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ocument\04. Fichas Basicas Municipales\"/>
    </mc:Choice>
  </mc:AlternateContent>
  <xr:revisionPtr revIDLastSave="0" documentId="13_ncr:1_{6088C76B-325E-49A5-8913-B9A0556E5B87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FBM" sheetId="1" r:id="rId1"/>
  </sheets>
  <definedNames>
    <definedName name="_xlnm.Print_Area" localSheetId="0">FBM!$A$1:$CO$1381</definedName>
  </definedNames>
  <calcPr calcId="191029"/>
</workbook>
</file>

<file path=xl/calcChain.xml><?xml version="1.0" encoding="utf-8"?>
<calcChain xmlns="http://schemas.openxmlformats.org/spreadsheetml/2006/main">
  <c r="BY1272" i="1" l="1"/>
  <c r="BV493" i="1" l="1"/>
  <c r="AP803" i="1" l="1"/>
  <c r="AP802" i="1"/>
  <c r="AP801" i="1"/>
  <c r="AP800" i="1"/>
  <c r="AP799" i="1"/>
  <c r="AP798" i="1"/>
  <c r="AB786" i="1"/>
  <c r="AB791" i="1"/>
  <c r="U786" i="1"/>
  <c r="U791" i="1"/>
  <c r="AO776" i="1"/>
  <c r="AI776" i="1"/>
  <c r="AO775" i="1"/>
  <c r="AI775" i="1"/>
  <c r="AO774" i="1"/>
  <c r="AI774" i="1"/>
  <c r="AO773" i="1"/>
  <c r="AI773" i="1"/>
  <c r="AO772" i="1"/>
  <c r="AI772" i="1"/>
  <c r="AO771" i="1"/>
  <c r="AI771" i="1"/>
  <c r="AP764" i="1"/>
  <c r="AL764" i="1"/>
  <c r="AE1088" i="1"/>
  <c r="AE1087" i="1"/>
  <c r="AE1086" i="1"/>
  <c r="BQ1069" i="1"/>
  <c r="AN440" i="1"/>
  <c r="BW416" i="1"/>
  <c r="AK1117" i="1"/>
  <c r="Z1117" i="1"/>
  <c r="BT630" i="1"/>
  <c r="BE399" i="1"/>
  <c r="BE417" i="1" s="1"/>
  <c r="U399" i="1"/>
  <c r="AA578" i="1"/>
  <c r="AK578" i="1"/>
  <c r="AC506" i="1"/>
  <c r="AL505" i="1"/>
  <c r="AL504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18" i="1"/>
  <c r="EJ328" i="1" s="1"/>
  <c r="EO310" i="1"/>
  <c r="EN310" i="1"/>
  <c r="P309" i="1"/>
  <c r="EI309" i="1"/>
  <c r="P310" i="1"/>
  <c r="EI310" i="1"/>
  <c r="EM310" i="1" s="1"/>
  <c r="AG525" i="1"/>
  <c r="AG526" i="1"/>
  <c r="AG527" i="1"/>
  <c r="AG528" i="1"/>
  <c r="AG529" i="1"/>
  <c r="AG524" i="1"/>
  <c r="AG530" i="1" s="1"/>
  <c r="AM515" i="1"/>
  <c r="AM516" i="1"/>
  <c r="AM517" i="1"/>
  <c r="AM514" i="1"/>
  <c r="AM416" i="1"/>
  <c r="U416" i="1" s="1"/>
  <c r="EO309" i="1"/>
  <c r="EN309" i="1"/>
  <c r="BT517" i="1"/>
  <c r="CG515" i="1" s="1"/>
  <c r="AR530" i="1"/>
  <c r="AO530" i="1"/>
  <c r="AK530" i="1"/>
  <c r="T506" i="1"/>
  <c r="AL506" i="1" s="1"/>
  <c r="K506" i="1"/>
  <c r="CG514" i="1"/>
  <c r="CG516" i="1"/>
  <c r="CI417" i="1"/>
  <c r="CC417" i="1"/>
  <c r="BQ417" i="1"/>
  <c r="BK417" i="1"/>
  <c r="AY417" i="1"/>
  <c r="AS417" i="1"/>
  <c r="BE416" i="1"/>
  <c r="AG416" i="1"/>
  <c r="AA416" i="1"/>
  <c r="BW415" i="1"/>
  <c r="BE415" i="1"/>
  <c r="AM415" i="1"/>
  <c r="AG415" i="1"/>
  <c r="AA415" i="1"/>
  <c r="BW414" i="1"/>
  <c r="BE414" i="1"/>
  <c r="AM414" i="1"/>
  <c r="U414" i="1" s="1"/>
  <c r="AG414" i="1"/>
  <c r="AA414" i="1"/>
  <c r="BW413" i="1"/>
  <c r="BE413" i="1"/>
  <c r="U413" i="1" s="1"/>
  <c r="AM413" i="1"/>
  <c r="AG413" i="1"/>
  <c r="AA413" i="1"/>
  <c r="BW412" i="1"/>
  <c r="BE412" i="1"/>
  <c r="AM412" i="1"/>
  <c r="U412" i="1"/>
  <c r="AG412" i="1"/>
  <c r="AA412" i="1"/>
  <c r="BW411" i="1"/>
  <c r="BE411" i="1"/>
  <c r="AM411" i="1"/>
  <c r="U411" i="1" s="1"/>
  <c r="AG411" i="1"/>
  <c r="AA411" i="1"/>
  <c r="BW410" i="1"/>
  <c r="BE410" i="1"/>
  <c r="AM410" i="1"/>
  <c r="U410" i="1" s="1"/>
  <c r="AG410" i="1"/>
  <c r="AA410" i="1"/>
  <c r="BW409" i="1"/>
  <c r="U409" i="1" s="1"/>
  <c r="BE409" i="1"/>
  <c r="AM409" i="1"/>
  <c r="AG409" i="1"/>
  <c r="AA409" i="1"/>
  <c r="BW408" i="1"/>
  <c r="BE408" i="1"/>
  <c r="AM408" i="1"/>
  <c r="U408" i="1" s="1"/>
  <c r="AG408" i="1"/>
  <c r="AA408" i="1"/>
  <c r="BW407" i="1"/>
  <c r="BE407" i="1"/>
  <c r="AM407" i="1"/>
  <c r="U407" i="1" s="1"/>
  <c r="AG407" i="1"/>
  <c r="AA407" i="1"/>
  <c r="BW406" i="1"/>
  <c r="BE406" i="1"/>
  <c r="AM406" i="1"/>
  <c r="AG406" i="1"/>
  <c r="AA406" i="1"/>
  <c r="BW405" i="1"/>
  <c r="BE405" i="1"/>
  <c r="AM405" i="1"/>
  <c r="AG405" i="1"/>
  <c r="AA405" i="1"/>
  <c r="BW404" i="1"/>
  <c r="BE404" i="1"/>
  <c r="AM404" i="1"/>
  <c r="AG404" i="1"/>
  <c r="AA404" i="1"/>
  <c r="BW403" i="1"/>
  <c r="BE403" i="1"/>
  <c r="AM403" i="1"/>
  <c r="U403" i="1" s="1"/>
  <c r="AG403" i="1"/>
  <c r="AA403" i="1"/>
  <c r="BW402" i="1"/>
  <c r="BW417" i="1" s="1"/>
  <c r="BE402" i="1"/>
  <c r="U402" i="1" s="1"/>
  <c r="AM402" i="1"/>
  <c r="AG402" i="1"/>
  <c r="AA402" i="1"/>
  <c r="BE401" i="1"/>
  <c r="AM401" i="1"/>
  <c r="U401" i="1" s="1"/>
  <c r="AG401" i="1"/>
  <c r="AA401" i="1"/>
  <c r="BE400" i="1"/>
  <c r="AM400" i="1"/>
  <c r="U400" i="1" s="1"/>
  <c r="AG400" i="1"/>
  <c r="AA400" i="1"/>
  <c r="AA417" i="1" s="1"/>
  <c r="AG399" i="1"/>
  <c r="AG417" i="1" s="1"/>
  <c r="AA399" i="1"/>
  <c r="U406" i="1"/>
  <c r="U415" i="1"/>
  <c r="U404" i="1"/>
  <c r="U405" i="1"/>
  <c r="CK630" i="1"/>
  <c r="EK603" i="1" s="1"/>
  <c r="CG630" i="1"/>
  <c r="EJ603" i="1" s="1"/>
  <c r="BL630" i="1"/>
  <c r="EH603" i="1" s="1"/>
  <c r="BP630" i="1"/>
  <c r="EI603" i="1" s="1"/>
  <c r="BX630" i="1"/>
  <c r="CA630" i="1"/>
  <c r="CD630" i="1"/>
  <c r="P297" i="1"/>
  <c r="EJ575" i="1"/>
  <c r="EJ574" i="1"/>
  <c r="EI575" i="1"/>
  <c r="EI574" i="1"/>
  <c r="EI438" i="1"/>
  <c r="EI439" i="1"/>
  <c r="EI440" i="1"/>
  <c r="EI441" i="1"/>
  <c r="EI442" i="1"/>
  <c r="EI443" i="1"/>
  <c r="EI444" i="1"/>
  <c r="EI437" i="1"/>
  <c r="AE362" i="1"/>
  <c r="EO361" i="1"/>
  <c r="AM362" i="1"/>
  <c r="EP361" i="1"/>
  <c r="AE361" i="1"/>
  <c r="EO360" i="1"/>
  <c r="AM361" i="1"/>
  <c r="EP360" i="1" s="1"/>
  <c r="AE360" i="1"/>
  <c r="EO359" i="1"/>
  <c r="AM360" i="1"/>
  <c r="EP359" i="1"/>
  <c r="AE359" i="1"/>
  <c r="EO358" i="1"/>
  <c r="AM359" i="1"/>
  <c r="EP358" i="1"/>
  <c r="AE358" i="1"/>
  <c r="EO357" i="1"/>
  <c r="AM358" i="1"/>
  <c r="EP357" i="1" s="1"/>
  <c r="AM357" i="1"/>
  <c r="EP356" i="1"/>
  <c r="AE357" i="1"/>
  <c r="EO356" i="1"/>
  <c r="AE356" i="1"/>
  <c r="EO355" i="1"/>
  <c r="AM356" i="1"/>
  <c r="EP355" i="1"/>
  <c r="AE355" i="1"/>
  <c r="EO354" i="1"/>
  <c r="AM355" i="1"/>
  <c r="EP354" i="1" s="1"/>
  <c r="AE354" i="1"/>
  <c r="EO353" i="1"/>
  <c r="AM354" i="1"/>
  <c r="EP353" i="1"/>
  <c r="W362" i="1"/>
  <c r="W361" i="1"/>
  <c r="W360" i="1"/>
  <c r="W359" i="1"/>
  <c r="W358" i="1"/>
  <c r="W357" i="1"/>
  <c r="W356" i="1"/>
  <c r="W355" i="1"/>
  <c r="W354" i="1"/>
  <c r="BL347" i="1"/>
  <c r="P308" i="1"/>
  <c r="P298" i="1"/>
  <c r="P299" i="1"/>
  <c r="P300" i="1"/>
  <c r="P301" i="1"/>
  <c r="P302" i="1"/>
  <c r="EI302" i="1" s="1"/>
  <c r="EM302" i="1" s="1"/>
  <c r="P303" i="1"/>
  <c r="EI303" i="1" s="1"/>
  <c r="EM303" i="1" s="1"/>
  <c r="P304" i="1"/>
  <c r="EI304" i="1" s="1"/>
  <c r="EM304" i="1" s="1"/>
  <c r="P305" i="1"/>
  <c r="EI305" i="1" s="1"/>
  <c r="EM305" i="1" s="1"/>
  <c r="P306" i="1"/>
  <c r="P307" i="1"/>
  <c r="AP289" i="1"/>
  <c r="AB289" i="1"/>
  <c r="CB198" i="1"/>
  <c r="N289" i="1"/>
  <c r="EO554" i="1"/>
  <c r="EN554" i="1"/>
  <c r="EM554" i="1"/>
  <c r="EN553" i="1"/>
  <c r="EL554" i="1"/>
  <c r="EK554" i="1"/>
  <c r="EJ554" i="1"/>
  <c r="EI553" i="1"/>
  <c r="EI554" i="1"/>
  <c r="EH438" i="1"/>
  <c r="EH439" i="1"/>
  <c r="EH440" i="1"/>
  <c r="EH441" i="1"/>
  <c r="EH442" i="1"/>
  <c r="EH443" i="1"/>
  <c r="EH444" i="1"/>
  <c r="EH437" i="1"/>
  <c r="EQ1356" i="1"/>
  <c r="EQ1357" i="1"/>
  <c r="EQ1358" i="1"/>
  <c r="EQ1355" i="1"/>
  <c r="EN1356" i="1"/>
  <c r="EN1357" i="1"/>
  <c r="EN1358" i="1"/>
  <c r="EN1355" i="1"/>
  <c r="EO974" i="1"/>
  <c r="EO972" i="1"/>
  <c r="EO975" i="1" s="1"/>
  <c r="EO973" i="1"/>
  <c r="EN973" i="1" s="1"/>
  <c r="EN955" i="1"/>
  <c r="EN956" i="1"/>
  <c r="EN954" i="1"/>
  <c r="EN707" i="1"/>
  <c r="EN706" i="1"/>
  <c r="EN705" i="1"/>
  <c r="EN704" i="1"/>
  <c r="EN703" i="1"/>
  <c r="EN702" i="1"/>
  <c r="CJ689" i="1"/>
  <c r="CF689" i="1"/>
  <c r="CB689" i="1"/>
  <c r="BX689" i="1"/>
  <c r="BT689" i="1"/>
  <c r="BP689" i="1"/>
  <c r="EK598" i="1"/>
  <c r="EJ598" i="1"/>
  <c r="EI598" i="1"/>
  <c r="EH598" i="1"/>
  <c r="EL598" i="1" s="1"/>
  <c r="EK599" i="1" s="1"/>
  <c r="EI380" i="1"/>
  <c r="EI379" i="1"/>
  <c r="EI378" i="1"/>
  <c r="CD369" i="1"/>
  <c r="EN361" i="1"/>
  <c r="EN360" i="1"/>
  <c r="EN359" i="1"/>
  <c r="EN358" i="1"/>
  <c r="EN357" i="1"/>
  <c r="EN356" i="1"/>
  <c r="EN355" i="1"/>
  <c r="EN354" i="1"/>
  <c r="EN353" i="1"/>
  <c r="CF346" i="1"/>
  <c r="EJ331" i="1"/>
  <c r="EI331" i="1"/>
  <c r="EH331" i="1"/>
  <c r="EH330" i="1"/>
  <c r="EJ329" i="1"/>
  <c r="EI329" i="1"/>
  <c r="EH329" i="1"/>
  <c r="EH328" i="1"/>
  <c r="EJ327" i="1"/>
  <c r="EI327" i="1"/>
  <c r="EH327" i="1"/>
  <c r="EH326" i="1"/>
  <c r="EJ325" i="1"/>
  <c r="EI325" i="1"/>
  <c r="EH325" i="1"/>
  <c r="EH324" i="1"/>
  <c r="EJ323" i="1"/>
  <c r="EI323" i="1"/>
  <c r="EH323" i="1"/>
  <c r="EH322" i="1"/>
  <c r="EJ321" i="1"/>
  <c r="EI321" i="1"/>
  <c r="EH321" i="1"/>
  <c r="EH320" i="1"/>
  <c r="EJ319" i="1"/>
  <c r="EI319" i="1"/>
  <c r="EH319" i="1"/>
  <c r="EH318" i="1"/>
  <c r="EJ317" i="1"/>
  <c r="EI317" i="1"/>
  <c r="EH317" i="1"/>
  <c r="EH316" i="1"/>
  <c r="EJ315" i="1"/>
  <c r="EI315" i="1"/>
  <c r="EH315" i="1"/>
  <c r="EO308" i="1"/>
  <c r="EN308" i="1"/>
  <c r="EI308" i="1"/>
  <c r="EM308" i="1" s="1"/>
  <c r="EM309" i="1"/>
  <c r="EO307" i="1"/>
  <c r="EN307" i="1"/>
  <c r="EI307" i="1"/>
  <c r="EO306" i="1"/>
  <c r="EN306" i="1"/>
  <c r="EI306" i="1"/>
  <c r="EO305" i="1"/>
  <c r="EN305" i="1"/>
  <c r="EO304" i="1"/>
  <c r="EN304" i="1"/>
  <c r="EO303" i="1"/>
  <c r="EN303" i="1"/>
  <c r="EO302" i="1"/>
  <c r="EN302" i="1"/>
  <c r="EO301" i="1"/>
  <c r="EN301" i="1"/>
  <c r="EI301" i="1"/>
  <c r="EO300" i="1"/>
  <c r="EN300" i="1"/>
  <c r="EI300" i="1"/>
  <c r="EO299" i="1"/>
  <c r="EN299" i="1"/>
  <c r="EI299" i="1"/>
  <c r="EO298" i="1"/>
  <c r="EN298" i="1"/>
  <c r="EI298" i="1"/>
  <c r="EM298" i="1" s="1"/>
  <c r="EI297" i="1"/>
  <c r="EJ285" i="1"/>
  <c r="EI285" i="1"/>
  <c r="EH285" i="1"/>
  <c r="BZ369" i="1"/>
  <c r="BL369" i="1"/>
  <c r="EM300" i="1"/>
  <c r="CF342" i="1"/>
  <c r="EM301" i="1"/>
  <c r="CF344" i="1"/>
  <c r="EN974" i="1" l="1"/>
  <c r="U417" i="1"/>
  <c r="EI599" i="1"/>
  <c r="EM306" i="1"/>
  <c r="EJ599" i="1"/>
  <c r="EL603" i="1"/>
  <c r="EK604" i="1" s="1"/>
  <c r="EH604" i="1"/>
  <c r="EJ604" i="1"/>
  <c r="EI318" i="1"/>
  <c r="EI322" i="1"/>
  <c r="EI326" i="1"/>
  <c r="EI330" i="1"/>
  <c r="EM307" i="1"/>
  <c r="EJ318" i="1"/>
  <c r="EJ322" i="1"/>
  <c r="EJ326" i="1"/>
  <c r="EJ330" i="1"/>
  <c r="EH599" i="1"/>
  <c r="EM299" i="1"/>
  <c r="EN972" i="1"/>
  <c r="AM417" i="1"/>
  <c r="CG513" i="1"/>
  <c r="EI316" i="1"/>
  <c r="EI320" i="1"/>
  <c r="EI324" i="1"/>
  <c r="EI328" i="1"/>
  <c r="EJ316" i="1"/>
  <c r="EJ320" i="1"/>
  <c r="EJ324" i="1"/>
  <c r="EI604" i="1" l="1"/>
</calcChain>
</file>

<file path=xl/sharedStrings.xml><?xml version="1.0" encoding="utf-8"?>
<sst xmlns="http://schemas.openxmlformats.org/spreadsheetml/2006/main" count="2179" uniqueCount="1326">
  <si>
    <t>DEPARTAMENTO</t>
  </si>
  <si>
    <t>QUINDÍO</t>
  </si>
  <si>
    <t>MUNICIPIO</t>
  </si>
  <si>
    <t>CÓDIGO MUNICIPAL</t>
  </si>
  <si>
    <t>REGIÓN</t>
  </si>
  <si>
    <t>EJE CAFETERO</t>
  </si>
  <si>
    <t>SUBREGIÓN</t>
  </si>
  <si>
    <t>ENTORNO DE DESARROLLO</t>
  </si>
  <si>
    <t>INTERMEDIO</t>
  </si>
  <si>
    <t>TIPOLOGÍA MUNICIPAL</t>
  </si>
  <si>
    <t>INSERTE MAPA AQUÍ</t>
  </si>
  <si>
    <t>1.1 RESEÑA HISTÓRICA</t>
  </si>
  <si>
    <t>Año de Fundación</t>
  </si>
  <si>
    <t>Fundadores</t>
  </si>
  <si>
    <t>Año de Creación</t>
  </si>
  <si>
    <t>1.2 DATOS JURÍDICOS</t>
  </si>
  <si>
    <t>1.3 INSIGNIAS DEL MUNICIPIO</t>
  </si>
  <si>
    <t>a. La Bandera</t>
  </si>
  <si>
    <t>b. El Escudo</t>
  </si>
  <si>
    <t>c. El Himno</t>
  </si>
  <si>
    <t xml:space="preserve">Letra: </t>
  </si>
  <si>
    <t>Música:</t>
  </si>
  <si>
    <t>N°.</t>
  </si>
  <si>
    <t>Nombre</t>
  </si>
  <si>
    <t>Periodo de Gobierno</t>
  </si>
  <si>
    <t>1.5 ASPECTOS GEOGRÁFICOS</t>
  </si>
  <si>
    <t>Por el Norte</t>
  </si>
  <si>
    <t>Por el Sur</t>
  </si>
  <si>
    <t>Por el Oriente</t>
  </si>
  <si>
    <t>Puntos Cardinales</t>
  </si>
  <si>
    <t>Municipios</t>
  </si>
  <si>
    <t>Longitud (Kms)</t>
  </si>
  <si>
    <t>Por ele Occidente</t>
  </si>
  <si>
    <t>Localización</t>
  </si>
  <si>
    <t>Latitud Norte</t>
  </si>
  <si>
    <t>Longitud Oeste</t>
  </si>
  <si>
    <t>Altura sobre el Nivel del Mar</t>
  </si>
  <si>
    <t>Temperatura Media</t>
  </si>
  <si>
    <t>Distancia a la Capital (Kms)</t>
  </si>
  <si>
    <t>Área Total</t>
  </si>
  <si>
    <t>Área Urbana</t>
  </si>
  <si>
    <t>Área Rural</t>
  </si>
  <si>
    <t>Nombre de las Alturas</t>
  </si>
  <si>
    <t>Vereda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</si>
  <si>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Secretaría de Planeación</t>
    </r>
  </si>
  <si>
    <t>Ubicación</t>
  </si>
  <si>
    <t>Tipo de Accidente</t>
  </si>
  <si>
    <t>Extensión</t>
  </si>
  <si>
    <t>Estado de Contaminación</t>
  </si>
  <si>
    <t>Alta, Media, Baja</t>
  </si>
  <si>
    <t>Religión</t>
  </si>
  <si>
    <t>Número de Iglesias  y/o Parroquias</t>
  </si>
  <si>
    <t>Juzgados Municipales</t>
  </si>
  <si>
    <t>Promiscuos</t>
  </si>
  <si>
    <t>Nombre de la Comuna</t>
  </si>
  <si>
    <t>Nombre del Barrio</t>
  </si>
  <si>
    <t>Puestos de Policía</t>
  </si>
  <si>
    <t>SI</t>
  </si>
  <si>
    <t>NO</t>
  </si>
  <si>
    <t>Corregimiento</t>
  </si>
  <si>
    <t>Nombre de la Vereda</t>
  </si>
  <si>
    <t>Civil</t>
  </si>
  <si>
    <t>Penal Conocimiento</t>
  </si>
  <si>
    <t>Penal Expecializado</t>
  </si>
  <si>
    <t>Penal Adolescentes y Conocimiento</t>
  </si>
  <si>
    <t>Ejecución de Penas y Medidas de Seguridad</t>
  </si>
  <si>
    <t>Familia</t>
  </si>
  <si>
    <t>Laboral</t>
  </si>
  <si>
    <t>Administrativo</t>
  </si>
  <si>
    <t>Penal Municipal Control Garantías</t>
  </si>
  <si>
    <t>Penal Municipal Control Garantía y Conocimiento</t>
  </si>
  <si>
    <t>Penal Municipal Control de Conocimiento</t>
  </si>
  <si>
    <t>Juzgados del Circuito</t>
  </si>
  <si>
    <t>Tribunal Superior</t>
  </si>
  <si>
    <t>Sala Civil 
Familia-Laboral</t>
  </si>
  <si>
    <t>Sala Penal</t>
  </si>
  <si>
    <t>Tribunal Administrativo</t>
  </si>
  <si>
    <t>Sala Única</t>
  </si>
  <si>
    <t>Consejo Seccional de la Judicatura</t>
  </si>
  <si>
    <t>Sala Disciplinaria</t>
  </si>
  <si>
    <t>Sala Administrativa</t>
  </si>
  <si>
    <t>Bautismos</t>
  </si>
  <si>
    <t>Matrimonios</t>
  </si>
  <si>
    <t>Defunciones</t>
  </si>
  <si>
    <t>N° Parroquias</t>
  </si>
  <si>
    <t>1.5.1 DIVISIÓN TERRITORIAL ÁREA URBANA</t>
  </si>
  <si>
    <t>1.5.2 DIVISIÓN TERRITORIAL ÁREA RURAL</t>
  </si>
  <si>
    <t>1.5.3 LÍMITES GENERALES</t>
  </si>
  <si>
    <t>1.5.4 LOCALIZACIÓN GEOGRÁFICA, TEMPERATURA Y DISTANCIA A LA CAPITAL</t>
  </si>
  <si>
    <t>1.5.7 OTROS ACCIDENTES GEOGRÁFICOS. Cañones, Hondonadas</t>
  </si>
  <si>
    <t>1.5.8 RECURSOS HÍDRICOS. Ríos, Lagos, Quebradas</t>
  </si>
  <si>
    <t>1.5.9 DIVISIÓN ECLESIÁSTICA</t>
  </si>
  <si>
    <t>1.5.10 DIVISIÓN JUDICIAL</t>
  </si>
  <si>
    <t>1.5.11 ESTRUCTURA DE LA RAMA JUDICIAL, CORPORACIONES</t>
  </si>
  <si>
    <t>1.5.13 DIVISIÓN NOTARIAL Y DE REGISTRO</t>
  </si>
  <si>
    <t>N° Notarías</t>
  </si>
  <si>
    <t>Oficina de Registro e Instrumentos Públicos</t>
  </si>
  <si>
    <t>Comisaría de Familia</t>
  </si>
  <si>
    <t>Registraduría Municipal del Estado Civil</t>
  </si>
  <si>
    <t>Unid. Pred.* Estrato 1</t>
  </si>
  <si>
    <t>Unid. Pred.* Estrato 2</t>
  </si>
  <si>
    <t>Unid. Pred.* Estrato 3</t>
  </si>
  <si>
    <t>Unid. Pred.* Estrato 4</t>
  </si>
  <si>
    <t>Unid. Pred.* Estrato 5</t>
  </si>
  <si>
    <t>Unid. Pred.* Estrato 6</t>
  </si>
  <si>
    <t>N° Total de Unid. Pred.*</t>
  </si>
  <si>
    <t>*Unid. Pred.: hace referencia al número de unidades prediales con edificación</t>
  </si>
  <si>
    <t>Centro Poblado</t>
  </si>
  <si>
    <t>Distrito</t>
  </si>
  <si>
    <t>Estación</t>
  </si>
  <si>
    <t>N° de Cuadrantes</t>
  </si>
  <si>
    <t>I</t>
  </si>
  <si>
    <t>Circasia</t>
  </si>
  <si>
    <t>Extensión Recorrida Km.</t>
  </si>
  <si>
    <t>1.5.15 INFRAESTRUCTURA DE SEGURIDAD</t>
  </si>
  <si>
    <t>Batallón</t>
  </si>
  <si>
    <t>Bomberos</t>
  </si>
  <si>
    <t>Subestación</t>
  </si>
  <si>
    <t>2.1 POBLACIÓN CENSADA Y PROYECTADA POR ÁREA</t>
  </si>
  <si>
    <t>Cabecera</t>
  </si>
  <si>
    <t>Resto</t>
  </si>
  <si>
    <t>Total</t>
  </si>
  <si>
    <t>Año</t>
  </si>
  <si>
    <t>Urbana</t>
  </si>
  <si>
    <t>Rural</t>
  </si>
  <si>
    <t>2005-2006</t>
  </si>
  <si>
    <t>2006-2007</t>
  </si>
  <si>
    <t>2007-2008</t>
  </si>
  <si>
    <t>2008-2009</t>
  </si>
  <si>
    <t>2009-2010</t>
  </si>
  <si>
    <t>2010-2011</t>
  </si>
  <si>
    <t>2011-2012</t>
  </si>
  <si>
    <t>2012-2013</t>
  </si>
  <si>
    <t>2013-2014</t>
  </si>
  <si>
    <t>2014-2015</t>
  </si>
  <si>
    <t>2015-2016</t>
  </si>
  <si>
    <t>Quindio</t>
  </si>
  <si>
    <t>Quindío</t>
  </si>
  <si>
    <t>Colombia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</si>
  <si>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Proyecciones de población DANE y cálculos propios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</si>
  <si>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Proyecciones de población</t>
    </r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</si>
  <si>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</si>
  <si>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</si>
  <si>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</si>
  <si>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</si>
  <si>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</si>
  <si>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</si>
  <si>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</si>
  <si>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</si>
  <si>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</si>
  <si>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</si>
  <si>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</si>
  <si>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</si>
  <si>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</si>
  <si>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</si>
  <si>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</si>
  <si>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</si>
  <si>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MÁS</t>
  </si>
  <si>
    <t>Grupo de Edad</t>
  </si>
  <si>
    <t>Hombres</t>
  </si>
  <si>
    <t>Mujeres</t>
  </si>
  <si>
    <t>Grupo edad</t>
  </si>
  <si>
    <t>% Hombres</t>
  </si>
  <si>
    <t>% Mujeres</t>
  </si>
  <si>
    <t>Ciclo Vital</t>
  </si>
  <si>
    <t>Infancia 6-11 años</t>
  </si>
  <si>
    <t>Adolescencia 12-17 años</t>
  </si>
  <si>
    <t>Juventud 14-28 años</t>
  </si>
  <si>
    <t>Adultos 29-59 años</t>
  </si>
  <si>
    <t>Mayores 60 y Más</t>
  </si>
  <si>
    <t>2.4 PROYECCIONES DE POBLACIÓN SEGÚN CICLO VITAL</t>
  </si>
  <si>
    <t>2.2 PROYECCIONES DE POBLACIÓN TOTAL SEGÚN ÁREA</t>
  </si>
  <si>
    <t>2.5 POBLACIÓN ÉTNICA</t>
  </si>
  <si>
    <t>Indígena</t>
  </si>
  <si>
    <t>Rom</t>
  </si>
  <si>
    <t>Raizal de San Andrés y Providencia</t>
  </si>
  <si>
    <t>Negro (a), mulato, afrocolombiano</t>
  </si>
  <si>
    <t>Ninguno de los anteriores</t>
  </si>
  <si>
    <t>No informa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</si>
  <si>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Sistema de Consulta Censo Básico - DANE. Año 2005</t>
    </r>
  </si>
  <si>
    <t>Afro</t>
  </si>
  <si>
    <t>% de población según etnia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</si>
  <si>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Año 2005</t>
    </r>
  </si>
  <si>
    <t>Urbano</t>
  </si>
  <si>
    <t>%</t>
  </si>
  <si>
    <t>Total Población</t>
  </si>
  <si>
    <t>2.6 INDICADORES DEMOGRÁFICOS DEL MUNICIPIO</t>
  </si>
  <si>
    <t>POBLACIÓN</t>
  </si>
  <si>
    <t>De 0-4 años</t>
  </si>
  <si>
    <t>De 0-14 años</t>
  </si>
  <si>
    <t>De 5-9 años</t>
  </si>
  <si>
    <t>De 20 a 29 años</t>
  </si>
  <si>
    <t>De 15-64 años</t>
  </si>
  <si>
    <t>De 55-64 años</t>
  </si>
  <si>
    <t>De 75 años y más</t>
  </si>
  <si>
    <t>De 65 años y más</t>
  </si>
  <si>
    <t>Mujeres de 15-49 años</t>
  </si>
  <si>
    <t>Población para indicadores demográficos</t>
  </si>
  <si>
    <t>Calculos pirámide poblacional</t>
  </si>
  <si>
    <t xml:space="preserve">Indicador </t>
  </si>
  <si>
    <t>Relación de dependencia General</t>
  </si>
  <si>
    <t>Relación de dependencia infantil</t>
  </si>
  <si>
    <t>Relación de dependencia senil</t>
  </si>
  <si>
    <t>Índice de envejecimiento</t>
  </si>
  <si>
    <t>Índice de longevidad</t>
  </si>
  <si>
    <t>Relación de niños por mujer</t>
  </si>
  <si>
    <t>Índice de renovación de la población activa</t>
  </si>
  <si>
    <t>Índice de tendencia</t>
  </si>
  <si>
    <t>Índice de masculinidad</t>
  </si>
  <si>
    <t>Indicador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</si>
  <si>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Proyecciones de población y cálculos propios</t>
    </r>
  </si>
  <si>
    <t xml:space="preserve">Mujeres </t>
  </si>
  <si>
    <t>2.8 POBLACIÓN SISBENIZADA URBANA Y RURAL</t>
  </si>
  <si>
    <t>Municipio</t>
  </si>
  <si>
    <t>Expulsión</t>
  </si>
  <si>
    <t>Recepción</t>
  </si>
  <si>
    <t>Grupos de edad
(Años)</t>
  </si>
  <si>
    <t>De 5 a 9</t>
  </si>
  <si>
    <t>De 10 a 14</t>
  </si>
  <si>
    <t>De 15 a 19</t>
  </si>
  <si>
    <t>De 20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</si>
  <si>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</si>
  <si>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</si>
  <si>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</si>
  <si>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</si>
  <si>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</si>
  <si>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</si>
  <si>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</si>
  <si>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a 64</t>
  </si>
  <si>
    <t>De 65 a 69</t>
  </si>
  <si>
    <t>De 70 a 74</t>
  </si>
  <si>
    <t>De 75 a 79</t>
  </si>
  <si>
    <t>No reportado-No definido</t>
  </si>
  <si>
    <t>Rural Disperso</t>
  </si>
  <si>
    <t>Cabecera Municipal</t>
  </si>
  <si>
    <t>PROP (%)</t>
  </si>
  <si>
    <t>CVE 
(%)</t>
  </si>
  <si>
    <t>2.9 NECESIDADES BÁSICAS INSATISFECHAS SEGÚN ÁREA</t>
  </si>
  <si>
    <t>2.9 NECESIDADES BÁSICAS INSATISFECHAS SEGÚN COMPONENTE</t>
  </si>
  <si>
    <t>Componente</t>
  </si>
  <si>
    <t>Prop. De personas en miseria</t>
  </si>
  <si>
    <t>Vivienda</t>
  </si>
  <si>
    <t>Servicios</t>
  </si>
  <si>
    <t>Hacinamiento</t>
  </si>
  <si>
    <t>Inasistencia</t>
  </si>
  <si>
    <t>Dependencia Económica</t>
  </si>
  <si>
    <t>NBI SEGÚN ÁREA</t>
  </si>
  <si>
    <t>3.1 ORGANISMOS DE SALUD</t>
  </si>
  <si>
    <t>Hospital</t>
  </si>
  <si>
    <t>Centro de Salud</t>
  </si>
  <si>
    <t>Organismos de Salud</t>
  </si>
  <si>
    <t>Nivel</t>
  </si>
  <si>
    <t>N° de Médicos</t>
  </si>
  <si>
    <t>N° de Enfermeras Profesionales</t>
  </si>
  <si>
    <t>N° de Auxiliares de Enfermería</t>
  </si>
  <si>
    <t>2.10 INCIDENCIA DE LA POBREZA, POBREZA EXTREMA Y COEFICIENTE DE GINI</t>
  </si>
  <si>
    <t>Incidencia</t>
  </si>
  <si>
    <t>Pobreza</t>
  </si>
  <si>
    <t>Pobreza Extrema</t>
  </si>
  <si>
    <t>Gini</t>
  </si>
  <si>
    <t>Delito</t>
  </si>
  <si>
    <t xml:space="preserve">Homicidios </t>
  </si>
  <si>
    <t>Tasa x 100 mil habitantes</t>
  </si>
  <si>
    <t>Hurto a Comercio</t>
  </si>
  <si>
    <t>Hurto a Personas</t>
  </si>
  <si>
    <t>Hurto a Residencias</t>
  </si>
  <si>
    <t>Hurto de Celulares</t>
  </si>
  <si>
    <t>Hurto a Vehículos</t>
  </si>
  <si>
    <t>Hurto a Motocicletas</t>
  </si>
  <si>
    <r>
      <rPr>
        <b/>
        <sz val="8"/>
        <color theme="1"/>
        <rFont val="Gill Sans MT"/>
        <family val="2"/>
      </rPr>
      <t xml:space="preserve">Fuente: </t>
    </r>
    <r>
      <rPr>
        <sz val="8"/>
        <color theme="1"/>
        <rFont val="Gill Sans MT"/>
        <family val="2"/>
      </rPr>
      <t>Medicina Legal y Policía Nacional</t>
    </r>
  </si>
  <si>
    <t>Casos</t>
  </si>
  <si>
    <t>Suicidios</t>
  </si>
  <si>
    <t>3.2 PRINCIPALES CAUSAS DE CONSULTA EXTERNA</t>
  </si>
  <si>
    <t>Diagnóstico</t>
  </si>
  <si>
    <t>Total Consultas</t>
  </si>
  <si>
    <r>
      <rPr>
        <b/>
        <sz val="8"/>
        <color theme="1"/>
        <rFont val="Gill Sans MT"/>
        <family val="2"/>
      </rPr>
      <t xml:space="preserve">Fuente: </t>
    </r>
    <r>
      <rPr>
        <sz val="8"/>
        <color theme="1"/>
        <rFont val="Gill Sans MT"/>
        <family val="2"/>
      </rPr>
      <t>Secretaría de Salud Municipal</t>
    </r>
  </si>
  <si>
    <t>Cantidad</t>
  </si>
  <si>
    <t>Estancia Promedio</t>
  </si>
  <si>
    <t>Ocupación %</t>
  </si>
  <si>
    <t>Camas</t>
  </si>
  <si>
    <t>Médico</t>
  </si>
  <si>
    <t>Enfermera</t>
  </si>
  <si>
    <t>Atendidos Por</t>
  </si>
  <si>
    <t>Normal</t>
  </si>
  <si>
    <t>Cesárea</t>
  </si>
  <si>
    <t>Tipos de Partos</t>
  </si>
  <si>
    <t>Partos</t>
  </si>
  <si>
    <t>3.3 NÚMERO DE CAMAS HOSPITALARIAS Y RENDIMIENTO</t>
  </si>
  <si>
    <t>3.4 PARTOS INTRAHOSPITALARIOS</t>
  </si>
  <si>
    <t>3.5 VACUNACIONES REALIZADAS POR BIOLÓGICO</t>
  </si>
  <si>
    <t>B.C.G</t>
  </si>
  <si>
    <t>D.P.T</t>
  </si>
  <si>
    <t>Triple Viral</t>
  </si>
  <si>
    <t>Meningitis tipo B</t>
  </si>
  <si>
    <t>Fiebre Amarilla</t>
  </si>
  <si>
    <t>Hepatitis B</t>
  </si>
  <si>
    <t>Pentavalente</t>
  </si>
  <si>
    <t xml:space="preserve">TD Embarazadas </t>
  </si>
  <si>
    <t>TD MEF</t>
  </si>
  <si>
    <t>Tipo de Biológico</t>
  </si>
  <si>
    <t>Dosis</t>
  </si>
  <si>
    <r>
      <t>1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única</t>
    </r>
  </si>
  <si>
    <r>
      <t>2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</t>
    </r>
  </si>
  <si>
    <r>
      <t>3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</t>
    </r>
  </si>
  <si>
    <r>
      <t>4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refuerzo</t>
    </r>
  </si>
  <si>
    <r>
      <t>5</t>
    </r>
    <r>
      <rPr>
        <b/>
        <vertAlign val="superscript"/>
        <sz val="10"/>
        <color theme="1"/>
        <rFont val="Gill Sans MT"/>
        <family val="2"/>
      </rPr>
      <t>a</t>
    </r>
    <r>
      <rPr>
        <b/>
        <sz val="10"/>
        <color theme="1"/>
        <rFont val="Gill Sans MT"/>
        <family val="2"/>
      </rPr>
      <t xml:space="preserve"> o refuerzo</t>
    </r>
  </si>
  <si>
    <t>Ref 10 A</t>
  </si>
  <si>
    <t>3.6 CASOS DE DIFTERIA, TÉTANO, TOSFERINA, SARAMPIÓN Y TUBERCULOSIS PULMONAR</t>
  </si>
  <si>
    <t>Tipo de Enfermedad</t>
  </si>
  <si>
    <t>Número de Casos</t>
  </si>
  <si>
    <t>Tuberculosis</t>
  </si>
  <si>
    <t>Difteria</t>
  </si>
  <si>
    <t>Sarampión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</si>
  <si>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Secretaría de Salud Municipal</t>
    </r>
  </si>
  <si>
    <t>Vivos</t>
  </si>
  <si>
    <t>Muertos</t>
  </si>
  <si>
    <t>2.11 DÉFICIT DE VIVIENDA</t>
  </si>
  <si>
    <t>Variable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</si>
  <si>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 - Gran Encuesta Integrada de Hogares - GEIH</t>
    </r>
  </si>
  <si>
    <t>Total Hogares</t>
  </si>
  <si>
    <t>Hogares sin Déficit</t>
  </si>
  <si>
    <t>Hogares en Déficit</t>
  </si>
  <si>
    <t>Hogares en Déficit Cuantitativo</t>
  </si>
  <si>
    <t>Hogares en Déficit Cualtitativo</t>
  </si>
  <si>
    <t>1993</t>
  </si>
  <si>
    <t>Población Total</t>
  </si>
  <si>
    <t xml:space="preserve">1.5.14 CUADRANTES DEL DEPARTAMENTO DE POLICÍA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</si>
  <si>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 - Censo General 2005</t>
    </r>
  </si>
  <si>
    <t>Causas</t>
  </si>
  <si>
    <t>Número</t>
  </si>
  <si>
    <t>De 80 y más</t>
  </si>
  <si>
    <t>3.7 NACIMIENTOS Y DEFUNCIONES</t>
  </si>
  <si>
    <t>Menor de 1 año</t>
  </si>
  <si>
    <t>De 15 - 44 años</t>
  </si>
  <si>
    <t>Nacidos</t>
  </si>
  <si>
    <t>Programa</t>
  </si>
  <si>
    <t>Población Atendida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</si>
  <si>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Instituto Colombiano de Bienestar Familiar -ICBF</t>
    </r>
  </si>
  <si>
    <t>Modalidad</t>
  </si>
  <si>
    <t># Unidades</t>
  </si>
  <si>
    <t># Cupos</t>
  </si>
  <si>
    <t>3.8.1 POBLACIÓN ATENDIDA EN NUTRICIÓN POR MODALIDADES</t>
  </si>
  <si>
    <t>3.8.2 HOGARES COMUNITARIOS DE BIENESTAR. TIPO Y POBLACIÓN ATENDIDA</t>
  </si>
  <si>
    <t xml:space="preserve">N </t>
  </si>
  <si>
    <t>3.9 ASEGURAMIENTO EN SALUD</t>
  </si>
  <si>
    <t>3.9.1 AFILIACIÓN</t>
  </si>
  <si>
    <t>Total Afiliados</t>
  </si>
  <si>
    <t>Afiliados Régimen Contributivo</t>
  </si>
  <si>
    <t>Afiliados Régimen Subsidiado</t>
  </si>
  <si>
    <t>Variables</t>
  </si>
  <si>
    <t>Afiliados Régimen Especial y Excepción</t>
  </si>
  <si>
    <t>Área</t>
  </si>
  <si>
    <t>3.9.2 COBERTURA EN ASEGURAMIENTO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</si>
  <si>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Ministerio de Salud y Protección Social 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</si>
  <si>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Ministerio de Salud y Protección Social y Secretaría de Salud Departamental</t>
    </r>
  </si>
  <si>
    <t>Viviendas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</si>
  <si>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Esquema de Ordenamiento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</si>
  <si>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Secretaría de Planeación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</si>
  <si>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Secretaría de Planeación y Población DANE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</si>
  <si>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Diócesis o Secretaría de Gobierno Municipal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</si>
  <si>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Rama Judicial del Poder Público - Consejo Seccional de la Judicatura del Quindío</t>
    </r>
  </si>
  <si>
    <t>1.5.12 BAUTIZOS, MATRIMONIOS, DEFUNCIONES Y N° DE PARROQUIAS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</si>
  <si>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Diócesis de Armenia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</si>
  <si>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Oficina de Registro e Instrumentos Públicos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</si>
  <si>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DANE - Proyecciones de población</t>
    </r>
  </si>
  <si>
    <t>Primera infancia 0-5 Años</t>
  </si>
  <si>
    <t>Pertenencia Étnica</t>
  </si>
  <si>
    <t>4.1 COBERTURA REAL: Matrícula por establecimiento educativo y nivel académico</t>
  </si>
  <si>
    <t>Establecimientos Educativos</t>
  </si>
  <si>
    <t>Público</t>
  </si>
  <si>
    <t>Privado</t>
  </si>
  <si>
    <t>Clase</t>
  </si>
  <si>
    <t>Prim</t>
  </si>
  <si>
    <t>Sec</t>
  </si>
  <si>
    <t>Media</t>
  </si>
  <si>
    <t>Nivel Académico</t>
  </si>
  <si>
    <t>TOTAL</t>
  </si>
  <si>
    <r>
      <t xml:space="preserve">Fuente: </t>
    </r>
    <r>
      <rPr>
        <sz val="9"/>
        <color theme="1"/>
        <rFont val="Calibri"/>
        <family val="2"/>
        <scheme val="minor"/>
      </rPr>
      <t>Secretaría de Educación (Departamental / Municipal) - SIMAT</t>
    </r>
  </si>
  <si>
    <t>Primaria</t>
  </si>
  <si>
    <t>Secundaria</t>
  </si>
  <si>
    <t>Pre escolar</t>
  </si>
  <si>
    <t>Oficial</t>
  </si>
  <si>
    <r>
      <t xml:space="preserve">Fuente: </t>
    </r>
    <r>
      <rPr>
        <sz val="9"/>
        <color theme="1"/>
        <rFont val="Calibri"/>
        <family val="2"/>
        <scheme val="minor"/>
      </rPr>
      <t>Secretaría de Educación (Departamental / Municipal) - SIMAT y cálculos propios</t>
    </r>
  </si>
  <si>
    <t>4.2 DESERCIÓN ESCOLAR</t>
  </si>
  <si>
    <t>Alumnos que Desertan</t>
  </si>
  <si>
    <t>Transic</t>
  </si>
  <si>
    <t>Tasa de cobertura bruta en educación preescolar</t>
  </si>
  <si>
    <t>Tasa de cobertura bruta en educación primaria</t>
  </si>
  <si>
    <t>Tasa de cobertura bruta en educación secundaria</t>
  </si>
  <si>
    <t>Tasa de cobertura bruta en educación media</t>
  </si>
  <si>
    <t>Tasa de cobertura bruta en educación básica</t>
  </si>
  <si>
    <t>Tasa de cobertura neta en educación preescolar</t>
  </si>
  <si>
    <t>Tasa de cobertura neta en educación primaria</t>
  </si>
  <si>
    <t>Tasa de cobertura neta en educación secundaria</t>
  </si>
  <si>
    <t>Tasa de cobertura neta en educación media</t>
  </si>
  <si>
    <t>Tasa de cobertura neta en educación básica</t>
  </si>
  <si>
    <t>COBERTURAS</t>
  </si>
  <si>
    <t>Transición</t>
  </si>
  <si>
    <t>Básica</t>
  </si>
  <si>
    <t>Tasa Aprobación</t>
  </si>
  <si>
    <t>Tasa Deserción</t>
  </si>
  <si>
    <t>Tasa Reprobación</t>
  </si>
  <si>
    <t>4.3 TASA REPITENTES, DESERTORES Y REPROBADOS</t>
  </si>
  <si>
    <t>4.5 TASA DE APROBACIÓN SEGÚN NIVEL EDUCATIVO</t>
  </si>
  <si>
    <t>Lectura Crítica</t>
  </si>
  <si>
    <t>Matemática</t>
  </si>
  <si>
    <t>Sociales y Ciudadanía</t>
  </si>
  <si>
    <t>Ciencias Naturales</t>
  </si>
  <si>
    <t>Nacional</t>
  </si>
  <si>
    <t>Área de Conocimiento</t>
  </si>
  <si>
    <t>Inglés</t>
  </si>
  <si>
    <t>Total Estudiantes Evaluados</t>
  </si>
  <si>
    <t>Total Establecimientos Evaluados</t>
  </si>
  <si>
    <t>Total Oficiales</t>
  </si>
  <si>
    <t>Total No Oficiales</t>
  </si>
  <si>
    <t>DATOS</t>
  </si>
  <si>
    <t>5.1 ENERGÍA ELÉCTRICA</t>
  </si>
  <si>
    <t>5.1.1 NUMERO DE SUSCRIPTORES URBANOS Y RURALES, POR SECTORES</t>
  </si>
  <si>
    <t>Residencial</t>
  </si>
  <si>
    <t>Comercial</t>
  </si>
  <si>
    <t>Industrial</t>
  </si>
  <si>
    <t>Otros</t>
  </si>
  <si>
    <t>Número de Suscriptores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</si>
  <si>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Empresa de Energía del Quindío - EDEQ</t>
    </r>
  </si>
  <si>
    <t>5.1.2 NUMERO DE SUSCRIPTORES SEGÚN ESTRATO SOCIOECONÓMICO</t>
  </si>
  <si>
    <t>Estratos</t>
  </si>
  <si>
    <t>Suscriptores</t>
  </si>
  <si>
    <t>5.2 ACUEDUCTO</t>
  </si>
  <si>
    <t>5.2.1 NUMERO DE SUSCRIPTORES URBANOS Y RURALES, POR SECTORES</t>
  </si>
  <si>
    <t>Sector</t>
  </si>
  <si>
    <t>Estado de la Red</t>
  </si>
  <si>
    <t>% de Cobertura</t>
  </si>
  <si>
    <t>5.2.2 NUMERO DE SUSCRIPTORES SEGÚN ESTRATO SOCIOECONÓMICO</t>
  </si>
  <si>
    <t>Nombre del Afluente</t>
  </si>
  <si>
    <t>Comportamiento (Caudal)</t>
  </si>
  <si>
    <t>5.2.3 NOMBRE DE LAS CUENCAS ABASTECEDORAS DE AGUA</t>
  </si>
  <si>
    <t>5.3 ALCANTARILLADO</t>
  </si>
  <si>
    <t>5.3.1 REDES DE RECOLECCIÓN</t>
  </si>
  <si>
    <t>Longitud Red de Acueducto (Mts)</t>
  </si>
  <si>
    <t>Longitud Red de Alcantarillado (Mts)</t>
  </si>
  <si>
    <t>Número de Hidrantes</t>
  </si>
  <si>
    <t>Estado de Redes</t>
  </si>
  <si>
    <t>5.4 ASEO</t>
  </si>
  <si>
    <t>5.4.1 ASPECTOS GENERALES DEL SERVICIO DE ASEO</t>
  </si>
  <si>
    <t>Entidad Administradora</t>
  </si>
  <si>
    <t>Vehículos Recolectores</t>
  </si>
  <si>
    <t>Barrido y/o Limpieza de vías públicas por semana</t>
  </si>
  <si>
    <t>Disposición final de residuos (lugar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</si>
  <si>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Según empresa de servicios</t>
    </r>
  </si>
  <si>
    <t>5.5 SERVICIO GAS DOMICILIARIO</t>
  </si>
  <si>
    <t>5.5.1 NUMERO DE SUSCRIPTORES URBANOS Y RURALES, POR SECTORES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</si>
  <si>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EFIGAS - E.S.P.</t>
    </r>
  </si>
  <si>
    <t>% de Población</t>
  </si>
  <si>
    <t>5.6 PLAZA DE MERCADO</t>
  </si>
  <si>
    <t>5.6.1 NUMERO DE SUSCRIPTORES URBANOS Y RURALES, POR SECTORES</t>
  </si>
  <si>
    <t>Tipo de Servicio</t>
  </si>
  <si>
    <t>Internos</t>
  </si>
  <si>
    <t>Externos</t>
  </si>
  <si>
    <t>COBERTURA EN ACUEDUCTO</t>
  </si>
  <si>
    <t>COBERTURA EN ALCANTARILLADO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</si>
  <si>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Superintendencia de Servicios Públicos Domiciliarios</t>
    </r>
  </si>
  <si>
    <t>COBERTURA EN ASEO</t>
  </si>
  <si>
    <t>5.10 OTRAS COBERTURAS</t>
  </si>
  <si>
    <t>Malo</t>
  </si>
  <si>
    <t>Estado</t>
  </si>
  <si>
    <t>6.2 DISTANCIAS POR VÍA PRINCIPAL, VÍAS SECUNDARIAS, VEREDALES Y ESTADO DE LAS VÍAS</t>
  </si>
  <si>
    <t>Empresa</t>
  </si>
  <si>
    <t>Rutas</t>
  </si>
  <si>
    <t>Frecuencia Diaria</t>
  </si>
  <si>
    <t>Ordinarios</t>
  </si>
  <si>
    <t>Festivos</t>
  </si>
  <si>
    <t xml:space="preserve">Empresa </t>
  </si>
  <si>
    <t xml:space="preserve">Cubrimiento </t>
  </si>
  <si>
    <t xml:space="preserve">Municipal </t>
  </si>
  <si>
    <t xml:space="preserve">Departamental </t>
  </si>
  <si>
    <t xml:space="preserve">Nacional </t>
  </si>
  <si>
    <t xml:space="preserve">6.5 PARQUE AUTOMOTOR POR CLASE DE SERVICIO, OFICINAS DE TRÁNSITO </t>
  </si>
  <si>
    <t xml:space="preserve">Oficina de tránsito </t>
  </si>
  <si>
    <t xml:space="preserve">Oficial </t>
  </si>
  <si>
    <t xml:space="preserve">Particular </t>
  </si>
  <si>
    <t xml:space="preserve">Público </t>
  </si>
  <si>
    <t xml:space="preserve">Total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</si>
  <si>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Oficina de tránsito </t>
    </r>
  </si>
  <si>
    <t xml:space="preserve">6.6 NÚMERO DE ACCIDENTES DE TRÁNSITO, MUERTOS Y HERIDOS, OFICINAS DE TRÁNSITO </t>
  </si>
  <si>
    <t xml:space="preserve">Factores </t>
  </si>
  <si>
    <t xml:space="preserve">Número </t>
  </si>
  <si>
    <t xml:space="preserve">Total Accidentes </t>
  </si>
  <si>
    <t xml:space="preserve">Accidentes solo daños </t>
  </si>
  <si>
    <t xml:space="preserve">Accidentes con muertos </t>
  </si>
  <si>
    <t xml:space="preserve">Accidentes con heridos </t>
  </si>
  <si>
    <t xml:space="preserve">6.7 PRIMERAS CAUSAS DE ACCIDENTES DE TRÁNSITO </t>
  </si>
  <si>
    <t xml:space="preserve">Número de orden </t>
  </si>
  <si>
    <t xml:space="preserve">Causas de accidentes de tránsito </t>
  </si>
  <si>
    <t xml:space="preserve">Distrarse </t>
  </si>
  <si>
    <t>Otras causas</t>
  </si>
  <si>
    <t xml:space="preserve">Embriaguez/ droga </t>
  </si>
  <si>
    <t xml:space="preserve">Impericia en el manejo </t>
  </si>
  <si>
    <t xml:space="preserve">Transitar en contravía </t>
  </si>
  <si>
    <t xml:space="preserve">No mantener distancia </t>
  </si>
  <si>
    <t xml:space="preserve">Girar bruscamente </t>
  </si>
  <si>
    <t xml:space="preserve">No respetar prelación </t>
  </si>
  <si>
    <t xml:space="preserve">Peatón cruzar sin observar </t>
  </si>
  <si>
    <t xml:space="preserve">Superficie húmeda </t>
  </si>
  <si>
    <t xml:space="preserve">6.7 NÚMERO DE LICENCIAS DE CONDUCCIÓN EXPEDIDAS, SEGÚN OFICINAS DE TRÁNSITO </t>
  </si>
  <si>
    <t xml:space="preserve">Número de licencias de conducción </t>
  </si>
  <si>
    <t xml:space="preserve">Clase de vehículo </t>
  </si>
  <si>
    <t xml:space="preserve">Motocicleta </t>
  </si>
  <si>
    <t xml:space="preserve">Automóvil </t>
  </si>
  <si>
    <t xml:space="preserve">Muertos </t>
  </si>
  <si>
    <t xml:space="preserve">Heridos </t>
  </si>
  <si>
    <t xml:space="preserve">Con daños </t>
  </si>
  <si>
    <t xml:space="preserve">Automóviles </t>
  </si>
  <si>
    <t xml:space="preserve">Motocicletas </t>
  </si>
  <si>
    <t xml:space="preserve">Otros </t>
  </si>
  <si>
    <t>7.1 ESCENARIOS DEPORTIVOS Y UBICACIÓN</t>
  </si>
  <si>
    <t xml:space="preserve">Urbana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</si>
  <si>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gobierno municipal</t>
    </r>
  </si>
  <si>
    <t>7.2 ESCENARIOS CULTURALES Y UBICACIÓN</t>
  </si>
  <si>
    <t>7.3 ORGANISMOS DE SOCORRO</t>
  </si>
  <si>
    <t>Organismos de socorro</t>
  </si>
  <si>
    <t xml:space="preserve">Urbano </t>
  </si>
  <si>
    <t>Personal</t>
  </si>
  <si>
    <t>Categoria</t>
  </si>
  <si>
    <t>Capacidad</t>
  </si>
  <si>
    <t>7.4 ESTABLECIMIENTOS CARCELARIOS, PENITENCIARIAS</t>
  </si>
  <si>
    <t>Machos</t>
  </si>
  <si>
    <t>Hembras</t>
  </si>
  <si>
    <t>Externa</t>
  </si>
  <si>
    <t>Total Bovinos</t>
  </si>
  <si>
    <t>Tipo de Explotación</t>
  </si>
  <si>
    <t>Leche</t>
  </si>
  <si>
    <t>Doble Propósito</t>
  </si>
  <si>
    <t>Ceba</t>
  </si>
  <si>
    <t>8.1.1 SACRIFICIO DE GANADO MAYOR</t>
  </si>
  <si>
    <t>8.1.2 SACRIFICIO DE GANADO MENOR</t>
  </si>
  <si>
    <t>8.1.3 POBLACIÓN GANADO BOVINO</t>
  </si>
  <si>
    <t>8.1.4 POBLACIÓN GANADO PORCINO</t>
  </si>
  <si>
    <t>8.1.5 POBLACIÓN AVÍCOLA</t>
  </si>
  <si>
    <t>Total aves</t>
  </si>
  <si>
    <t>Ponedoras</t>
  </si>
  <si>
    <t>Tipo de especie</t>
  </si>
  <si>
    <t>8.1.6 POBLACIÓN DE OTRAS ESPECIES PECUARIAS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</si>
  <si>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agricultura municipal</t>
    </r>
  </si>
  <si>
    <t>8.1 SUBSECTOR PECUARIO</t>
  </si>
  <si>
    <t>8.2.1 CULTIVOS DEL MUNICIPIO Y AREA CULTIVADA (Has)</t>
  </si>
  <si>
    <t>8.2 SUBSECTOR AGRÍCOLA</t>
  </si>
  <si>
    <t>Cultivo tecnificado</t>
  </si>
  <si>
    <t>Área cultivada</t>
  </si>
  <si>
    <t>TIPO</t>
  </si>
  <si>
    <t>Transitorio</t>
  </si>
  <si>
    <t>Permanente</t>
  </si>
  <si>
    <t xml:space="preserve">Ubicación </t>
  </si>
  <si>
    <t xml:space="preserve">Tipo de explotacion </t>
  </si>
  <si>
    <t>8.2.2 USOS DEL SUELO (Has)</t>
  </si>
  <si>
    <t>Usos</t>
  </si>
  <si>
    <r>
      <t xml:space="preserve">Fuente: </t>
    </r>
    <r>
      <rPr>
        <sz val="9"/>
        <color theme="1"/>
        <rFont val="Gill Sans MT"/>
        <family val="2"/>
      </rPr>
      <t>POT</t>
    </r>
  </si>
  <si>
    <t xml:space="preserve">Interna </t>
  </si>
  <si>
    <t>Procedencia%</t>
  </si>
  <si>
    <t xml:space="preserve">Machos </t>
  </si>
  <si>
    <t xml:space="preserve">Hembras </t>
  </si>
  <si>
    <t xml:space="preserve">Número de cabezas </t>
  </si>
  <si>
    <t xml:space="preserve">Tipo de explotación </t>
  </si>
  <si>
    <t xml:space="preserve">Engorde </t>
  </si>
  <si>
    <t xml:space="preserve">Hectáreas </t>
  </si>
  <si>
    <r>
      <t xml:space="preserve">8.2.3 MINAS Y CANTERAS. </t>
    </r>
    <r>
      <rPr>
        <sz val="11"/>
        <color rgb="FF002060"/>
        <rFont val="Gill Sans MT"/>
        <family val="2"/>
      </rPr>
      <t xml:space="preserve">Explotación </t>
    </r>
  </si>
  <si>
    <t xml:space="preserve">9.1 CLASIFICACIÓN DE LA PROPIEDAD RAÍZ SEGÚN TAMAÑO Y SUPERFICIE URBANA Y RURAL. </t>
  </si>
  <si>
    <t>9.2 NUMERO DE PREDIOS Y PROPIETARIOS URBANOS Y RURALES</t>
  </si>
  <si>
    <t xml:space="preserve">Superficie </t>
  </si>
  <si>
    <t xml:space="preserve">Rural </t>
  </si>
  <si>
    <t xml:space="preserve">Predios </t>
  </si>
  <si>
    <t xml:space="preserve">Propietarios </t>
  </si>
  <si>
    <t>&lt;1</t>
  </si>
  <si>
    <t xml:space="preserve">De 1 a 3 </t>
  </si>
  <si>
    <t>De 3 a 5</t>
  </si>
  <si>
    <t xml:space="preserve">De 5 a 10 </t>
  </si>
  <si>
    <t>De 10 a 20</t>
  </si>
  <si>
    <t>De 20 a 50</t>
  </si>
  <si>
    <t xml:space="preserve">De 50 a 100 </t>
  </si>
  <si>
    <t>De 100 a 200</t>
  </si>
  <si>
    <t>De 200 a 500</t>
  </si>
  <si>
    <t>De 500 a 1000</t>
  </si>
  <si>
    <t xml:space="preserve">De 1000 y más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</si>
  <si>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IGAC </t>
    </r>
  </si>
  <si>
    <t xml:space="preserve">9.3 INDUSTRIA Y COMERCIO: NEGOCIOS INTERNACIONALES </t>
  </si>
  <si>
    <t xml:space="preserve">Actividad comercial </t>
  </si>
  <si>
    <t xml:space="preserve">Número de establecimientos </t>
  </si>
  <si>
    <t xml:space="preserve">Permanentes </t>
  </si>
  <si>
    <t xml:space="preserve">Temporales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</si>
  <si>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 xml:space="preserve">Cámara de comercio </t>
    </r>
  </si>
  <si>
    <r>
      <t xml:space="preserve">10.1 ATRACTIVOS TURÍSTICOS: </t>
    </r>
    <r>
      <rPr>
        <sz val="11"/>
        <color rgb="FF002060"/>
        <rFont val="Gill Sans MT"/>
        <family val="2"/>
      </rPr>
      <t>Parques, Museos, Reservas</t>
    </r>
  </si>
  <si>
    <r>
      <t xml:space="preserve">10.2 INFRAESTRUCTURA HOTELERA: </t>
    </r>
    <r>
      <rPr>
        <sz val="11"/>
        <color rgb="FF002060"/>
        <rFont val="Gill Sans MT"/>
        <family val="2"/>
      </rPr>
      <t xml:space="preserve">Hoteles, Estancias, Posadas, Ecofincas, Restaurantes </t>
    </r>
  </si>
  <si>
    <t xml:space="preserve">Nombre </t>
  </si>
  <si>
    <t xml:space="preserve">Capacidad </t>
  </si>
  <si>
    <t xml:space="preserve">N° Habitaciones </t>
  </si>
  <si>
    <t xml:space="preserve">N° Camas </t>
  </si>
  <si>
    <r>
      <t xml:space="preserve">Fuente: </t>
    </r>
    <r>
      <rPr>
        <sz val="9"/>
        <color theme="1"/>
        <rFont val="Gill Sans MT"/>
        <family val="2"/>
      </rPr>
      <t xml:space="preserve">Secretaria de Planeación Municipal </t>
    </r>
  </si>
  <si>
    <t xml:space="preserve">Superávit </t>
  </si>
  <si>
    <t xml:space="preserve">Ejecución de Ingresos </t>
  </si>
  <si>
    <t xml:space="preserve">Ejecución de Egresos </t>
  </si>
  <si>
    <r>
      <t>11.2 EJECUCIÓN DE INGRESOS Y EGRESOS 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</si>
  <si>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r>
      <t>11.1 EJECUCIÓN PRESUPUESTAL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</si>
  <si>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t xml:space="preserve">Ingresos tributarios </t>
  </si>
  <si>
    <t xml:space="preserve">Ingresos No tributarios </t>
  </si>
  <si>
    <t xml:space="preserve">Ingresos de capital </t>
  </si>
  <si>
    <t xml:space="preserve">Fondos especiales </t>
  </si>
  <si>
    <t xml:space="preserve">Gasto de funcionamiento </t>
  </si>
  <si>
    <t xml:space="preserve">Servicio a la deuda </t>
  </si>
  <si>
    <t xml:space="preserve">Inversión </t>
  </si>
  <si>
    <r>
      <t>11.3 INVERSIÓN POR SECTOR DEL SGP (</t>
    </r>
    <r>
      <rPr>
        <sz val="11"/>
        <color rgb="FF002060"/>
        <rFont val="Gill Sans MT"/>
        <family val="2"/>
      </rPr>
      <t>Millones de pesos</t>
    </r>
    <r>
      <rPr>
        <b/>
        <sz val="11"/>
        <color rgb="FF002060"/>
        <rFont val="Gill Sans MT"/>
        <family val="2"/>
      </rPr>
      <t>)</t>
    </r>
  </si>
  <si>
    <t xml:space="preserve">Educación </t>
  </si>
  <si>
    <t xml:space="preserve">Salud </t>
  </si>
  <si>
    <t xml:space="preserve">Deporte y Recreación </t>
  </si>
  <si>
    <t xml:space="preserve">Cultura </t>
  </si>
  <si>
    <t xml:space="preserve">Vías </t>
  </si>
  <si>
    <t xml:space="preserve">Agua potable y saneamiento </t>
  </si>
  <si>
    <t xml:space="preserve">Otros sectores </t>
  </si>
  <si>
    <t xml:space="preserve">Trimestre </t>
  </si>
  <si>
    <t xml:space="preserve">Número de giros </t>
  </si>
  <si>
    <t xml:space="preserve">Valor total de los giros </t>
  </si>
  <si>
    <t>II</t>
  </si>
  <si>
    <t>III</t>
  </si>
  <si>
    <t>IV</t>
  </si>
  <si>
    <t>11.5 NÚMERO DE GIROS Y MONTO DE LAS TRANSACCIONES SALIENTES A NIVEL MUNICIPAL</t>
  </si>
  <si>
    <t>DELITO</t>
  </si>
  <si>
    <t>N° CASOS</t>
  </si>
  <si>
    <r>
      <rPr>
        <b/>
        <sz val="10"/>
        <color theme="1"/>
        <rFont val="Gill Sans MT"/>
        <family val="2"/>
      </rPr>
      <t xml:space="preserve">Fuente: </t>
    </r>
    <r>
      <rPr>
        <sz val="10"/>
        <color theme="1"/>
        <rFont val="Gill Sans MT"/>
        <family val="2"/>
      </rPr>
      <t>Ministerio de Tecnologías de la Información y las Comunicaciones</t>
    </r>
  </si>
  <si>
    <t>11.4 NÚMERO DE GIROS Y MONTO DE LAS TRANSACCIONES ENTRANTES A NIVEL MUNICIPAL</t>
  </si>
  <si>
    <t xml:space="preserve">11.4 SERVICIOS POSTALES DE PAGO Y SERVICIOS FINANCIEROS DE CORREO </t>
  </si>
  <si>
    <t>3.8 INFORMACIÓN DE LA SITUACIÓN NUTRICIONAL</t>
  </si>
  <si>
    <t>Total Evaluados</t>
  </si>
  <si>
    <t>Adecuado</t>
  </si>
  <si>
    <t>Menores de 5 años</t>
  </si>
  <si>
    <t>Menores de 18 años</t>
  </si>
  <si>
    <t>4.4 COBERTURAS EN EDUCACIÓN</t>
  </si>
  <si>
    <r>
      <t xml:space="preserve">Fuente: </t>
    </r>
    <r>
      <rPr>
        <sz val="9"/>
        <color theme="1"/>
        <rFont val="Calibri"/>
        <family val="2"/>
        <scheme val="minor"/>
      </rPr>
      <t>Ministerio de Educación Nacional - MEN  - SIMAT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</si>
  <si>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Ministerio de Educación Nacional - MEN  - SIMAT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</si>
  <si>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Infraestructura del municipio</t>
    </r>
  </si>
  <si>
    <t>C</t>
  </si>
  <si>
    <t>Numero</t>
  </si>
  <si>
    <t>Riesgo Peso Bajo</t>
  </si>
  <si>
    <t>DNT Global</t>
  </si>
  <si>
    <t>Riesgo Talla Baja</t>
  </si>
  <si>
    <t>DNT Cronica</t>
  </si>
  <si>
    <t xml:space="preserve">3.8.4 SITUACIÓN NUTRICIONAL (TALLA/EDAD) &lt; DE 18 AÑOS </t>
  </si>
  <si>
    <t>3.8.3 SITUACIÓN NUTRICIONAL (PESO/EDAD) &lt; DE 5 AÑOS</t>
  </si>
  <si>
    <t>Publico</t>
  </si>
  <si>
    <t>N/A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</si>
  <si>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UARIV – Unidad de Atención y Reparación Integral a Víctimas del Conflicto Armado</t>
    </r>
    <r>
      <rPr>
        <sz val="9"/>
        <color rgb="FFFF0000"/>
        <rFont val="Gill Sans MT"/>
        <family val="2"/>
      </rPr>
      <t xml:space="preserve"> </t>
    </r>
  </si>
  <si>
    <t>Cria</t>
  </si>
  <si>
    <t>Ceba Intensiva</t>
  </si>
  <si>
    <r>
      <rPr>
        <b/>
        <sz val="9"/>
        <color theme="1"/>
        <rFont val="Gill Sans MT"/>
        <family val="2"/>
      </rPr>
      <t>Fuente</t>
    </r>
    <r>
      <rPr>
        <sz val="9"/>
        <color theme="1"/>
        <rFont val="Gill Sans MT"/>
        <family val="2"/>
      </rPr>
      <t xml:space="preserve">: Secretaria de Planeación Municipal </t>
    </r>
  </si>
  <si>
    <t>6.4 TRANSPORTE DE PASAJEROS, EMPRESAS Y RUTAS</t>
  </si>
  <si>
    <t xml:space="preserve">6.3 TRANSPORTE DE CARGA </t>
  </si>
  <si>
    <t>Quimbaya</t>
  </si>
  <si>
    <t>. Nota. La frecuencia se toma como Nº de turnos por no existir F/hora en la mayoria de los casos</t>
  </si>
  <si>
    <t>MONTENEGRO</t>
  </si>
  <si>
    <t>VALLE</t>
  </si>
  <si>
    <t>Nicolás Cadena</t>
  </si>
  <si>
    <t>Luis Carlos Flores</t>
  </si>
  <si>
    <t>Miguel Duque</t>
  </si>
  <si>
    <t>María Antonia Granada</t>
  </si>
  <si>
    <t>Noé Alegría</t>
  </si>
  <si>
    <t>David Alegría</t>
  </si>
  <si>
    <t>Justiniano Cardona</t>
  </si>
  <si>
    <t>Armenia y La tebaida</t>
  </si>
  <si>
    <t>Obando (valle del cauca)</t>
  </si>
  <si>
    <t>4´34</t>
  </si>
  <si>
    <t>75´45</t>
  </si>
  <si>
    <t>21°</t>
  </si>
  <si>
    <t>Cañon el roble</t>
  </si>
  <si>
    <t>148.92 km2</t>
  </si>
  <si>
    <t>baja</t>
  </si>
  <si>
    <t>media</t>
  </si>
  <si>
    <t>Alta</t>
  </si>
  <si>
    <t>rio roble</t>
  </si>
  <si>
    <t>rio espejo</t>
  </si>
  <si>
    <t>rio la vieja</t>
  </si>
  <si>
    <t>quebrada chapinero</t>
  </si>
  <si>
    <t>quebrada cajones</t>
  </si>
  <si>
    <t>quebrada cajoncitos</t>
  </si>
  <si>
    <t>quebrada las animas</t>
  </si>
  <si>
    <t>quebrada pisamal</t>
  </si>
  <si>
    <t>quebrada el salto</t>
  </si>
  <si>
    <t>quebrada risaralda</t>
  </si>
  <si>
    <t>quebrada el brillante</t>
  </si>
  <si>
    <t>quebrada san juan</t>
  </si>
  <si>
    <t>quebrada mesones</t>
  </si>
  <si>
    <t>quebrada agua serna</t>
  </si>
  <si>
    <t>quebrada los medios</t>
  </si>
  <si>
    <t>quebrada el ariete</t>
  </si>
  <si>
    <t>quebrada agua bonita</t>
  </si>
  <si>
    <t>quebrada portachuelos</t>
  </si>
  <si>
    <t>quebrada cruces</t>
  </si>
  <si>
    <t>quebrada membrillal</t>
  </si>
  <si>
    <t>quebrada el bosque</t>
  </si>
  <si>
    <t>quebrada la arenosa</t>
  </si>
  <si>
    <t>quebrada la floresta</t>
  </si>
  <si>
    <t>quebrada san luis</t>
  </si>
  <si>
    <t>quebrada san jose</t>
  </si>
  <si>
    <t>quebrada el providente</t>
  </si>
  <si>
    <t>quebrada la coca</t>
  </si>
  <si>
    <t>quebrada surtideros</t>
  </si>
  <si>
    <t>quebrada membrillanto</t>
  </si>
  <si>
    <t>quebrada san ramon</t>
  </si>
  <si>
    <t>quebrada barbas</t>
  </si>
  <si>
    <t>quebrada chachafruto</t>
  </si>
  <si>
    <t>quebrada las madres</t>
  </si>
  <si>
    <t>Catolicas</t>
  </si>
  <si>
    <t>Protestantes</t>
  </si>
  <si>
    <t>Montenegro</t>
  </si>
  <si>
    <t xml:space="preserve">Polio </t>
  </si>
  <si>
    <t>Polio RN</t>
  </si>
  <si>
    <t>Tuberculosis extrapulmonar</t>
  </si>
  <si>
    <t>Tetanos</t>
  </si>
  <si>
    <t>Tos ferina</t>
  </si>
  <si>
    <r>
      <t xml:space="preserve">Fuente: </t>
    </r>
    <r>
      <rPr>
        <sz val="9"/>
        <color theme="1"/>
        <rFont val="Gill Sans MT"/>
        <family val="2"/>
      </rPr>
      <t>POT - El POT del municipio de montenegro se encuentra en proceso  de actualizacion por tal razon no se puede calcular un dato veraz deacuerdo a los diferentes sectores de usos de suelo del municipio</t>
    </r>
  </si>
  <si>
    <t>De 0 a 4</t>
  </si>
  <si>
    <t>3.7.1 NACIMIENTOS Y DEFUNCIONES FETALES SEGÚN SEXO Y RESIDENCIA DE LA MADRE</t>
  </si>
  <si>
    <t>3.7.2 TASA DE MORTALIDAD INFANTIL (Defunciones de menores de 1 año por cada Mil Nacidos Vivos)</t>
  </si>
  <si>
    <t>Indeterminado</t>
  </si>
  <si>
    <t>Entidad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</si>
  <si>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Estadísticas vitales ajustados por métodos demográficos y estadísticos. Indicador calculado por lugar de residencia habitual</t>
    </r>
  </si>
  <si>
    <t>3.7.4 DEFUNCIONES NO FETALES POR GRUPO DE EDAD Y ÁREA DE RESIDENCIA</t>
  </si>
  <si>
    <t>Área de Residencia</t>
  </si>
  <si>
    <t>Sin Información</t>
  </si>
  <si>
    <t>3.7.5 CAUSAS DE MORTALIDAD FETAL SEGÚN RESIDENCIA DE LA MADRE (LISTA DE CAUSAS AGRUPADAS 6/67 )</t>
  </si>
  <si>
    <t>H</t>
  </si>
  <si>
    <t>M</t>
  </si>
  <si>
    <t>401 FETO Y RECIEN NACIDO AFECTADOS POR CIERTAS AFECC. MATERNAS</t>
  </si>
  <si>
    <t>De 10 a 14 años</t>
  </si>
  <si>
    <t>402 FETO Y RECIEN N. AFECTADOS POR COMPL. OBST. Y TRAUM. NACIMIENTO</t>
  </si>
  <si>
    <t>De 15 a 19 años</t>
  </si>
  <si>
    <t>403 RETARDO CRECIM.FETAL, DESNUTR. FETAL., BAJO P./ NACER, GEST.CORTA</t>
  </si>
  <si>
    <t>De 20 a 24 años</t>
  </si>
  <si>
    <t>404 TRAST. RESPIRATORIOS ESPECIFICOS DEL PERIODO PERINATAL</t>
  </si>
  <si>
    <t>De 25 a 29 años</t>
  </si>
  <si>
    <t>407 OTRAS AFECC. ORIGINADAS EN PERIODO PERINATAL</t>
  </si>
  <si>
    <t>615 MALFORMACIONES CONGEN., DEFORMID.Y ANOMALIAS CROMOSOMICAS</t>
  </si>
  <si>
    <t>De 35 a 39 años</t>
  </si>
  <si>
    <t>De 40 a 44 años</t>
  </si>
  <si>
    <t>De 45 a 54 años</t>
  </si>
  <si>
    <t>Fuente: Oficina Asesora de Planeación
Nota: Corresponde a los alcaldes por elección popular</t>
  </si>
  <si>
    <t>Francisco Javier Cisneros</t>
  </si>
  <si>
    <t>Benémerito cuerpo de bomberos voluntarios</t>
  </si>
  <si>
    <t xml:space="preserve">2.12 SEGURIDAD </t>
  </si>
  <si>
    <t xml:space="preserve">5.7 COBERTURA DE ACUEDUCTO </t>
  </si>
  <si>
    <t>5.8 COBERTURA DE ALCANTARILLADO</t>
  </si>
  <si>
    <t xml:space="preserve">5.9 COBERTURA DE ASEO 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</si>
  <si>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Ministerio de Tecnologías de la Información y las Comunicaciones</t>
    </r>
  </si>
  <si>
    <r>
      <t xml:space="preserve">Fuente: </t>
    </r>
    <r>
      <rPr>
        <sz val="9"/>
        <color theme="1"/>
        <rFont val="Gill Sans MT"/>
        <family val="2"/>
      </rPr>
      <t xml:space="preserve">Hacienda Municipal </t>
    </r>
  </si>
  <si>
    <t>Montengro</t>
  </si>
  <si>
    <t>2016-2017</t>
  </si>
  <si>
    <t xml:space="preserve">1.4 ALCALDES DEL MUNICIPIO (ELEGIDOS POR ELECCION POPULAR) </t>
  </si>
  <si>
    <t xml:space="preserve">HUGO TABAREZ SANCHEZ </t>
  </si>
  <si>
    <t>1 JUNIO 1988 A 31 MAYO 1990</t>
  </si>
  <si>
    <t xml:space="preserve">GERARDO DE JESUS GOMEZ GARCIA </t>
  </si>
  <si>
    <t>1 JUNIO 1990 A 31 MAYO 1992</t>
  </si>
  <si>
    <t>ISABELA PAVA RIVERA</t>
  </si>
  <si>
    <t>1 JUNIO 1992 A 31 DE DICIEMBRE 1994</t>
  </si>
  <si>
    <t xml:space="preserve">OCTAVIO ARENAS AGUDELO </t>
  </si>
  <si>
    <t>1 ENERO 1995 A 31 DICIEMBRE 1997</t>
  </si>
  <si>
    <t xml:space="preserve">GUSTAVO ALBERTO PAVA </t>
  </si>
  <si>
    <t>1 ENERO 1998 A 31 DICIEMBRE 2000</t>
  </si>
  <si>
    <t>LUIS ALBERTO CASTAÑO SANZ</t>
  </si>
  <si>
    <t>1 ENERO DE 2001 A 31 DICIEMBRE 2003</t>
  </si>
  <si>
    <t xml:space="preserve">ELEAZAR JIMENEZ MONTES </t>
  </si>
  <si>
    <t>1 ENERO 2004 A 31 DICIEMBRE 2007</t>
  </si>
  <si>
    <t>GLORIA INES GUTIERREZ BOTERO</t>
  </si>
  <si>
    <t>1 ENERO 2008 A 31 DICIEMBRE 2011</t>
  </si>
  <si>
    <t>JAMES CAÑAS RENDON</t>
  </si>
  <si>
    <t>1 ENERO 2012 A 31 DICIEMBRE 2015</t>
  </si>
  <si>
    <t xml:space="preserve">1.5.6 ALTURAS PRINCIPALES. Montañas, Nevados y Picos (Nota: El Municipio de Montenegro no cuenta con Nevados, Picos y montañas, por lo general su
suelo topográficamente es ondulado)
</t>
  </si>
  <si>
    <t>La frontera- la julia, el gigante, napoles.</t>
  </si>
  <si>
    <t>Fuente: Hospital Roberto Quintero Villa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</si>
  <si>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Oficina de tránsito - EL MUNICIPIO DE MONTENEGRO NO CUENTA ACTUALMENTE CON OFICINA DE TRANSITO</t>
    </r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</si>
  <si>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Subsecretaria de obras publicas e infraestructura</t>
    </r>
  </si>
  <si>
    <t>NOTA: EL MUNICIPIO NO CUENTA CON TRANSPORTE DE CARGA</t>
  </si>
  <si>
    <r>
      <rPr>
        <b/>
        <sz val="9"/>
        <color theme="1"/>
        <rFont val="Gill Sans MT"/>
        <family val="2"/>
      </rPr>
      <t xml:space="preserve">NOTA : </t>
    </r>
    <r>
      <rPr>
        <sz val="9"/>
        <color theme="1"/>
        <rFont val="Gill Sans MT"/>
        <family val="2"/>
      </rPr>
      <t xml:space="preserve"> El Municipio de Montenegro no cuenta actualmente con oficinas de transito</t>
    </r>
  </si>
  <si>
    <t xml:space="preserve">NOTA: LA CARCEL SAN NICOLAS FUE ADECUADA COMO CENTRO DE RECLUSION PARA MENORES  INFRACTORES. ACTUALMENTE LA ADMINISTRACION CUENTA CON UN CONVENIO CON AUTORIDADES CARCELARIAS DE LA CUIDAD DE ARMENIA PARA EL TRASLADO Y ATENCION DE LOS RELUSOS MUNICIPAL </t>
  </si>
  <si>
    <t xml:space="preserve">Nota: El municipio actualmente no cuenta con central de sacrificio </t>
  </si>
  <si>
    <t>NOTA: Actualmente el Municipio no cuenta con explotacion de minas  y canteras</t>
  </si>
  <si>
    <t xml:space="preserve">buena </t>
  </si>
  <si>
    <r>
      <rPr>
        <b/>
        <sz val="9"/>
        <color rgb="FF222222"/>
        <rFont val="Gill Sans MT"/>
        <family val="2"/>
      </rPr>
      <t xml:space="preserve">Fuente: </t>
    </r>
    <r>
      <rPr>
        <sz val="9"/>
        <color rgb="FF222222"/>
        <rFont val="Gill Sans MT"/>
        <family val="2"/>
      </rPr>
      <t>Cubo del registro para la localización y caracterización de la población con discapacidad al 31 de diciembre del 2017-  Secretaría de Salud Departamental del Quindío.</t>
    </r>
  </si>
  <si>
    <t>Total Año 2017</t>
  </si>
  <si>
    <t>De 30 a 34 años</t>
  </si>
  <si>
    <t>1.5.5 SUPERFICIE (Has)</t>
  </si>
  <si>
    <t>Densidad Poblacional (hab/Has)</t>
  </si>
  <si>
    <t>Gentilicio</t>
  </si>
  <si>
    <t>4.6 CLASIFICACION DE ESTABLECIMIENTOS SEGÚN PRUEBAS SABER 11</t>
  </si>
  <si>
    <t>Numero de Instituciones</t>
  </si>
  <si>
    <t>A+</t>
  </si>
  <si>
    <t>A</t>
  </si>
  <si>
    <t>B</t>
  </si>
  <si>
    <t>D</t>
  </si>
  <si>
    <t>11.4 DESEMPEÑO MUNICIPAL</t>
  </si>
  <si>
    <t>11.4.1 LEY 617 DEL 2000</t>
  </si>
  <si>
    <t>11.4.2 INDICE DE DESEMPEÑO FISCAL</t>
  </si>
  <si>
    <t>11.4.3 INDICE DE DESEMPEÑO INTEGRAL</t>
  </si>
  <si>
    <t>Movilizacion de Recursos</t>
  </si>
  <si>
    <t>Ejecucion de Recursos</t>
  </si>
  <si>
    <t>Ordenamiento Territorial</t>
  </si>
  <si>
    <t>Gobierno Abierto y Transparencia</t>
  </si>
  <si>
    <t>Puntaje</t>
  </si>
  <si>
    <t>Eficacia</t>
  </si>
  <si>
    <t>Eficiencia</t>
  </si>
  <si>
    <t>Cumplimiento de Requisitos legales</t>
  </si>
  <si>
    <t>Gestion Administrativa y Legal</t>
  </si>
  <si>
    <t>Desempeño Fiscal</t>
  </si>
  <si>
    <t>Capacidad administrativa</t>
  </si>
  <si>
    <t>Indicador de Desemepeño Integral</t>
  </si>
  <si>
    <t>Gestion</t>
  </si>
  <si>
    <t>Resultados</t>
  </si>
  <si>
    <t>MDM</t>
  </si>
  <si>
    <t>Educacion</t>
  </si>
  <si>
    <t>Salud</t>
  </si>
  <si>
    <t>Seguridad</t>
  </si>
  <si>
    <t>Generacion de Recursos Propios</t>
  </si>
  <si>
    <t>Magnitud de la Inversion</t>
  </si>
  <si>
    <t>Capacidad de Ahorro</t>
  </si>
  <si>
    <t>Indicador de Desempeño Fiscal</t>
  </si>
  <si>
    <t>Posicion a Nivel Nacional</t>
  </si>
  <si>
    <t xml:space="preserve">Puntaje </t>
  </si>
  <si>
    <t>Puesto</t>
  </si>
  <si>
    <t>11.4.4 INDICE DE DESEMPEÑO FISCAL - COMPORTAMIENTO HISTORICO</t>
  </si>
  <si>
    <t>11.4.4 INDICE DE DESEMPEÑO INTEGRAL - COMPORTAMIENTO HISTORICO</t>
  </si>
  <si>
    <t>Desemepeño Fiscal - Historico</t>
  </si>
  <si>
    <t>Desemepeño Integral - Historico</t>
  </si>
  <si>
    <t>2018</t>
  </si>
  <si>
    <t>Tramo</t>
  </si>
  <si>
    <t>Longitud en KM</t>
  </si>
  <si>
    <t>Bueno</t>
  </si>
  <si>
    <t>Regular</t>
  </si>
  <si>
    <t>Desempeño  integral</t>
  </si>
  <si>
    <t>Montenegrino</t>
  </si>
  <si>
    <t>Población Total
2018</t>
  </si>
  <si>
    <t>2017-2018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</si>
  <si>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DANE - Estadísticas vitales. Información preliminar a 2018, sujeta a cambio</t>
    </r>
  </si>
  <si>
    <t>Fuente: DANE - Estadísticas vitales. Información preliminar a 2018, sujeta a cambio</t>
  </si>
  <si>
    <t>3.7.3 DEFUNCIONES FETALES SEGÚN MUNICIPIO, SEXO Y ÁREA DE RESIDENCIA</t>
  </si>
  <si>
    <t>De 45 - 64 años</t>
  </si>
  <si>
    <t>65 y más</t>
  </si>
  <si>
    <t>3.7.6 NACIMIENTOS SEGÚN RESIDENCIA Y GRUPOS DE EDAD DE LA MADRE</t>
  </si>
  <si>
    <t>4.7 RESULTADOS PRUEBAS SABER 11 POR ÁREA DE CONOCIMIENTO AÑO 2018,</t>
  </si>
  <si>
    <t xml:space="preserve">4.7 DATOS TÉCNICOS PRUEBAS SABER 11 AÑO 2018. </t>
  </si>
  <si>
    <t>Fuente: ICFES - Resultados año 2018</t>
  </si>
  <si>
    <t xml:space="preserve">ALVARO HERNANDEZ GUTIERREZ  </t>
  </si>
  <si>
    <t>2 ENERO 2012 A 31 DICIEMBRE 2019</t>
  </si>
  <si>
    <t>Alberto Marin</t>
  </si>
  <si>
    <t>Cincuentenario</t>
  </si>
  <si>
    <t>Buenavista</t>
  </si>
  <si>
    <t>Caicedonia</t>
  </si>
  <si>
    <t>El cacique</t>
  </si>
  <si>
    <t xml:space="preserve">Centenario </t>
  </si>
  <si>
    <t xml:space="preserve">Antonio Nariño </t>
  </si>
  <si>
    <t xml:space="preserve">Corrales </t>
  </si>
  <si>
    <t>Colon</t>
  </si>
  <si>
    <t xml:space="preserve">El carmen </t>
  </si>
  <si>
    <t xml:space="preserve">Santander </t>
  </si>
  <si>
    <t xml:space="preserve">Caldas </t>
  </si>
  <si>
    <t>Jorge eliecer gaitan</t>
  </si>
  <si>
    <t xml:space="preserve">Turbay ayala </t>
  </si>
  <si>
    <t xml:space="preserve">La graciela </t>
  </si>
  <si>
    <t xml:space="preserve">La pista </t>
  </si>
  <si>
    <t xml:space="preserve">La soledad </t>
  </si>
  <si>
    <t>Luis carlos florez</t>
  </si>
  <si>
    <t xml:space="preserve">Marconi sanchez </t>
  </si>
  <si>
    <t>Pablo vi</t>
  </si>
  <si>
    <t xml:space="preserve">Pueblo nuevo </t>
  </si>
  <si>
    <t>Uribe uribe</t>
  </si>
  <si>
    <t xml:space="preserve">Ramirez franco </t>
  </si>
  <si>
    <t xml:space="preserve">Santa elena </t>
  </si>
  <si>
    <t xml:space="preserve">Goretti </t>
  </si>
  <si>
    <t xml:space="preserve">Simon bolivar </t>
  </si>
  <si>
    <t xml:space="preserve">Tomas cipriano de mosquera </t>
  </si>
  <si>
    <t xml:space="preserve">Barrio unidos </t>
  </si>
  <si>
    <t xml:space="preserve">Villa claudia </t>
  </si>
  <si>
    <t xml:space="preserve">Villa luz </t>
  </si>
  <si>
    <t xml:space="preserve">La balastrera </t>
  </si>
  <si>
    <t xml:space="preserve">Rosendo chica </t>
  </si>
  <si>
    <t xml:space="preserve">La avanzada </t>
  </si>
  <si>
    <t xml:space="preserve">La isabela </t>
  </si>
  <si>
    <t xml:space="preserve">Buenos aires </t>
  </si>
  <si>
    <t xml:space="preserve">Alfonso lopez </t>
  </si>
  <si>
    <t xml:space="preserve">La esmeralda </t>
  </si>
  <si>
    <t xml:space="preserve">El golfo </t>
  </si>
  <si>
    <t xml:space="preserve">Liborio gutierrez </t>
  </si>
  <si>
    <t xml:space="preserve">Villa juliana </t>
  </si>
  <si>
    <t xml:space="preserve">Los fundadores </t>
  </si>
  <si>
    <t>Los robles</t>
  </si>
  <si>
    <t xml:space="preserve">Ciudadela compartir </t>
  </si>
  <si>
    <t xml:space="preserve">Zona centro </t>
  </si>
  <si>
    <t xml:space="preserve">La julia </t>
  </si>
  <si>
    <t xml:space="preserve">Aldea suiza </t>
  </si>
  <si>
    <t xml:space="preserve">Comuneros </t>
  </si>
  <si>
    <t xml:space="preserve">Ciudad alegria </t>
  </si>
  <si>
    <t xml:space="preserve">Villa jerusalen </t>
  </si>
  <si>
    <t xml:space="preserve">Villa marlen </t>
  </si>
  <si>
    <t xml:space="preserve">Urbanizacion poporo </t>
  </si>
  <si>
    <t xml:space="preserve">Zazacuari poporo </t>
  </si>
  <si>
    <t>X</t>
  </si>
  <si>
    <t xml:space="preserve">Pueblo tapao </t>
  </si>
  <si>
    <t xml:space="preserve">Santa rita </t>
  </si>
  <si>
    <t xml:space="preserve">La frontera </t>
  </si>
  <si>
    <t xml:space="preserve">La esperanza </t>
  </si>
  <si>
    <t xml:space="preserve">Cantores </t>
  </si>
  <si>
    <t xml:space="preserve">La paloma </t>
  </si>
  <si>
    <t xml:space="preserve">El silencio </t>
  </si>
  <si>
    <t xml:space="preserve">Risaralda </t>
  </si>
  <si>
    <t xml:space="preserve">Macho negro </t>
  </si>
  <si>
    <t xml:space="preserve">La julia baja </t>
  </si>
  <si>
    <t xml:space="preserve">La julia alta </t>
  </si>
  <si>
    <t xml:space="preserve">Baraya </t>
  </si>
  <si>
    <t xml:space="preserve">La suiza </t>
  </si>
  <si>
    <t xml:space="preserve">La ceiba </t>
  </si>
  <si>
    <t xml:space="preserve">Platanillal </t>
  </si>
  <si>
    <t xml:space="preserve">El prado </t>
  </si>
  <si>
    <t xml:space="preserve">Guatemala </t>
  </si>
  <si>
    <t xml:space="preserve">San jose </t>
  </si>
  <si>
    <t xml:space="preserve">El guaico </t>
  </si>
  <si>
    <t xml:space="preserve">San pablo </t>
  </si>
  <si>
    <t xml:space="preserve">Naranjal </t>
  </si>
  <si>
    <t xml:space="preserve">La montaña </t>
  </si>
  <si>
    <t xml:space="preserve">La urania </t>
  </si>
  <si>
    <t xml:space="preserve">El castillo </t>
  </si>
  <si>
    <t xml:space="preserve">El gigante </t>
  </si>
  <si>
    <t xml:space="preserve">Calle larga </t>
  </si>
  <si>
    <t xml:space="preserve">Napoles </t>
  </si>
  <si>
    <t xml:space="preserve">Culatas </t>
  </si>
  <si>
    <t xml:space="preserve">El cuzco </t>
  </si>
  <si>
    <t xml:space="preserve">Puerto samaria </t>
  </si>
  <si>
    <t>x</t>
  </si>
  <si>
    <t xml:space="preserve">CUDRANTES 22-1   3218834244      CUANDRANTE 22-2  3215865549      CUADRANTE 22 -3 3216174768     CUADRANTE 22-4 3023811359            </t>
  </si>
  <si>
    <t>ARMENIA-MONTENEGRO</t>
  </si>
  <si>
    <t>MONTENEGRO-QUIMBAYA</t>
  </si>
  <si>
    <t>PUEBLO TAPAO -LA TEBAIDA</t>
  </si>
  <si>
    <t>ARMENIA-PUEBLO TAPAO</t>
  </si>
  <si>
    <t>MONTENEGRO-CIRCASIA</t>
  </si>
  <si>
    <t xml:space="preserve">MONTENEGRO- LA MORELIA-FILANDIA </t>
  </si>
  <si>
    <t>BARAYA- PUERTO SAMARIA</t>
  </si>
  <si>
    <t>SINU-BOSQUE</t>
  </si>
  <si>
    <t>CENTRO DE BENEFICIO-MONTENEGRO</t>
  </si>
  <si>
    <t>VEREDA RISARALDA-MONTENEGRO</t>
  </si>
  <si>
    <t xml:space="preserve">BETICA-PARQUE DEL CAFÉ </t>
  </si>
  <si>
    <t>ANILLO MACHO NEGRO</t>
  </si>
  <si>
    <t>EL JALON - BUENA VISTA</t>
  </si>
  <si>
    <t>P. BAJA - LA ESTRELLA</t>
  </si>
  <si>
    <t xml:space="preserve">SANTA RITA- LA ESPERANZA </t>
  </si>
  <si>
    <t xml:space="preserve">SANTA RITA- LA PATRIA </t>
  </si>
  <si>
    <t>LA JULIA - SAMARIA DOS</t>
  </si>
  <si>
    <t>CHOCHALITO - SAN ANTONIO</t>
  </si>
  <si>
    <t>EL PARAISO</t>
  </si>
  <si>
    <t>EL CASTILLO - LA ARGENTINA</t>
  </si>
  <si>
    <t>GIGANTE-PESQUERA</t>
  </si>
  <si>
    <t>VENTIADEROS- ORTEGUEY</t>
  </si>
  <si>
    <t xml:space="preserve">LA BONITA SAN FERNANDO </t>
  </si>
  <si>
    <t>PORVENIR EL OCASO</t>
  </si>
  <si>
    <t xml:space="preserve">ROSELLON-LOS PAELAEZ </t>
  </si>
  <si>
    <t xml:space="preserve">CALLE LARGA </t>
  </si>
  <si>
    <t>SANTA SOFIA-EL VERGEL</t>
  </si>
  <si>
    <t>CULATAS</t>
  </si>
  <si>
    <t>EL CUZCO</t>
  </si>
  <si>
    <t>CANTORES</t>
  </si>
  <si>
    <t>LA ESPERANZA-PORTUGAL</t>
  </si>
  <si>
    <t>EL CRUCERO</t>
  </si>
  <si>
    <t xml:space="preserve">EL CORRALON </t>
  </si>
  <si>
    <t>LA PALOMA</t>
  </si>
  <si>
    <t>LA PALOMA-LA ESPERANZA</t>
  </si>
  <si>
    <t>CAMELIAS-LA ESMERAL-NAPOLES</t>
  </si>
  <si>
    <t>CONJUNTO DEPORTIVO ALBERTO PAVA LONDOÑO</t>
  </si>
  <si>
    <t xml:space="preserve">COLISEO DEL CENTRO </t>
  </si>
  <si>
    <t>COLISEO Y CANCHA  PARQUE DE LA FAMILIA</t>
  </si>
  <si>
    <t xml:space="preserve">CANCHA DE FUTBOL MUNICIPAL </t>
  </si>
  <si>
    <t>POLIDEPORTIVO BARRIO SANTA ELENA</t>
  </si>
  <si>
    <t>POLIDEPORTIVO BARRIO LUIS CARLOS FLOREZ</t>
  </si>
  <si>
    <t>POLIDEPORTIVO BARRIO LA SOLEDAD</t>
  </si>
  <si>
    <t>POLIDEPORTIVO BARRIO ANTONIO NARIÑO</t>
  </si>
  <si>
    <t>POLIDEPORTIVO CIUDADELA COMPARTIR</t>
  </si>
  <si>
    <t>POLIDEPORTIVO LA SOLEDAD</t>
  </si>
  <si>
    <t xml:space="preserve">POLIDEPORTIVO TOMAS CIPRIANO DE MOSQUERA </t>
  </si>
  <si>
    <t>POLIDEPORTIVO COMUNEROS</t>
  </si>
  <si>
    <t>CANCHA DE MICROFUTBOL BARRIO CIUDAD ALEGRIA</t>
  </si>
  <si>
    <t>POLIDEPORTIVO PUEBLO TAPAO</t>
  </si>
  <si>
    <t>CANCHA DE FUTBOL EL GIGANTE</t>
  </si>
  <si>
    <t xml:space="preserve">CANCHA DE FUTBOL VEREDA EL CUZCO </t>
  </si>
  <si>
    <t>CANCHA DE FUTBOL LA MARIA</t>
  </si>
  <si>
    <t xml:space="preserve">CASA DE LA CULTURA MARCONI SANCHEZ VALENCIA </t>
  </si>
  <si>
    <t>CASA DE LA JUVENTUD Y EL DEPORTE</t>
  </si>
  <si>
    <t>TEATRO ESMERALDA</t>
  </si>
  <si>
    <t>BUENO</t>
  </si>
  <si>
    <t xml:space="preserve"> CABALLAR</t>
  </si>
  <si>
    <t>ASNAL</t>
  </si>
  <si>
    <t>MULAR</t>
  </si>
  <si>
    <t>OVINOS</t>
  </si>
  <si>
    <t>LLAMAS</t>
  </si>
  <si>
    <t>AVESTRUCES</t>
  </si>
  <si>
    <t>PONYS</t>
  </si>
  <si>
    <t>TILAPIA ROJA</t>
  </si>
  <si>
    <t xml:space="preserve">TOTAL </t>
  </si>
  <si>
    <t>BUFALINOS</t>
  </si>
  <si>
    <t>Café</t>
  </si>
  <si>
    <t>Aguacate</t>
  </si>
  <si>
    <t>Banano</t>
  </si>
  <si>
    <t>Citicos</t>
  </si>
  <si>
    <t>Macadamia</t>
  </si>
  <si>
    <t>Platáno</t>
  </si>
  <si>
    <t>Piña</t>
  </si>
  <si>
    <t>Cacao</t>
  </si>
  <si>
    <t>Papaya</t>
  </si>
  <si>
    <t>Sábila</t>
  </si>
  <si>
    <t>Guayaba manzana</t>
  </si>
  <si>
    <t>Guayaba pera</t>
  </si>
  <si>
    <t>Mangostino</t>
  </si>
  <si>
    <t>1.0</t>
  </si>
  <si>
    <t>Maiz</t>
  </si>
  <si>
    <t>Pepino</t>
  </si>
  <si>
    <t>Ahuyama</t>
  </si>
  <si>
    <t>Habichuela</t>
  </si>
  <si>
    <t>Tomate</t>
  </si>
  <si>
    <t>Frijol</t>
  </si>
  <si>
    <t xml:space="preserve">Suburbana </t>
  </si>
  <si>
    <t xml:space="preserve">Urbana Residencial </t>
  </si>
  <si>
    <t xml:space="preserve">Industrial </t>
  </si>
  <si>
    <t xml:space="preserve">Comercial </t>
  </si>
  <si>
    <t xml:space="preserve">Forestal </t>
  </si>
  <si>
    <t xml:space="preserve">Zona de Reserva </t>
  </si>
  <si>
    <t>Agrícola</t>
  </si>
  <si>
    <t xml:space="preserve">Pastos </t>
  </si>
  <si>
    <t>Bosques y otros</t>
  </si>
  <si>
    <t>Estación férrea</t>
  </si>
  <si>
    <t>Puente el Pontón</t>
  </si>
  <si>
    <t>Barranquismo</t>
  </si>
  <si>
    <t>Parque Elías Pérez Sanz</t>
  </si>
  <si>
    <t>Plaza Café la Estación</t>
  </si>
  <si>
    <t>Casa Familia Noreñas</t>
  </si>
  <si>
    <t>Edificio de los Cadavid</t>
  </si>
  <si>
    <t>Parque de Bolívar</t>
  </si>
  <si>
    <t>Homaneje al Libertador Simon Bolivar</t>
  </si>
  <si>
    <t>Cacique Tacurrumbí</t>
  </si>
  <si>
    <t>Homaneje a los Heroes Caídos</t>
  </si>
  <si>
    <t>Iglesia San José</t>
  </si>
  <si>
    <t>Musicaafe Espresso</t>
  </si>
  <si>
    <t>Teatro Esmeralda</t>
  </si>
  <si>
    <t>Linatours</t>
  </si>
  <si>
    <t>Te Quiero ver Aquí Café Antaños</t>
  </si>
  <si>
    <t>Rafting y Canotaje</t>
  </si>
  <si>
    <t>Parque de la Familia Javier Correa Zapata</t>
  </si>
  <si>
    <t>Trasculturizacion (Barranquismo Parque dela Familia Javier Correa Zapata)</t>
  </si>
  <si>
    <t>Parque Plaza Café</t>
  </si>
  <si>
    <t>Balsaje por el rio de la Vieja</t>
  </si>
  <si>
    <t>Cementerio Católico</t>
  </si>
  <si>
    <t>Cementerio Libre</t>
  </si>
  <si>
    <t>Corredor paisajístico Montenegro – Pueblo Tapao</t>
  </si>
  <si>
    <t>Parque de Café</t>
  </si>
  <si>
    <t>Casa Cural</t>
  </si>
  <si>
    <t>La Casa de piedra</t>
  </si>
  <si>
    <t>Club Andino</t>
  </si>
  <si>
    <t>Casa de la Cultura</t>
  </si>
  <si>
    <t>Museo Casa de la Cultura</t>
  </si>
  <si>
    <t>Biblioteca Alberto Marin Cardona</t>
  </si>
  <si>
    <t xml:space="preserve">Artesanías </t>
  </si>
  <si>
    <t>Gastronomía</t>
  </si>
  <si>
    <t>Observación de flora y fauna</t>
  </si>
  <si>
    <t>Licorera Monte Real</t>
  </si>
  <si>
    <t>Galeria</t>
  </si>
  <si>
    <t>Centro de análisis y catación de café</t>
  </si>
  <si>
    <t>El Paraíso del Bambú y la Guadua</t>
  </si>
  <si>
    <t>Corredor paisajístico Pueblo Tapao – San José</t>
  </si>
  <si>
    <t>Corredor paisajístico Baraya – Puerto Samaria – Obando (Valle)</t>
  </si>
  <si>
    <t>Corredor paisajístico Urania - La Montaña</t>
  </si>
  <si>
    <t>Pueblo Tapao – La Victoria (Valle)</t>
  </si>
  <si>
    <t>Corredor Baraya - El Gigante</t>
  </si>
  <si>
    <t>Corredor paisajístico El Prado – La Ceiba</t>
  </si>
  <si>
    <t>Corredor paisajístico Montenegro – La Frontera</t>
  </si>
  <si>
    <t xml:space="preserve">Bosque de guadua y Salto de Nápoles </t>
  </si>
  <si>
    <t>Puerto Samaria, Rio de la Vieja</t>
  </si>
  <si>
    <t>Cascada Guatemala</t>
  </si>
  <si>
    <t>Cascada la Frontera</t>
  </si>
  <si>
    <t>El Garzario, en zona urbana</t>
  </si>
  <si>
    <t>Corredor de Cantores – La Esperanza –CANES</t>
  </si>
  <si>
    <t>Caserío indígena Embera Chamí</t>
  </si>
  <si>
    <t>Petroglifos</t>
  </si>
  <si>
    <t>CAFE INN CASA HOTEL</t>
  </si>
  <si>
    <t>HOTEL CAMPESTRE LAS CAMELIAS</t>
  </si>
  <si>
    <t>DE LA VEGA HOTEL CAMPESTRE</t>
  </si>
  <si>
    <t>HOTEL DE LA TORRE</t>
  </si>
  <si>
    <t>HOTEL CAFFETO PLAZA</t>
  </si>
  <si>
    <t>HOTEL CAMPESTRE PARAISO CAFETERO</t>
  </si>
  <si>
    <t>HOTEL COFFEE PALACE</t>
  </si>
  <si>
    <t>CASA HOTEL GORETTI</t>
  </si>
  <si>
    <t>HOTEL EL PARAISO DE LAS GEMELAS</t>
  </si>
  <si>
    <t>CASA HOTEL GRANADA</t>
  </si>
  <si>
    <t>HOTEL LA CASA DE YARO</t>
  </si>
  <si>
    <t>HOTEL LA SANTAMARIA MONTENEGRO QUINDIO</t>
  </si>
  <si>
    <t>FINCA HOTEL LA ESPERANZA</t>
  </si>
  <si>
    <t>CASA HOTEL EL CAFETO</t>
  </si>
  <si>
    <t>HOTEL EL EDEN PARQUE DEL CAFÉ</t>
  </si>
  <si>
    <t>HOSPEDAJE AMANECER LLANERITO</t>
  </si>
  <si>
    <t>HOSPEDAJE BERENICE</t>
  </si>
  <si>
    <t>CASA HOTEL HOSTAL DEL CAFÉ</t>
  </si>
  <si>
    <t>HOSPEDAJE CASA DIEGO</t>
  </si>
  <si>
    <t>LA POSADA DEL CAFE DE MONTENEGRO</t>
  </si>
  <si>
    <t>FINCA LA PALOMA</t>
  </si>
  <si>
    <t>FINCA HOTEL LA FLORELLA</t>
  </si>
  <si>
    <t>RANCHO VERACRUZ</t>
  </si>
  <si>
    <t>FINCA EL BOSQUE NATIVO</t>
  </si>
  <si>
    <t>FINCA HOTEL TIERRA GRATA</t>
  </si>
  <si>
    <t>FINCA TRADICIONAL LA NEGRITA</t>
  </si>
  <si>
    <t>LA COLMENA DE DON JUACO</t>
  </si>
  <si>
    <t>CASA CAMPESTRE TANAMBI</t>
  </si>
  <si>
    <t>FINCA VILLA ROMAN</t>
  </si>
  <si>
    <t>CIELITO LINDO</t>
  </si>
  <si>
    <t>FINCA TRADICIONAL CAMARPA</t>
  </si>
  <si>
    <t>HOTEL CAMPESTRE TAHITI</t>
  </si>
  <si>
    <t>LA HACIENDA CASAS DE CAMPO</t>
  </si>
  <si>
    <t>FINCA TURISTICA LA ISABELA</t>
  </si>
  <si>
    <t>HOSTAL EL ZAFIRO DEL CAFÉ</t>
  </si>
  <si>
    <t>FINCA VILLA ALBA</t>
  </si>
  <si>
    <t>FINCA HOTEL LAS PIRAMIDES</t>
  </si>
  <si>
    <t>HOSTAL EL TESORITO</t>
  </si>
  <si>
    <t>FINCA SANTANA</t>
  </si>
  <si>
    <t>FINCA TURISTICA LA ROCHELLE RISORT</t>
  </si>
  <si>
    <t>FINCA Y HOTEL EL PERCAL S.A.S.</t>
  </si>
  <si>
    <t>FINCA HOTEL LA SHANGRILA QUINDIANA</t>
  </si>
  <si>
    <t>FINCA VILLA PAULINA</t>
  </si>
  <si>
    <t>TUCURINCA DONDE NACE LA LUZ ECOTURISMO</t>
  </si>
  <si>
    <t>FINCA SAN CRISTOBAL</t>
  </si>
  <si>
    <t>FINCA HOTEL VILLA SOLITA</t>
  </si>
  <si>
    <t>FINCA HOTEL TERRANOVA</t>
  </si>
  <si>
    <t>CABANAS QUINDIO CAMPESTRE</t>
  </si>
  <si>
    <t>EL PASO DEL DUQUE</t>
  </si>
  <si>
    <t>FINCA EL DELIRIO</t>
  </si>
  <si>
    <t>CASA CAMPESTRE ANDALUNA</t>
  </si>
  <si>
    <t>FINCA TURISTICA LA ITALIA</t>
  </si>
  <si>
    <t>CASA CAMPESTRE VILLA DEL ROSARIO</t>
  </si>
  <si>
    <t>FINCA SAN MIGUEL</t>
  </si>
  <si>
    <t>FINCA EL GOLFO</t>
  </si>
  <si>
    <t>CASA CAMPESTRE PAJARALES</t>
  </si>
  <si>
    <t>FINCA CAMPOVERDE CUSCO</t>
  </si>
  <si>
    <t>CASA DE CAMPO QUIETA MARGARITA</t>
  </si>
  <si>
    <t>FINCA EL BARRANCO CASA DE CAMPO</t>
  </si>
  <si>
    <t>FINCA AGROTURISTICA VILLA SARITA</t>
  </si>
  <si>
    <t>HOSTAL SORTILEGIO</t>
  </si>
  <si>
    <t>ALOJAMIENTO RURAL LOS CISNES</t>
  </si>
  <si>
    <t>CASAS CAMPESTRE SANTA MARIA</t>
  </si>
  <si>
    <t>ALOJAMIENTO CAMPESTRE LA PRADERA</t>
  </si>
  <si>
    <t>FINCA MI FORTUNA PUEBLO TAPAO</t>
  </si>
  <si>
    <t>CAMPIÑA FELIZ `MUY FELIZ`</t>
  </si>
  <si>
    <t>FINCA MAHANAIM</t>
  </si>
  <si>
    <t>FINCA TRADICIONAL LA ROCHELA</t>
  </si>
  <si>
    <t>CASA CAMPESTRE TERRAZAS DEL PALMAR</t>
  </si>
  <si>
    <t>FINCA HOTEL LA FELICIDAD</t>
  </si>
  <si>
    <t>FINCA HOTEL EL CASTILLITO</t>
  </si>
  <si>
    <t>ALOJAMIENTO CAMPESTRE FINCA LA GAVIOTA</t>
  </si>
  <si>
    <t>CASA HOTEL BARRANQUERO</t>
  </si>
  <si>
    <t>LA BELLA VILLA QUINDIANA</t>
  </si>
  <si>
    <t>FINCA HOTEL LOS CEREZOS</t>
  </si>
  <si>
    <t>FINCA HOTEL LA PALMITA</t>
  </si>
  <si>
    <t>FINCA HOTEL LOS BUGANVILES EL CASTILLO</t>
  </si>
  <si>
    <t>AGRO HOTEL CAMINO DEL PARQUE</t>
  </si>
  <si>
    <t>CASA CAMPESTRE LA POSADA QUINDIANA</t>
  </si>
  <si>
    <t>FINCA HOTEL ALTO BONITO DE TAPAO</t>
  </si>
  <si>
    <t>FINCA SAN RAFAEL DEL PARQUE</t>
  </si>
  <si>
    <t>FINCA TURISTICA SAN CARLOS</t>
  </si>
  <si>
    <t>FINCA HOTEL MIRADOR LA CASONA</t>
  </si>
  <si>
    <t>FINCA ALTO BONITO DEL QUINDIO</t>
  </si>
  <si>
    <t>FINCA TRADICIONAL LA COLONIA</t>
  </si>
  <si>
    <t>HOTEL CAMPESTRE Y PARQUE RECREACIONAL LAS BAILARINAS</t>
  </si>
  <si>
    <t>LAS BETULIAS DEL QUINDIO</t>
  </si>
  <si>
    <t>FINCA HOTEL LA HUELLA</t>
  </si>
  <si>
    <t>ALOJAMIENTO RURAL TURISTICO BELINDA</t>
  </si>
  <si>
    <t>CHALET PINKY</t>
  </si>
  <si>
    <t>FINCA LA CECILIA MONTENEGRO</t>
  </si>
  <si>
    <t>CABAÑAS CAMPESTRES MANANTIAL MONTENEGRO</t>
  </si>
  <si>
    <t>HOTEL QUINTO</t>
  </si>
  <si>
    <t>CASA CAMPESTRE LISA MARIA</t>
  </si>
  <si>
    <t>FINCA CHALET LA MILONGA</t>
  </si>
  <si>
    <t>BONSAI SILENCIO MONTENEGRO</t>
  </si>
  <si>
    <t>FINCA HOTEL SAN JOSE</t>
  </si>
  <si>
    <t>FINCA LA MAQUINA</t>
  </si>
  <si>
    <t>FINCA HOTEL VILLA DEL SOL</t>
  </si>
  <si>
    <t>FINCA VILLA MANUELA</t>
  </si>
  <si>
    <t>CASA CAMPESTRE LA ILUSION</t>
  </si>
  <si>
    <t>FINCA VILLA DEL ROCIO</t>
  </si>
  <si>
    <t>Agricultura, ganaderia,caza,silvicultura y pesca</t>
  </si>
  <si>
    <t>Explotación de minas y canteras</t>
  </si>
  <si>
    <t>Industria manufactureras</t>
  </si>
  <si>
    <t>Suministro de electricidad,gas,vapor y aire acondicionado</t>
  </si>
  <si>
    <t xml:space="preserve">Distribución de agua; evacuación y tratamientos de aguas residuales, gestión de desechos y activiades </t>
  </si>
  <si>
    <t xml:space="preserve">Construcción </t>
  </si>
  <si>
    <t>Comercio al por meyor y al por menor; reparación de vehículos automotores y motocicletas</t>
  </si>
  <si>
    <t>Transporte y almacenamiento</t>
  </si>
  <si>
    <t>Alojamiento y servicios de comida</t>
  </si>
  <si>
    <t>Información  y comunicaciones</t>
  </si>
  <si>
    <t xml:space="preserve">Actividades financieras y de seguros </t>
  </si>
  <si>
    <t xml:space="preserve">Actividades inmobiliarias </t>
  </si>
  <si>
    <t xml:space="preserve">Actividades profesionales, cientificas y técnicas </t>
  </si>
  <si>
    <t xml:space="preserve">Actividades de servicios administrativos y de apoyo </t>
  </si>
  <si>
    <t xml:space="preserve">Administración pública y defensa; planes de seguridad social de afiliación obligatoria </t>
  </si>
  <si>
    <t xml:space="preserve">Actividades de atención de la salud humana y de asistencia social </t>
  </si>
  <si>
    <t xml:space="preserve">Actividades artísticas, de entretenimiento y recreación </t>
  </si>
  <si>
    <t xml:space="preserve">Otras actividades de servicios </t>
  </si>
  <si>
    <t>RIO ROBLE</t>
  </si>
  <si>
    <t xml:space="preserve">EXPENDIO DE CARNES </t>
  </si>
  <si>
    <t xml:space="preserve">COMERCIAL </t>
  </si>
  <si>
    <t xml:space="preserve">INSTITUCIONAL </t>
  </si>
  <si>
    <t>ACOPIO LECHERO</t>
  </si>
  <si>
    <t>NA</t>
  </si>
  <si>
    <t>100% Área urbana</t>
  </si>
  <si>
    <t>Relleno Sanitario Andalucía</t>
  </si>
  <si>
    <t>60 Unidades</t>
  </si>
  <si>
    <t>HOSPITAL ROBERTO QUINTERO VILLA</t>
  </si>
  <si>
    <t>HIPERTENSIÓN ARTERIAL</t>
  </si>
  <si>
    <t>CARIES DE LA DENTINA</t>
  </si>
  <si>
    <t>DEABETIS MELLITUS</t>
  </si>
  <si>
    <t>GASTROENTERITIS INFECCIOSA</t>
  </si>
  <si>
    <t>OTROS DOLORES ABDOMINALES</t>
  </si>
  <si>
    <t>GINGIVITIS CRÓNICA</t>
  </si>
  <si>
    <t xml:space="preserve">    BENEMERITO CUERPO DE BOMBEROS VOLUNTARIO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</si>
  <si>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CUERPO DE BOMBEROS LOS FUNDADORES</t>
  </si>
  <si>
    <t xml:space="preserve">CUERPO DE BOMBEROS VOLUNTARIOS PUEBLO TAPAO </t>
  </si>
  <si>
    <t xml:space="preserve">CRUZ ROJA MUNICIPAL </t>
  </si>
  <si>
    <t>DEFENSA CIVIL MUNICIPAL</t>
  </si>
  <si>
    <t xml:space="preserve">RESIDENCIAL </t>
  </si>
  <si>
    <t>COMERCIAL</t>
  </si>
  <si>
    <t>OFICIAL</t>
  </si>
  <si>
    <t>41.861,00</t>
  </si>
  <si>
    <t>3.094,00</t>
  </si>
  <si>
    <t>44.955,00</t>
  </si>
  <si>
    <t>EXPRESO ALCALA</t>
  </si>
  <si>
    <t xml:space="preserve">RÁPIDO QUINDIO </t>
  </si>
  <si>
    <t>EXPRESO CAFETERO</t>
  </si>
  <si>
    <t>COOPERATIVA EL CENTENARIO COOTRANSCIEN</t>
  </si>
  <si>
    <t xml:space="preserve">COOPERATIVA DE TRANSPORTADORES DE MONTENEGRO </t>
  </si>
  <si>
    <t>COOPERATIVA DE TAXISTA</t>
  </si>
  <si>
    <t>INTERMUNICIPAL</t>
  </si>
  <si>
    <t>MUNICIPAL</t>
  </si>
  <si>
    <t>2.10 POBLACIÓN CON REGISTRO PARA LA LOCALIZACIÓN Y CARACTERIZACIÓN DE LAS PERSONAS CON DISCAPACIDAD.
ÁREA DE RESIDENCIA Y SEXO SEGÚN GRUPOS DE EDAD. AÑO 2018</t>
  </si>
  <si>
    <t>Peso Adecuado</t>
  </si>
  <si>
    <t>Sobrepeso</t>
  </si>
  <si>
    <t>Talla Adecuada</t>
  </si>
  <si>
    <t>Talla Baja</t>
  </si>
  <si>
    <t>Tasa Aprobacion</t>
  </si>
  <si>
    <t>Índice de Penetración de Internet
4T-2018</t>
  </si>
  <si>
    <t>Cobertura en gas natural
4T-2018</t>
  </si>
  <si>
    <t>Cobertura Energía Total
Año 2018</t>
  </si>
  <si>
    <t xml:space="preserve">Fuente: DNP - Portal Territorial de Colombia     </t>
  </si>
  <si>
    <r>
      <rPr>
        <b/>
        <sz val="8"/>
        <color theme="1"/>
        <rFont val="Calibri"/>
        <family val="2"/>
        <scheme val="minor"/>
      </rPr>
      <t xml:space="preserve">Fuente: </t>
    </r>
    <r>
      <rPr>
        <sz val="8"/>
        <color theme="1"/>
        <rFont val="Calibri"/>
        <family val="2"/>
        <scheme val="minor"/>
      </rPr>
      <t>MINTIC, MINMINAS, EDEQ - Empresa de energia del Quindio</t>
    </r>
  </si>
  <si>
    <t>Conjunto Residencial Alamos de Poporo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</si>
  <si>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Secretaría de Planeación - CRQ.</t>
    </r>
  </si>
  <si>
    <t>Pueblo tapao - voluntarios y los fundadores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</si>
  <si>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 xml:space="preserve"> Batallón, Bomberos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</si>
  <si>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Policía Nacional departmento Quindio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</si>
  <si>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DANE- Censo de población y proyecciones poblacionales ofico *20211510177881*
*20211510177881</t>
    </r>
  </si>
  <si>
    <t>Conjunto Cerrado Alamos de Poporo</t>
  </si>
  <si>
    <t>2.3 PROYECCIONES DE POBLACIÓN SEGÚN GRUPOS QUINQUENALES DE EDAD AÑO 2018 CENSO.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</si>
  <si>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Censo 2018, actualizado a 2020</t>
    </r>
  </si>
  <si>
    <t>2.7 POBLACIÓN DESPLAZADA AÑO 2020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</si>
  <si>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DANE. Censo 2018</t>
    </r>
  </si>
  <si>
    <t>Fuente: DANE. Censo 2018</t>
  </si>
  <si>
    <t>Año 2019</t>
  </si>
  <si>
    <t>Fuente: DANE - Estadísticas vitales. Información preliminar a 2020, sujeta a cambio</t>
  </si>
  <si>
    <t xml:space="preserve">RESTAURANTE ESCOLAR </t>
  </si>
  <si>
    <t xml:space="preserve">DESAYUNOS INFANTILES </t>
  </si>
  <si>
    <t>HOGARES COMUNITARIOS</t>
  </si>
  <si>
    <t xml:space="preserve">HOGARES INFTANTILES - INSTITUCIONAL INTEGRAL </t>
  </si>
  <si>
    <t>HOGARES FAMI</t>
  </si>
  <si>
    <t>PROGRAMA NACIONAL AL ADULTO MAYOR JUAN LUIS LONDOÑO DE LA CUESTA</t>
  </si>
  <si>
    <t>Niños, Niñas de 1 años a 4 años, 11 mese y 29 dias .</t>
  </si>
  <si>
    <t xml:space="preserve">FAMILIAR </t>
  </si>
  <si>
    <t>Nños , niñas menos de 2 años y mujeres gestantes</t>
  </si>
  <si>
    <t xml:space="preserve">COMUNITARIA </t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</si>
  <si>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 Instituto Colombiano de Bienestar Familiar -ICBF</t>
    </r>
  </si>
  <si>
    <r>
      <rPr>
        <b/>
        <sz val="9"/>
        <color theme="1"/>
        <rFont val="Gill Sans MT"/>
        <family val="2"/>
      </rPr>
      <t>Fuente:</t>
    </r>
    <r>
      <rPr>
        <sz val="9"/>
        <color theme="1"/>
        <rFont val="Gill Sans MT"/>
        <family val="2"/>
      </rPr>
      <t xml:space="preserve">  Secretaría de Salud Departamental</t>
    </r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</si>
  <si>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ICFES - Resultados año 2020</t>
    </r>
  </si>
  <si>
    <t>Fuente: URBASER  EMPRESA DE ASEO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</si>
  <si>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Según empresa de servicios EPQ</t>
    </r>
  </si>
  <si>
    <t>INDUSTRIAL</t>
  </si>
  <si>
    <t>OTROS</t>
  </si>
  <si>
    <t>4234</t>
  </si>
  <si>
    <t>1046,5 L/S</t>
  </si>
  <si>
    <t xml:space="preserve">QUEBRADA LA SOLEDAD 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</si>
  <si>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 xml:space="preserve">Según empresa de acueducto EPQ. </t>
    </r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</si>
  <si>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>Según municipio Secretaria Administrativa.</t>
    </r>
  </si>
  <si>
    <t>REGULAR</t>
  </si>
  <si>
    <t xml:space="preserve">TELECENTRO </t>
  </si>
  <si>
    <t>Fuente: Subsecretaria de Obras e Infraestructura</t>
  </si>
  <si>
    <r>
      <rPr>
        <b/>
        <sz val="9"/>
        <color theme="1"/>
        <rFont val="Gill Sans MT"/>
        <family val="2"/>
      </rPr>
      <t xml:space="preserve">Fuente: </t>
    </r>
    <r>
      <rPr>
        <sz val="9"/>
        <color theme="1"/>
        <rFont val="Gill Sans MT"/>
        <family val="2"/>
      </rPr>
      <t>Secretaría de Planeación Departamental - Corte 31 Dic. 2021</t>
    </r>
  </si>
  <si>
    <t xml:space="preserve">DANIEL MAURICIO RESTREPO IZQUIERDO </t>
  </si>
  <si>
    <t>1 ENERO 2021 A 31 DICIEMBRE 2024</t>
  </si>
  <si>
    <t>4754</t>
  </si>
  <si>
    <t>7678</t>
  </si>
  <si>
    <t>6370</t>
  </si>
  <si>
    <t>1308</t>
  </si>
  <si>
    <t>10741</t>
  </si>
  <si>
    <t>1986</t>
  </si>
  <si>
    <t>3757</t>
  </si>
  <si>
    <t>4429</t>
  </si>
  <si>
    <t>1755</t>
  </si>
  <si>
    <t>49</t>
  </si>
  <si>
    <t>URBASER MONTENEGRO S.A. E.S.P.</t>
  </si>
  <si>
    <t>6 vehículos (compactadores, motocarguero, volqueta)</t>
  </si>
  <si>
    <t xml:space="preserve">459,27  km semana </t>
  </si>
  <si>
    <t xml:space="preserve">QUEBRADA EL TURIN </t>
  </si>
  <si>
    <t>QUEBRADA LA PALOMA</t>
  </si>
  <si>
    <t>25 L/S</t>
  </si>
  <si>
    <t>7 L/S</t>
  </si>
  <si>
    <t>INTERMUNICIPAL - MUNICIPAL</t>
  </si>
  <si>
    <t xml:space="preserve">POLIDEPORTIVO BARRIO LA JULIA </t>
  </si>
  <si>
    <t xml:space="preserve">CENTRO DE INTEGRACION CIUDADANA ALDEA SUIZA </t>
  </si>
  <si>
    <t>CULTIVARTE</t>
  </si>
  <si>
    <t>10187</t>
  </si>
  <si>
    <t>30284</t>
  </si>
  <si>
    <t>General santander</t>
  </si>
  <si>
    <t>Instituto montenegro</t>
  </si>
  <si>
    <t>Jesus maestro</t>
  </si>
  <si>
    <t>Los fundadores</t>
  </si>
  <si>
    <t>Marco fidel suarez</t>
  </si>
  <si>
    <t>Santa maria goretti</t>
  </si>
  <si>
    <t>GENERAL SANTANDER</t>
  </si>
  <si>
    <t>INSTITUTO  MONTENEGRO</t>
  </si>
  <si>
    <t>JESUS MAESTRO</t>
  </si>
  <si>
    <t>LOS FUNDADORES</t>
  </si>
  <si>
    <t>MARCO FIDEL SUAREZ</t>
  </si>
  <si>
    <t>SANTA MARIA GORETTI</t>
  </si>
  <si>
    <t>Junio 30 de 2021</t>
  </si>
  <si>
    <t>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</si>
</sst>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#,##0.0"/>
    <numFmt numFmtId="167" formatCode="0.0%"/>
    <numFmt numFmtId="168" formatCode="0.0"/>
    <numFmt numFmtId="169" formatCode="_(* #,##0_);_(* \(#,##0\);_(* &quot;-&quot;??_);_(@_)"/>
    <numFmt numFmtId="170" formatCode="_(&quot;$&quot;\ * #,##0_);_(&quot;$&quot;\ * \(#,##0\);_(&quot;$&quot;\ * &quot;-&quot;??_);_(@_)"/>
    <numFmt numFmtId="171" formatCode="0.000"/>
    <numFmt numFmtId="172" formatCode="#,##0.000"/>
    <numFmt numFmtId="173" formatCode="_(* #,##0.0_);_(* \(#,##0.0\);_(* &quot;-&quot;??_);_(@_)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sz val="10"/>
      <color theme="1"/>
      <name val="Gill Sans MT"/>
      <family val="2"/>
    </font>
    <font>
      <sz val="8"/>
      <color theme="1"/>
      <name val="Gill Sans MT"/>
      <family val="2"/>
    </font>
    <font>
      <b/>
      <sz val="11"/>
      <color theme="1"/>
      <name val="Gill Sans MT"/>
      <family val="2"/>
    </font>
    <font>
      <b/>
      <sz val="10"/>
      <color theme="1"/>
      <name val="Gill Sans MT"/>
      <family val="2"/>
    </font>
    <font>
      <b/>
      <sz val="12"/>
      <color theme="0"/>
      <name val="Gill Sans MT"/>
      <family val="2"/>
    </font>
    <font>
      <sz val="11"/>
      <color theme="0"/>
      <name val="Gill Sans MT"/>
      <family val="2"/>
    </font>
    <font>
      <b/>
      <sz val="11"/>
      <color rgb="FF002060"/>
      <name val="Gill Sans MT"/>
      <family val="2"/>
    </font>
    <font>
      <b/>
      <sz val="11"/>
      <color theme="3" tint="-0.499984740745262"/>
      <name val="Gill Sans MT"/>
      <family val="2"/>
    </font>
    <font>
      <sz val="9"/>
      <color theme="1"/>
      <name val="Gill Sans MT"/>
      <family val="2"/>
    </font>
    <font>
      <b/>
      <sz val="9"/>
      <color theme="1"/>
      <name val="Gill Sans MT"/>
      <family val="2"/>
    </font>
    <font>
      <sz val="10"/>
      <color theme="1"/>
      <name val="Calibri"/>
      <family val="2"/>
      <scheme val="minor"/>
    </font>
    <font>
      <sz val="9"/>
      <color rgb="FFFF0000"/>
      <name val="Gill Sans MT"/>
      <family val="2"/>
    </font>
    <font>
      <b/>
      <sz val="8"/>
      <color theme="1"/>
      <name val="Gill Sans MT"/>
      <family val="2"/>
    </font>
    <font>
      <b/>
      <sz val="10"/>
      <name val="Gill Sans MT"/>
      <family val="2"/>
    </font>
    <font>
      <b/>
      <vertAlign val="superscript"/>
      <sz val="10"/>
      <color theme="1"/>
      <name val="Gill Sans MT"/>
      <family val="2"/>
    </font>
    <font>
      <sz val="10"/>
      <name val="Gill Sans MT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Browallia New"/>
      <family val="2"/>
    </font>
    <font>
      <sz val="18"/>
      <color theme="1"/>
      <name val="Browallia New"/>
      <family val="2"/>
    </font>
    <font>
      <sz val="20"/>
      <color theme="1"/>
      <name val="Browallia New"/>
      <family val="2"/>
    </font>
    <font>
      <b/>
      <sz val="20"/>
      <color theme="0"/>
      <name val="Browallia New"/>
      <family val="2"/>
    </font>
    <font>
      <sz val="10"/>
      <color rgb="FF7030A0"/>
      <name val="Gill Sans MT"/>
      <family val="2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color theme="1"/>
      <name val="Gill Sans MT"/>
      <family val="2"/>
    </font>
    <font>
      <b/>
      <sz val="11"/>
      <color theme="6" tint="-0.499984740745262"/>
      <name val="Gill Sans MT"/>
      <family val="2"/>
    </font>
    <font>
      <b/>
      <sz val="11"/>
      <color theme="3" tint="0.39997558519241921"/>
      <name val="Gill Sans MT"/>
      <family val="2"/>
    </font>
    <font>
      <b/>
      <sz val="11"/>
      <color rgb="FF7030A0"/>
      <name val="Gill Sans MT"/>
      <family val="2"/>
    </font>
    <font>
      <b/>
      <sz val="11"/>
      <color theme="9" tint="-0.249977111117893"/>
      <name val="Gill Sans MT"/>
      <family val="2"/>
    </font>
    <font>
      <b/>
      <sz val="11"/>
      <color theme="6" tint="-0.249977111117893"/>
      <name val="Gill Sans MT"/>
      <family val="2"/>
    </font>
    <font>
      <b/>
      <sz val="11"/>
      <color rgb="FF00B0F0"/>
      <name val="Gill Sans MT"/>
      <family val="2"/>
    </font>
    <font>
      <b/>
      <sz val="14"/>
      <color theme="9" tint="-0.249977111117893"/>
      <name val="Gill Sans MT"/>
      <family val="2"/>
    </font>
    <font>
      <sz val="14"/>
      <color theme="1"/>
      <name val="Gill Sans MT"/>
      <family val="2"/>
    </font>
    <font>
      <b/>
      <sz val="14"/>
      <color theme="6" tint="-0.249977111117893"/>
      <name val="Gill Sans MT"/>
      <family val="2"/>
    </font>
    <font>
      <b/>
      <sz val="14"/>
      <color rgb="FF00B0F0"/>
      <name val="Gill Sans MT"/>
      <family val="2"/>
    </font>
    <font>
      <b/>
      <sz val="14"/>
      <color rgb="FF7030A0"/>
      <name val="Gill Sans MT"/>
      <family val="2"/>
    </font>
    <font>
      <b/>
      <sz val="14"/>
      <color rgb="FFC00000"/>
      <name val="Gill Sans MT"/>
      <family val="2"/>
    </font>
    <font>
      <sz val="11"/>
      <color rgb="FF002060"/>
      <name val="Gill Sans MT"/>
      <family val="2"/>
    </font>
    <font>
      <sz val="14"/>
      <color theme="1"/>
      <name val="Browallia New"/>
      <family val="2"/>
    </font>
    <font>
      <b/>
      <sz val="16"/>
      <color rgb="FF7030A0"/>
      <name val="Calibri"/>
      <family val="2"/>
      <scheme val="minor"/>
    </font>
    <font>
      <sz val="10"/>
      <name val="Arial"/>
      <family val="2"/>
    </font>
    <font>
      <b/>
      <sz val="14"/>
      <color theme="1"/>
      <name val="Browallia New"/>
      <family val="2"/>
    </font>
    <font>
      <sz val="11"/>
      <color theme="0" tint="-0.34998626667073579"/>
      <name val="Gill Sans MT"/>
      <family val="2"/>
    </font>
    <font>
      <b/>
      <sz val="11"/>
      <color theme="0" tint="-0.34998626667073579"/>
      <name val="Gill Sans MT"/>
      <family val="2"/>
    </font>
    <font>
      <b/>
      <sz val="10"/>
      <color theme="0" tint="-0.34998626667073579"/>
      <name val="Gill Sans MT"/>
      <family val="2"/>
    </font>
    <font>
      <sz val="10"/>
      <color theme="0" tint="-0.34998626667073579"/>
      <name val="Gill Sans MT"/>
      <family val="2"/>
    </font>
    <font>
      <sz val="9"/>
      <color theme="0" tint="-0.34998626667073579"/>
      <name val="Gill Sans MT"/>
      <family val="2"/>
    </font>
    <font>
      <sz val="11"/>
      <color theme="0" tint="-0.34998626667073579"/>
      <name val="Calibri"/>
      <family val="2"/>
      <scheme val="minor"/>
    </font>
    <font>
      <b/>
      <i/>
      <sz val="12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9"/>
      <color rgb="FF222222"/>
      <name val="Gill Sans MT"/>
      <family val="2"/>
    </font>
    <font>
      <b/>
      <sz val="9"/>
      <color rgb="FF222222"/>
      <name val="Gill Sans MT"/>
      <family val="2"/>
    </font>
    <font>
      <sz val="11"/>
      <name val="Gill Sans MT"/>
      <family val="2"/>
    </font>
    <font>
      <sz val="10"/>
      <name val="Calibri"/>
      <family val="2"/>
      <scheme val="minor"/>
    </font>
    <font>
      <b/>
      <sz val="16"/>
      <color rgb="FF7030A0"/>
      <name val="Gill Sans MT"/>
      <family val="2"/>
    </font>
    <font>
      <sz val="14"/>
      <color rgb="FF0070C0"/>
      <name val="Gill Sans MT"/>
      <family val="2"/>
    </font>
    <font>
      <b/>
      <sz val="11"/>
      <name val="Gill Sans MT"/>
      <family val="2"/>
    </font>
    <font>
      <sz val="11"/>
      <name val="Calibri"/>
      <family val="2"/>
      <scheme val="minor"/>
    </font>
    <font>
      <b/>
      <i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4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9" fontId="1" fillId="0" borderId="0" applyFont="0" applyFill="0" applyBorder="0" applyAlignment="0" applyProtection="0"/>
    <xf numFmtId="0" fontId="20" fillId="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0" fillId="0" borderId="0"/>
  </cellStyleXfs>
  <cellXfs count="934">
    <xf numFmtId="0" fontId="0" fillId="0" borderId="0" xfId="0"/>
    <xf numFmtId="0" fontId="2" fillId="7" borderId="0" xfId="0" applyFont="1" applyFill="1" applyProtection="1">
      <protection locked="0"/>
    </xf>
    <xf numFmtId="0" fontId="2" fillId="7" borderId="0" xfId="0" applyFont="1" applyFill="1" applyAlignment="1" applyProtection="1">
      <protection locked="0"/>
    </xf>
    <xf numFmtId="0" fontId="2" fillId="0" borderId="0" xfId="0" applyFont="1" applyProtection="1">
      <protection locked="0"/>
    </xf>
    <xf numFmtId="0" fontId="8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Protection="1">
      <protection locked="0"/>
    </xf>
    <xf numFmtId="0" fontId="2" fillId="7" borderId="0" xfId="0" applyFont="1" applyFill="1" applyBorder="1" applyProtection="1">
      <protection locked="0"/>
    </xf>
    <xf numFmtId="0" fontId="6" fillId="7" borderId="0" xfId="0" applyFont="1" applyFill="1" applyBorder="1" applyAlignment="1" applyProtection="1">
      <alignment vertical="center"/>
      <protection locked="0"/>
    </xf>
    <xf numFmtId="0" fontId="3" fillId="7" borderId="0" xfId="0" applyFont="1" applyFill="1" applyBorder="1" applyAlignment="1" applyProtection="1">
      <alignment vertical="center"/>
      <protection locked="0"/>
    </xf>
    <xf numFmtId="0" fontId="9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Alignment="1" applyProtection="1">
      <alignment vertical="center"/>
      <protection locked="0"/>
    </xf>
    <xf numFmtId="0" fontId="11" fillId="7" borderId="0" xfId="0" applyFont="1" applyFill="1" applyBorder="1" applyAlignment="1" applyProtection="1">
      <alignment vertical="center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49" fontId="6" fillId="7" borderId="0" xfId="0" applyNumberFormat="1" applyFont="1" applyFill="1" applyBorder="1" applyAlignment="1" applyProtection="1">
      <protection locked="0"/>
    </xf>
    <xf numFmtId="0" fontId="9" fillId="7" borderId="0" xfId="0" applyFont="1" applyFill="1" applyBorder="1" applyAlignment="1" applyProtection="1">
      <alignment vertical="center"/>
      <protection locked="0"/>
    </xf>
    <xf numFmtId="0" fontId="21" fillId="7" borderId="0" xfId="0" applyFont="1" applyFill="1" applyProtection="1">
      <protection locked="0"/>
    </xf>
    <xf numFmtId="0" fontId="21" fillId="0" borderId="0" xfId="0" applyFont="1" applyProtection="1">
      <protection locked="0"/>
    </xf>
    <xf numFmtId="0" fontId="22" fillId="7" borderId="0" xfId="0" applyFont="1" applyFill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7" borderId="0" xfId="0" applyFont="1" applyFill="1" applyProtection="1">
      <protection locked="0"/>
    </xf>
    <xf numFmtId="0" fontId="23" fillId="0" borderId="0" xfId="0" applyFont="1" applyProtection="1">
      <protection locked="0"/>
    </xf>
    <xf numFmtId="0" fontId="2" fillId="7" borderId="2" xfId="0" applyFont="1" applyFill="1" applyBorder="1" applyProtection="1">
      <protection locked="0"/>
    </xf>
    <xf numFmtId="0" fontId="2" fillId="7" borderId="3" xfId="0" applyFont="1" applyFill="1" applyBorder="1" applyProtection="1">
      <protection locked="0"/>
    </xf>
    <xf numFmtId="0" fontId="2" fillId="7" borderId="4" xfId="0" applyFont="1" applyFill="1" applyBorder="1" applyProtection="1">
      <protection locked="0"/>
    </xf>
    <xf numFmtId="0" fontId="2" fillId="7" borderId="8" xfId="0" applyFont="1" applyFill="1" applyBorder="1" applyProtection="1">
      <protection locked="0"/>
    </xf>
    <xf numFmtId="0" fontId="2" fillId="7" borderId="9" xfId="0" applyFont="1" applyFill="1" applyBorder="1" applyProtection="1">
      <protection locked="0"/>
    </xf>
    <xf numFmtId="0" fontId="2" fillId="7" borderId="5" xfId="0" applyFont="1" applyFill="1" applyBorder="1" applyProtection="1">
      <protection locked="0"/>
    </xf>
    <xf numFmtId="0" fontId="2" fillId="7" borderId="6" xfId="0" applyFont="1" applyFill="1" applyBorder="1" applyProtection="1">
      <protection locked="0"/>
    </xf>
    <xf numFmtId="0" fontId="2" fillId="7" borderId="7" xfId="0" applyFont="1" applyFill="1" applyBorder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5" fillId="7" borderId="0" xfId="0" applyFont="1" applyFill="1" applyAlignment="1" applyProtection="1">
      <protection locked="0"/>
    </xf>
    <xf numFmtId="0" fontId="5" fillId="7" borderId="3" xfId="0" applyFont="1" applyFill="1" applyBorder="1" applyAlignment="1" applyProtection="1">
      <protection locked="0"/>
    </xf>
    <xf numFmtId="0" fontId="5" fillId="7" borderId="0" xfId="0" applyFont="1" applyFill="1" applyBorder="1" applyAlignment="1" applyProtection="1">
      <protection locked="0"/>
    </xf>
    <xf numFmtId="0" fontId="0" fillId="7" borderId="0" xfId="0" applyFont="1" applyFill="1" applyBorder="1" applyProtection="1">
      <protection locked="0"/>
    </xf>
    <xf numFmtId="0" fontId="0" fillId="7" borderId="0" xfId="0" applyFont="1" applyFill="1" applyProtection="1">
      <protection locked="0"/>
    </xf>
    <xf numFmtId="0" fontId="31" fillId="7" borderId="0" xfId="0" applyFont="1" applyFill="1" applyBorder="1" applyProtection="1">
      <protection locked="0"/>
    </xf>
    <xf numFmtId="0" fontId="13" fillId="7" borderId="0" xfId="0" applyFont="1" applyFill="1" applyBorder="1" applyAlignment="1" applyProtection="1">
      <alignment vertical="center"/>
      <protection locked="0"/>
    </xf>
    <xf numFmtId="0" fontId="13" fillId="7" borderId="0" xfId="0" applyFont="1" applyFill="1" applyBorder="1" applyAlignment="1" applyProtection="1">
      <alignment horizontal="center" vertical="center"/>
      <protection locked="0"/>
    </xf>
    <xf numFmtId="0" fontId="2" fillId="7" borderId="3" xfId="0" applyFont="1" applyFill="1" applyBorder="1" applyAlignment="1" applyProtection="1">
      <protection locked="0"/>
    </xf>
    <xf numFmtId="0" fontId="13" fillId="7" borderId="8" xfId="0" applyFont="1" applyFill="1" applyBorder="1" applyAlignment="1" applyProtection="1">
      <alignment vertical="center"/>
      <protection locked="0"/>
    </xf>
    <xf numFmtId="0" fontId="0" fillId="7" borderId="0" xfId="0" applyFont="1" applyFill="1" applyBorder="1" applyAlignment="1" applyProtection="1">
      <protection locked="0"/>
    </xf>
    <xf numFmtId="0" fontId="13" fillId="7" borderId="5" xfId="0" applyFont="1" applyFill="1" applyBorder="1" applyAlignment="1" applyProtection="1">
      <alignment vertical="center"/>
      <protection locked="0"/>
    </xf>
    <xf numFmtId="0" fontId="13" fillId="7" borderId="6" xfId="0" applyFont="1" applyFill="1" applyBorder="1" applyAlignment="1" applyProtection="1">
      <alignment vertical="center"/>
      <protection locked="0"/>
    </xf>
    <xf numFmtId="0" fontId="0" fillId="7" borderId="6" xfId="0" applyFont="1" applyFill="1" applyBorder="1" applyAlignment="1" applyProtection="1">
      <protection locked="0"/>
    </xf>
    <xf numFmtId="0" fontId="13" fillId="7" borderId="2" xfId="0" applyFont="1" applyFill="1" applyBorder="1" applyAlignment="1" applyProtection="1">
      <alignment vertical="center"/>
      <protection locked="0"/>
    </xf>
    <xf numFmtId="0" fontId="13" fillId="7" borderId="3" xfId="0" applyFont="1" applyFill="1" applyBorder="1" applyAlignment="1" applyProtection="1">
      <alignment vertical="center"/>
      <protection locked="0"/>
    </xf>
    <xf numFmtId="0" fontId="0" fillId="7" borderId="3" xfId="0" applyFont="1" applyFill="1" applyBorder="1" applyAlignment="1" applyProtection="1">
      <protection locked="0"/>
    </xf>
    <xf numFmtId="0" fontId="9" fillId="7" borderId="9" xfId="0" applyFont="1" applyFill="1" applyBorder="1" applyAlignment="1" applyProtection="1">
      <alignment vertical="center"/>
      <protection locked="0"/>
    </xf>
    <xf numFmtId="0" fontId="9" fillId="7" borderId="8" xfId="0" applyFont="1" applyFill="1" applyBorder="1" applyAlignment="1" applyProtection="1">
      <alignment vertical="center"/>
      <protection locked="0"/>
    </xf>
    <xf numFmtId="0" fontId="6" fillId="7" borderId="0" xfId="0" applyFont="1" applyFill="1" applyBorder="1" applyAlignment="1" applyProtection="1">
      <alignment vertical="center" wrapText="1"/>
      <protection locked="0"/>
    </xf>
    <xf numFmtId="0" fontId="6" fillId="7" borderId="9" xfId="0" applyFont="1" applyFill="1" applyBorder="1" applyAlignment="1" applyProtection="1">
      <alignment vertical="center" wrapText="1"/>
      <protection locked="0"/>
    </xf>
    <xf numFmtId="0" fontId="6" fillId="7" borderId="8" xfId="0" applyFont="1" applyFill="1" applyBorder="1" applyAlignment="1" applyProtection="1">
      <alignment vertical="center"/>
      <protection locked="0"/>
    </xf>
    <xf numFmtId="0" fontId="11" fillId="7" borderId="9" xfId="0" applyFont="1" applyFill="1" applyBorder="1" applyAlignment="1" applyProtection="1">
      <alignment vertical="center"/>
      <protection locked="0"/>
    </xf>
    <xf numFmtId="0" fontId="27" fillId="7" borderId="3" xfId="0" applyFont="1" applyFill="1" applyBorder="1" applyAlignment="1" applyProtection="1">
      <alignment vertical="center"/>
      <protection locked="0"/>
    </xf>
    <xf numFmtId="0" fontId="27" fillId="7" borderId="0" xfId="0" applyFont="1" applyFill="1" applyBorder="1" applyAlignment="1" applyProtection="1">
      <alignment vertical="center"/>
      <protection locked="0"/>
    </xf>
    <xf numFmtId="0" fontId="3" fillId="7" borderId="0" xfId="0" applyFont="1" applyFill="1" applyBorder="1" applyAlignment="1" applyProtection="1">
      <alignment vertical="center" wrapText="1"/>
      <protection locked="0"/>
    </xf>
    <xf numFmtId="0" fontId="11" fillId="7" borderId="3" xfId="0" applyFont="1" applyFill="1" applyBorder="1" applyAlignment="1" applyProtection="1">
      <alignment vertical="center"/>
      <protection locked="0"/>
    </xf>
    <xf numFmtId="0" fontId="0" fillId="0" borderId="0" xfId="0" applyFont="1" applyProtection="1">
      <protection locked="0"/>
    </xf>
    <xf numFmtId="0" fontId="28" fillId="7" borderId="0" xfId="0" applyFont="1" applyFill="1" applyBorder="1" applyAlignment="1" applyProtection="1">
      <alignment vertical="center" textRotation="90" wrapText="1"/>
      <protection locked="0"/>
    </xf>
    <xf numFmtId="0" fontId="28" fillId="7" borderId="0" xfId="0" applyFont="1" applyFill="1" applyBorder="1" applyAlignment="1" applyProtection="1">
      <alignment vertical="center"/>
      <protection locked="0"/>
    </xf>
    <xf numFmtId="0" fontId="28" fillId="7" borderId="0" xfId="0" applyFont="1" applyFill="1" applyBorder="1" applyAlignment="1" applyProtection="1">
      <alignment vertical="center" wrapText="1"/>
      <protection locked="0"/>
    </xf>
    <xf numFmtId="0" fontId="13" fillId="7" borderId="0" xfId="0" applyFont="1" applyFill="1" applyBorder="1" applyAlignment="1" applyProtection="1">
      <alignment vertical="center" wrapText="1"/>
      <protection locked="0"/>
    </xf>
    <xf numFmtId="0" fontId="3" fillId="7" borderId="0" xfId="0" applyFont="1" applyFill="1" applyBorder="1" applyProtection="1">
      <protection locked="0"/>
    </xf>
    <xf numFmtId="0" fontId="27" fillId="7" borderId="0" xfId="0" applyFont="1" applyFill="1" applyProtection="1">
      <protection locked="0"/>
    </xf>
    <xf numFmtId="0" fontId="13" fillId="7" borderId="0" xfId="0" applyFont="1" applyFill="1" applyAlignment="1" applyProtection="1">
      <alignment vertical="center"/>
      <protection locked="0"/>
    </xf>
    <xf numFmtId="0" fontId="13" fillId="0" borderId="1" xfId="0" applyFont="1" applyBorder="1" applyAlignment="1" applyProtection="1">
      <alignment vertical="center"/>
      <protection locked="0"/>
    </xf>
    <xf numFmtId="3" fontId="13" fillId="7" borderId="0" xfId="0" applyNumberFormat="1" applyFont="1" applyFill="1" applyBorder="1" applyAlignment="1" applyProtection="1">
      <alignment vertical="center" wrapText="1"/>
      <protection locked="0"/>
    </xf>
    <xf numFmtId="0" fontId="6" fillId="7" borderId="9" xfId="0" applyFont="1" applyFill="1" applyBorder="1" applyAlignment="1" applyProtection="1">
      <alignment vertical="center"/>
      <protection locked="0"/>
    </xf>
    <xf numFmtId="0" fontId="6" fillId="7" borderId="8" xfId="0" applyFont="1" applyFill="1" applyBorder="1" applyAlignment="1" applyProtection="1">
      <alignment vertical="center" wrapText="1"/>
      <protection locked="0"/>
    </xf>
    <xf numFmtId="0" fontId="3" fillId="7" borderId="6" xfId="0" applyFont="1" applyFill="1" applyBorder="1" applyAlignment="1" applyProtection="1">
      <alignment vertical="center"/>
      <protection locked="0"/>
    </xf>
    <xf numFmtId="0" fontId="3" fillId="7" borderId="7" xfId="0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vertical="center"/>
      <protection locked="0"/>
    </xf>
    <xf numFmtId="0" fontId="5" fillId="7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0" fontId="37" fillId="7" borderId="0" xfId="0" applyFont="1" applyFill="1" applyBorder="1" applyAlignment="1" applyProtection="1">
      <alignment vertical="center"/>
      <protection locked="0"/>
    </xf>
    <xf numFmtId="0" fontId="38" fillId="7" borderId="0" xfId="0" applyFont="1" applyFill="1" applyBorder="1" applyAlignment="1" applyProtection="1">
      <alignment vertical="center"/>
      <protection locked="0"/>
    </xf>
    <xf numFmtId="3" fontId="42" fillId="7" borderId="0" xfId="0" applyNumberFormat="1" applyFont="1" applyFill="1" applyBorder="1" applyProtection="1">
      <protection locked="0"/>
    </xf>
    <xf numFmtId="3" fontId="2" fillId="7" borderId="0" xfId="0" applyNumberFormat="1" applyFont="1" applyFill="1" applyBorder="1" applyProtection="1">
      <protection locked="0"/>
    </xf>
    <xf numFmtId="3" fontId="41" fillId="7" borderId="0" xfId="0" applyNumberFormat="1" applyFont="1" applyFill="1" applyBorder="1" applyAlignment="1" applyProtection="1">
      <alignment vertical="center"/>
      <protection locked="0"/>
    </xf>
    <xf numFmtId="3" fontId="43" fillId="7" borderId="0" xfId="0" applyNumberFormat="1" applyFont="1" applyFill="1" applyBorder="1" applyAlignment="1" applyProtection="1">
      <alignment vertical="center"/>
      <protection locked="0"/>
    </xf>
    <xf numFmtId="3" fontId="44" fillId="7" borderId="0" xfId="0" applyNumberFormat="1" applyFont="1" applyFill="1" applyBorder="1" applyAlignment="1" applyProtection="1">
      <alignment vertical="center"/>
      <protection locked="0"/>
    </xf>
    <xf numFmtId="3" fontId="45" fillId="7" borderId="0" xfId="0" applyNumberFormat="1" applyFont="1" applyFill="1" applyBorder="1" applyAlignment="1" applyProtection="1">
      <alignment vertical="center"/>
      <protection locked="0"/>
    </xf>
    <xf numFmtId="0" fontId="46" fillId="7" borderId="0" xfId="0" applyFont="1" applyFill="1" applyBorder="1" applyAlignment="1" applyProtection="1">
      <alignment vertical="center"/>
      <protection locked="0"/>
    </xf>
    <xf numFmtId="0" fontId="42" fillId="7" borderId="0" xfId="0" applyFont="1" applyFill="1" applyBorder="1" applyProtection="1">
      <protection locked="0"/>
    </xf>
    <xf numFmtId="3" fontId="46" fillId="7" borderId="0" xfId="0" applyNumberFormat="1" applyFont="1" applyFill="1" applyBorder="1" applyAlignment="1" applyProtection="1">
      <alignment vertical="center"/>
      <protection locked="0"/>
    </xf>
    <xf numFmtId="3" fontId="46" fillId="7" borderId="0" xfId="0" applyNumberFormat="1" applyFont="1" applyFill="1" applyBorder="1" applyProtection="1">
      <protection locked="0"/>
    </xf>
    <xf numFmtId="4" fontId="11" fillId="7" borderId="0" xfId="0" applyNumberFormat="1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 applyProtection="1">
      <alignment wrapText="1"/>
      <protection locked="0"/>
    </xf>
    <xf numFmtId="0" fontId="2" fillId="7" borderId="0" xfId="0" applyFont="1" applyFill="1" applyBorder="1" applyAlignment="1" applyProtection="1">
      <protection locked="0"/>
    </xf>
    <xf numFmtId="0" fontId="9" fillId="7" borderId="0" xfId="0" applyFont="1" applyFill="1" applyBorder="1" applyAlignment="1" applyProtection="1">
      <alignment vertical="top" wrapText="1"/>
      <protection locked="0"/>
    </xf>
    <xf numFmtId="0" fontId="7" fillId="7" borderId="0" xfId="0" applyFont="1" applyFill="1" applyAlignment="1" applyProtection="1">
      <alignment horizontal="left" vertical="center"/>
      <protection locked="0"/>
    </xf>
    <xf numFmtId="0" fontId="0" fillId="7" borderId="0" xfId="0" applyFont="1" applyFill="1" applyBorder="1" applyAlignment="1" applyProtection="1">
      <alignment vertical="top"/>
      <protection locked="0"/>
    </xf>
    <xf numFmtId="0" fontId="32" fillId="7" borderId="0" xfId="0" applyFont="1" applyFill="1" applyAlignment="1" applyProtection="1">
      <alignment horizontal="left" vertical="center"/>
      <protection locked="0"/>
    </xf>
    <xf numFmtId="0" fontId="49" fillId="7" borderId="0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11" fillId="7" borderId="3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0" fontId="11" fillId="7" borderId="0" xfId="0" applyFont="1" applyFill="1" applyBorder="1" applyAlignment="1" applyProtection="1">
      <alignment horizontal="left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Alignment="1" applyProtection="1">
      <alignment horizontal="left" vertical="center"/>
      <protection locked="0"/>
    </xf>
    <xf numFmtId="0" fontId="27" fillId="7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11" fillId="7" borderId="0" xfId="0" applyFont="1" applyFill="1" applyAlignment="1" applyProtection="1">
      <alignment horizontal="left" vertical="center"/>
      <protection locked="0"/>
    </xf>
    <xf numFmtId="0" fontId="30" fillId="7" borderId="0" xfId="0" applyFont="1" applyFill="1" applyBorder="1" applyAlignment="1" applyProtection="1">
      <alignment horizontal="left" vertical="center"/>
      <protection locked="0"/>
    </xf>
    <xf numFmtId="0" fontId="32" fillId="7" borderId="3" xfId="0" applyFont="1" applyFill="1" applyBorder="1" applyAlignment="1" applyProtection="1">
      <alignment horizontal="left" vertical="center"/>
      <protection locked="0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6" fontId="3" fillId="7" borderId="9" xfId="0" applyNumberFormat="1" applyFont="1" applyFill="1" applyBorder="1" applyAlignment="1" applyProtection="1">
      <alignment vertical="center"/>
      <protection locked="0"/>
    </xf>
    <xf numFmtId="3" fontId="3" fillId="7" borderId="8" xfId="0" applyNumberFormat="1" applyFont="1" applyFill="1" applyBorder="1" applyAlignment="1" applyProtection="1">
      <alignment vertical="center"/>
      <protection locked="0"/>
    </xf>
    <xf numFmtId="0" fontId="0" fillId="0" borderId="10" xfId="0" applyBorder="1" applyAlignment="1" applyProtection="1">
      <alignment wrapText="1"/>
      <protection locked="0"/>
    </xf>
    <xf numFmtId="0" fontId="52" fillId="7" borderId="0" xfId="0" applyFont="1" applyFill="1" applyBorder="1" applyProtection="1"/>
    <xf numFmtId="0" fontId="53" fillId="7" borderId="0" xfId="0" applyFont="1" applyFill="1" applyBorder="1" applyAlignment="1" applyProtection="1">
      <alignment vertical="center"/>
    </xf>
    <xf numFmtId="0" fontId="54" fillId="7" borderId="0" xfId="0" applyFont="1" applyFill="1" applyBorder="1" applyAlignment="1" applyProtection="1">
      <alignment vertical="center"/>
    </xf>
    <xf numFmtId="0" fontId="55" fillId="7" borderId="0" xfId="0" applyFont="1" applyFill="1" applyBorder="1" applyAlignment="1" applyProtection="1">
      <alignment vertical="center"/>
    </xf>
    <xf numFmtId="0" fontId="56" fillId="7" borderId="0" xfId="0" applyFont="1" applyFill="1" applyBorder="1" applyAlignment="1" applyProtection="1">
      <alignment vertical="center"/>
    </xf>
    <xf numFmtId="0" fontId="55" fillId="7" borderId="0" xfId="0" applyFont="1" applyFill="1" applyBorder="1" applyProtection="1"/>
    <xf numFmtId="49" fontId="54" fillId="7" borderId="0" xfId="0" applyNumberFormat="1" applyFont="1" applyFill="1" applyBorder="1" applyAlignment="1" applyProtection="1"/>
    <xf numFmtId="3" fontId="55" fillId="7" borderId="0" xfId="0" applyNumberFormat="1" applyFont="1" applyFill="1" applyBorder="1" applyAlignment="1" applyProtection="1">
      <alignment vertical="center"/>
    </xf>
    <xf numFmtId="0" fontId="52" fillId="7" borderId="0" xfId="0" applyFont="1" applyFill="1" applyBorder="1" applyAlignment="1" applyProtection="1">
      <alignment horizontal="center"/>
    </xf>
    <xf numFmtId="0" fontId="52" fillId="7" borderId="0" xfId="0" applyFont="1" applyFill="1" applyBorder="1" applyAlignment="1" applyProtection="1"/>
    <xf numFmtId="3" fontId="52" fillId="7" borderId="0" xfId="0" applyNumberFormat="1" applyFont="1" applyFill="1" applyBorder="1" applyAlignment="1" applyProtection="1">
      <alignment horizontal="center"/>
    </xf>
    <xf numFmtId="10" fontId="52" fillId="7" borderId="0" xfId="0" applyNumberFormat="1" applyFont="1" applyFill="1" applyBorder="1" applyProtection="1"/>
    <xf numFmtId="0" fontId="60" fillId="14" borderId="0" xfId="0" applyFont="1" applyFill="1" applyBorder="1" applyAlignment="1" applyProtection="1">
      <alignment horizontal="center" vertical="center" wrapText="1"/>
    </xf>
    <xf numFmtId="0" fontId="57" fillId="7" borderId="0" xfId="0" applyFont="1" applyFill="1" applyBorder="1" applyAlignment="1" applyProtection="1">
      <alignment horizontal="center" vertical="center"/>
    </xf>
    <xf numFmtId="4" fontId="57" fillId="7" borderId="0" xfId="0" applyNumberFormat="1" applyFont="1" applyFill="1" applyBorder="1" applyAlignment="1" applyProtection="1">
      <alignment horizontal="center" vertical="center" wrapText="1"/>
    </xf>
    <xf numFmtId="169" fontId="52" fillId="7" borderId="0" xfId="4" applyNumberFormat="1" applyFont="1" applyFill="1" applyBorder="1" applyProtection="1"/>
    <xf numFmtId="0" fontId="53" fillId="7" borderId="0" xfId="0" applyFont="1" applyFill="1" applyBorder="1" applyAlignment="1" applyProtection="1">
      <alignment vertical="top" wrapText="1"/>
    </xf>
    <xf numFmtId="170" fontId="52" fillId="7" borderId="0" xfId="5" applyNumberFormat="1" applyFont="1" applyFill="1" applyBorder="1" applyProtection="1"/>
    <xf numFmtId="0" fontId="63" fillId="7" borderId="0" xfId="0" applyFont="1" applyFill="1" applyBorder="1" applyProtection="1"/>
    <xf numFmtId="49" fontId="16" fillId="7" borderId="0" xfId="0" applyNumberFormat="1" applyFont="1" applyFill="1" applyBorder="1" applyAlignment="1" applyProtection="1">
      <alignment horizontal="center"/>
    </xf>
    <xf numFmtId="49" fontId="16" fillId="7" borderId="0" xfId="0" applyNumberFormat="1" applyFont="1" applyFill="1" applyBorder="1" applyAlignment="1" applyProtection="1"/>
    <xf numFmtId="3" fontId="18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vertical="center"/>
    </xf>
    <xf numFmtId="0" fontId="16" fillId="7" borderId="0" xfId="0" applyFont="1" applyFill="1" applyBorder="1" applyAlignment="1" applyProtection="1">
      <alignment vertical="center"/>
    </xf>
    <xf numFmtId="3" fontId="18" fillId="7" borderId="0" xfId="0" applyNumberFormat="1" applyFont="1" applyFill="1" applyBorder="1" applyAlignment="1" applyProtection="1">
      <alignment vertical="center"/>
    </xf>
    <xf numFmtId="0" fontId="16" fillId="7" borderId="0" xfId="0" applyFont="1" applyFill="1" applyBorder="1" applyAlignment="1" applyProtection="1">
      <alignment horizontal="center" vertical="center"/>
    </xf>
    <xf numFmtId="3" fontId="16" fillId="7" borderId="0" xfId="0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/>
    </xf>
    <xf numFmtId="167" fontId="18" fillId="7" borderId="0" xfId="2" applyNumberFormat="1" applyFont="1" applyFill="1" applyBorder="1" applyAlignment="1" applyProtection="1">
      <alignment vertical="center"/>
    </xf>
    <xf numFmtId="0" fontId="16" fillId="0" borderId="0" xfId="0" applyFont="1" applyBorder="1" applyAlignment="1" applyProtection="1">
      <alignment horizontal="center"/>
    </xf>
    <xf numFmtId="0" fontId="18" fillId="7" borderId="0" xfId="0" applyFont="1" applyFill="1" applyBorder="1" applyProtection="1"/>
    <xf numFmtId="0" fontId="18" fillId="0" borderId="0" xfId="0" applyFont="1" applyBorder="1" applyAlignment="1" applyProtection="1">
      <alignment vertical="center"/>
    </xf>
    <xf numFmtId="2" fontId="18" fillId="7" borderId="0" xfId="0" applyNumberFormat="1" applyFont="1" applyFill="1" applyBorder="1" applyAlignment="1" applyProtection="1">
      <alignment horizontal="center" vertical="center"/>
    </xf>
    <xf numFmtId="0" fontId="64" fillId="7" borderId="0" xfId="0" applyFont="1" applyFill="1" applyBorder="1" applyProtection="1"/>
    <xf numFmtId="0" fontId="18" fillId="7" borderId="0" xfId="0" applyFont="1" applyFill="1" applyBorder="1" applyAlignment="1" applyProtection="1">
      <alignment vertical="center" wrapText="1"/>
    </xf>
    <xf numFmtId="0" fontId="63" fillId="7" borderId="0" xfId="0" applyFont="1" applyFill="1" applyBorder="1" applyAlignment="1" applyProtection="1">
      <alignment horizontal="center"/>
    </xf>
    <xf numFmtId="168" fontId="63" fillId="7" borderId="0" xfId="0" applyNumberFormat="1" applyFont="1" applyFill="1" applyBorder="1" applyProtection="1"/>
    <xf numFmtId="10" fontId="18" fillId="7" borderId="0" xfId="2" applyNumberFormat="1" applyFont="1" applyFill="1" applyBorder="1" applyAlignment="1" applyProtection="1">
      <alignment horizontal="center" vertical="center"/>
    </xf>
    <xf numFmtId="167" fontId="63" fillId="7" borderId="0" xfId="2" applyNumberFormat="1" applyFont="1" applyFill="1" applyBorder="1" applyProtection="1"/>
    <xf numFmtId="0" fontId="63" fillId="7" borderId="0" xfId="0" applyFont="1" applyFill="1" applyBorder="1" applyAlignment="1" applyProtection="1">
      <alignment wrapText="1"/>
    </xf>
    <xf numFmtId="10" fontId="63" fillId="7" borderId="0" xfId="0" applyNumberFormat="1" applyFont="1" applyFill="1" applyBorder="1" applyProtection="1"/>
    <xf numFmtId="9" fontId="63" fillId="7" borderId="0" xfId="0" applyNumberFormat="1" applyFont="1" applyFill="1" applyBorder="1" applyProtection="1"/>
    <xf numFmtId="0" fontId="9" fillId="7" borderId="0" xfId="0" applyFont="1" applyFill="1" applyAlignment="1" applyProtection="1">
      <alignment horizontal="left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Protection="1"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63" fillId="7" borderId="0" xfId="0" applyFont="1" applyFill="1" applyBorder="1" applyAlignment="1" applyProtection="1">
      <alignment horizontal="center"/>
    </xf>
    <xf numFmtId="3" fontId="63" fillId="7" borderId="0" xfId="0" applyNumberFormat="1" applyFont="1" applyFill="1" applyBorder="1" applyAlignment="1" applyProtection="1">
      <alignment horizontal="center"/>
    </xf>
    <xf numFmtId="9" fontId="63" fillId="7" borderId="0" xfId="2" applyFont="1" applyFill="1" applyBorder="1" applyAlignment="1" applyProtection="1">
      <alignment horizontal="center"/>
    </xf>
    <xf numFmtId="0" fontId="9" fillId="7" borderId="0" xfId="0" applyFont="1" applyFill="1" applyBorder="1" applyAlignment="1" applyProtection="1">
      <alignment horizontal="left" vertical="center" wrapText="1"/>
      <protection locked="0"/>
    </xf>
    <xf numFmtId="0" fontId="2" fillId="7" borderId="2" xfId="0" applyFont="1" applyFill="1" applyBorder="1" applyAlignment="1" applyProtection="1">
      <protection locked="0"/>
    </xf>
    <xf numFmtId="0" fontId="2" fillId="7" borderId="4" xfId="0" applyFont="1" applyFill="1" applyBorder="1" applyAlignment="1" applyProtection="1">
      <protection locked="0"/>
    </xf>
    <xf numFmtId="0" fontId="2" fillId="7" borderId="8" xfId="0" applyFont="1" applyFill="1" applyBorder="1" applyAlignment="1" applyProtection="1">
      <protection locked="0"/>
    </xf>
    <xf numFmtId="0" fontId="2" fillId="7" borderId="9" xfId="0" applyFont="1" applyFill="1" applyBorder="1" applyAlignment="1" applyProtection="1">
      <protection locked="0"/>
    </xf>
    <xf numFmtId="0" fontId="2" fillId="7" borderId="5" xfId="0" applyFont="1" applyFill="1" applyBorder="1" applyAlignment="1" applyProtection="1">
      <protection locked="0"/>
    </xf>
    <xf numFmtId="0" fontId="2" fillId="7" borderId="6" xfId="0" applyFont="1" applyFill="1" applyBorder="1" applyAlignment="1" applyProtection="1">
      <protection locked="0"/>
    </xf>
    <xf numFmtId="0" fontId="2" fillId="7" borderId="7" xfId="0" applyFont="1" applyFill="1" applyBorder="1" applyAlignment="1" applyProtection="1">
      <protection locked="0"/>
    </xf>
    <xf numFmtId="0" fontId="12" fillId="7" borderId="0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vertical="center" wrapText="1"/>
      <protection locked="0"/>
    </xf>
    <xf numFmtId="0" fontId="63" fillId="7" borderId="1" xfId="0" applyFont="1" applyFill="1" applyBorder="1" applyProtection="1"/>
    <xf numFmtId="0" fontId="63" fillId="7" borderId="1" xfId="0" applyFont="1" applyFill="1" applyBorder="1" applyAlignment="1" applyProtection="1">
      <alignment wrapText="1"/>
    </xf>
    <xf numFmtId="2" fontId="63" fillId="7" borderId="1" xfId="0" applyNumberFormat="1" applyFont="1" applyFill="1" applyBorder="1" applyProtection="1"/>
    <xf numFmtId="2" fontId="63" fillId="7" borderId="0" xfId="0" applyNumberFormat="1" applyFont="1" applyFill="1" applyBorder="1" applyProtection="1"/>
    <xf numFmtId="0" fontId="63" fillId="7" borderId="1" xfId="0" applyFont="1" applyFill="1" applyBorder="1" applyAlignment="1" applyProtection="1">
      <alignment horizontal="center"/>
    </xf>
    <xf numFmtId="1" fontId="63" fillId="7" borderId="1" xfId="0" applyNumberFormat="1" applyFont="1" applyFill="1" applyBorder="1" applyProtection="1"/>
    <xf numFmtId="0" fontId="63" fillId="7" borderId="0" xfId="0" applyFont="1" applyFill="1" applyBorder="1" applyAlignment="1" applyProtection="1">
      <alignment horizontal="center"/>
    </xf>
    <xf numFmtId="49" fontId="63" fillId="7" borderId="0" xfId="0" applyNumberFormat="1" applyFont="1" applyFill="1" applyBorder="1" applyProtection="1"/>
    <xf numFmtId="0" fontId="67" fillId="7" borderId="0" xfId="0" applyFont="1" applyFill="1" applyBorder="1" applyAlignment="1" applyProtection="1">
      <alignment horizontal="center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6" xfId="0" applyFont="1" applyFill="1" applyBorder="1" applyAlignment="1" applyProtection="1">
      <alignment horizontal="left" vertical="center"/>
      <protection locked="0"/>
    </xf>
    <xf numFmtId="0" fontId="32" fillId="0" borderId="3" xfId="0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Protection="1">
      <protection locked="0"/>
    </xf>
    <xf numFmtId="0" fontId="2" fillId="7" borderId="0" xfId="0" applyFont="1" applyFill="1" applyBorder="1" applyAlignment="1" applyProtection="1">
      <alignment horizontal="center"/>
      <protection locked="0"/>
    </xf>
    <xf numFmtId="4" fontId="11" fillId="0" borderId="3" xfId="0" applyNumberFormat="1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27" fillId="7" borderId="3" xfId="0" applyFont="1" applyFill="1" applyBorder="1" applyAlignment="1" applyProtection="1">
      <alignment horizontal="left" vertical="center"/>
      <protection locked="0"/>
    </xf>
    <xf numFmtId="0" fontId="63" fillId="7" borderId="0" xfId="0" applyFont="1" applyFill="1" applyBorder="1" applyAlignment="1" applyProtection="1">
      <alignment horizontal="center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6" fillId="7" borderId="0" xfId="0" applyFont="1" applyFill="1" applyBorder="1" applyAlignment="1" applyProtection="1">
      <protection locked="0"/>
    </xf>
    <xf numFmtId="3" fontId="13" fillId="7" borderId="10" xfId="0" applyNumberFormat="1" applyFont="1" applyFill="1" applyBorder="1" applyAlignment="1" applyProtection="1">
      <alignment horizontal="center" vertical="center"/>
      <protection locked="0"/>
    </xf>
    <xf numFmtId="3" fontId="13" fillId="7" borderId="11" xfId="0" applyNumberFormat="1" applyFont="1" applyFill="1" applyBorder="1" applyAlignment="1" applyProtection="1">
      <alignment horizontal="center" vertical="center"/>
      <protection locked="0"/>
    </xf>
    <xf numFmtId="3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27" fillId="7" borderId="0" xfId="0" applyFont="1" applyFill="1" applyAlignment="1" applyProtection="1">
      <alignment wrapText="1"/>
      <protection locked="0"/>
    </xf>
    <xf numFmtId="0" fontId="27" fillId="7" borderId="3" xfId="0" applyFont="1" applyFill="1" applyBorder="1" applyAlignment="1" applyProtection="1">
      <alignment horizontal="left" vertical="center" wrapText="1"/>
      <protection locked="0"/>
    </xf>
    <xf numFmtId="0" fontId="27" fillId="7" borderId="0" xfId="0" applyFont="1" applyFill="1" applyAlignment="1" applyProtection="1">
      <protection locked="0"/>
    </xf>
    <xf numFmtId="0" fontId="27" fillId="7" borderId="0" xfId="0" applyFont="1" applyFill="1" applyBorder="1" applyAlignment="1" applyProtection="1">
      <alignment vertical="center" wrapText="1"/>
      <protection locked="0"/>
    </xf>
    <xf numFmtId="4" fontId="68" fillId="0" borderId="0" xfId="0" applyNumberFormat="1" applyFont="1" applyBorder="1" applyAlignment="1" applyProtection="1">
      <alignment horizontal="center" vertical="center" wrapText="1"/>
    </xf>
    <xf numFmtId="4" fontId="68" fillId="9" borderId="0" xfId="0" applyNumberFormat="1" applyFont="1" applyFill="1" applyBorder="1" applyAlignment="1" applyProtection="1">
      <alignment horizontal="center" vertical="center" wrapText="1"/>
    </xf>
    <xf numFmtId="0" fontId="71" fillId="14" borderId="0" xfId="0" applyFont="1" applyFill="1" applyBorder="1" applyAlignment="1" applyProtection="1">
      <alignment horizontal="center" vertical="center" wrapText="1"/>
    </xf>
    <xf numFmtId="4" fontId="68" fillId="7" borderId="0" xfId="0" applyNumberFormat="1" applyFont="1" applyFill="1" applyBorder="1" applyAlignment="1" applyProtection="1">
      <alignment horizontal="center" vertical="center" wrapText="1"/>
    </xf>
    <xf numFmtId="2" fontId="27" fillId="7" borderId="3" xfId="0" applyNumberFormat="1" applyFont="1" applyFill="1" applyBorder="1" applyAlignment="1" applyProtection="1">
      <alignment horizontal="left" vertical="center" wrapText="1"/>
      <protection locked="0"/>
    </xf>
    <xf numFmtId="3" fontId="13" fillId="7" borderId="10" xfId="0" applyNumberFormat="1" applyFont="1" applyFill="1" applyBorder="1" applyAlignment="1" applyProtection="1">
      <alignment horizontal="center" vertical="center"/>
      <protection locked="0"/>
    </xf>
    <xf numFmtId="3" fontId="13" fillId="7" borderId="11" xfId="0" applyNumberFormat="1" applyFont="1" applyFill="1" applyBorder="1" applyAlignment="1" applyProtection="1">
      <alignment horizontal="center" vertical="center"/>
      <protection locked="0"/>
    </xf>
    <xf numFmtId="3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6" fillId="7" borderId="0" xfId="0" applyFont="1" applyFill="1" applyAlignment="1" applyProtection="1">
      <alignment horizontal="left"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2" fillId="7" borderId="10" xfId="0" applyFont="1" applyFill="1" applyBorder="1" applyAlignment="1" applyProtection="1">
      <alignment horizontal="center"/>
      <protection locked="0"/>
    </xf>
    <xf numFmtId="0" fontId="2" fillId="7" borderId="11" xfId="0" applyFont="1" applyFill="1" applyBorder="1" applyAlignment="1" applyProtection="1">
      <alignment horizontal="center"/>
      <protection locked="0"/>
    </xf>
    <xf numFmtId="0" fontId="2" fillId="7" borderId="12" xfId="0" applyFont="1" applyFill="1" applyBorder="1" applyAlignment="1" applyProtection="1">
      <alignment horizont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4" fontId="3" fillId="0" borderId="10" xfId="0" applyNumberFormat="1" applyFont="1" applyBorder="1" applyAlignment="1" applyProtection="1">
      <alignment horizontal="center" vertical="center"/>
      <protection locked="0"/>
    </xf>
    <xf numFmtId="4" fontId="3" fillId="0" borderId="11" xfId="0" applyNumberFormat="1" applyFont="1" applyBorder="1" applyAlignment="1" applyProtection="1">
      <alignment horizontal="center" vertical="center"/>
      <protection locked="0"/>
    </xf>
    <xf numFmtId="4" fontId="3" fillId="0" borderId="12" xfId="0" applyNumberFormat="1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 applyProtection="1">
      <alignment horizontal="center"/>
      <protection locked="0"/>
    </xf>
    <xf numFmtId="4" fontId="3" fillId="0" borderId="10" xfId="0" applyNumberFormat="1" applyFont="1" applyBorder="1" applyAlignment="1" applyProtection="1">
      <alignment horizontal="center"/>
      <protection locked="0"/>
    </xf>
    <xf numFmtId="4" fontId="3" fillId="0" borderId="11" xfId="0" applyNumberFormat="1" applyFont="1" applyBorder="1" applyAlignment="1" applyProtection="1">
      <alignment horizontal="center"/>
      <protection locked="0"/>
    </xf>
    <xf numFmtId="4" fontId="3" fillId="0" borderId="12" xfId="0" applyNumberFormat="1" applyFont="1" applyBorder="1" applyAlignment="1" applyProtection="1">
      <alignment horizont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4" fontId="3" fillId="0" borderId="1" xfId="0" applyNumberFormat="1" applyFont="1" applyBorder="1" applyAlignment="1" applyProtection="1">
      <alignment horizontal="center" vertical="center"/>
      <protection locked="0"/>
    </xf>
    <xf numFmtId="173" fontId="11" fillId="0" borderId="10" xfId="4" applyNumberFormat="1" applyFont="1" applyBorder="1" applyAlignment="1" applyProtection="1">
      <alignment horizontal="center" vertical="center"/>
      <protection locked="0"/>
    </xf>
    <xf numFmtId="173" fontId="11" fillId="0" borderId="11" xfId="4" applyNumberFormat="1" applyFont="1" applyBorder="1" applyAlignment="1" applyProtection="1">
      <alignment horizontal="center" vertical="center"/>
      <protection locked="0"/>
    </xf>
    <xf numFmtId="173" fontId="11" fillId="0" borderId="12" xfId="4" applyNumberFormat="1" applyFont="1" applyBorder="1" applyAlignment="1" applyProtection="1">
      <alignment horizontal="center" vertical="center"/>
      <protection locked="0"/>
    </xf>
    <xf numFmtId="0" fontId="11" fillId="7" borderId="10" xfId="0" applyFont="1" applyFill="1" applyBorder="1" applyAlignment="1" applyProtection="1">
      <alignment horizontal="center"/>
      <protection locked="0"/>
    </xf>
    <xf numFmtId="0" fontId="11" fillId="7" borderId="11" xfId="0" applyFont="1" applyFill="1" applyBorder="1" applyAlignment="1" applyProtection="1">
      <alignment horizontal="center"/>
      <protection locked="0"/>
    </xf>
    <xf numFmtId="0" fontId="11" fillId="7" borderId="12" xfId="0" applyFont="1" applyFill="1" applyBorder="1" applyAlignment="1" applyProtection="1">
      <alignment horizontal="center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6" fillId="4" borderId="5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 applyProtection="1">
      <alignment horizontal="center" vertical="center"/>
      <protection locked="0"/>
    </xf>
    <xf numFmtId="0" fontId="6" fillId="4" borderId="10" xfId="0" applyFont="1" applyFill="1" applyBorder="1" applyAlignment="1" applyProtection="1">
      <alignment horizontal="center" vertical="center"/>
      <protection locked="0"/>
    </xf>
    <xf numFmtId="0" fontId="6" fillId="4" borderId="11" xfId="0" applyFont="1" applyFill="1" applyBorder="1" applyAlignment="1" applyProtection="1">
      <alignment horizontal="center" vertical="center"/>
      <protection locked="0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27" fillId="0" borderId="10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3" fillId="7" borderId="10" xfId="0" applyFont="1" applyFill="1" applyBorder="1" applyAlignment="1" applyProtection="1">
      <alignment horizontal="center" vertical="center" wrapText="1"/>
      <protection locked="0"/>
    </xf>
    <xf numFmtId="0" fontId="3" fillId="7" borderId="11" xfId="0" applyFont="1" applyFill="1" applyBorder="1" applyAlignment="1" applyProtection="1">
      <alignment horizontal="center" vertical="center" wrapText="1"/>
      <protection locked="0"/>
    </xf>
    <xf numFmtId="0" fontId="3" fillId="7" borderId="12" xfId="0" applyFont="1" applyFill="1" applyBorder="1" applyAlignment="1" applyProtection="1">
      <alignment horizontal="center" vertical="center" wrapText="1"/>
      <protection locked="0"/>
    </xf>
    <xf numFmtId="0" fontId="63" fillId="7" borderId="1" xfId="0" applyFont="1" applyFill="1" applyBorder="1" applyAlignment="1" applyProtection="1">
      <alignment horizontal="center"/>
    </xf>
    <xf numFmtId="3" fontId="3" fillId="7" borderId="10" xfId="0" applyNumberFormat="1" applyFont="1" applyFill="1" applyBorder="1" applyAlignment="1" applyProtection="1">
      <alignment horizontal="center" vertical="center"/>
      <protection locked="0"/>
    </xf>
    <xf numFmtId="3" fontId="3" fillId="7" borderId="11" xfId="0" applyNumberFormat="1" applyFont="1" applyFill="1" applyBorder="1" applyAlignment="1" applyProtection="1">
      <alignment horizontal="center" vertical="center"/>
      <protection locked="0"/>
    </xf>
    <xf numFmtId="3" fontId="3" fillId="7" borderId="12" xfId="0" applyNumberFormat="1" applyFont="1" applyFill="1" applyBorder="1" applyAlignment="1" applyProtection="1">
      <alignment horizontal="center" vertical="center"/>
      <protection locked="0"/>
    </xf>
    <xf numFmtId="0" fontId="3" fillId="7" borderId="10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Border="1" applyAlignment="1" applyProtection="1">
      <alignment horizontal="left" vertical="center" wrapText="1"/>
      <protection locked="0"/>
    </xf>
    <xf numFmtId="0" fontId="6" fillId="7" borderId="3" xfId="0" applyFont="1" applyFill="1" applyBorder="1" applyAlignment="1" applyProtection="1">
      <alignment horizontal="left" vertical="center"/>
      <protection locked="0"/>
    </xf>
    <xf numFmtId="0" fontId="3" fillId="7" borderId="3" xfId="0" applyFont="1" applyFill="1" applyBorder="1" applyAlignment="1" applyProtection="1">
      <alignment horizontal="left" vertical="center"/>
      <protection locked="0"/>
    </xf>
    <xf numFmtId="0" fontId="6" fillId="7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center" vertical="center" wrapText="1"/>
      <protection locked="0"/>
    </xf>
    <xf numFmtId="3" fontId="13" fillId="7" borderId="2" xfId="0" applyNumberFormat="1" applyFont="1" applyFill="1" applyBorder="1" applyAlignment="1" applyProtection="1">
      <alignment horizontal="center" vertical="center"/>
      <protection locked="0"/>
    </xf>
    <xf numFmtId="3" fontId="13" fillId="7" borderId="3" xfId="0" applyNumberFormat="1" applyFont="1" applyFill="1" applyBorder="1" applyAlignment="1" applyProtection="1">
      <alignment horizontal="center" vertical="center"/>
      <protection locked="0"/>
    </xf>
    <xf numFmtId="3" fontId="13" fillId="7" borderId="4" xfId="0" applyNumberFormat="1" applyFont="1" applyFill="1" applyBorder="1" applyAlignment="1" applyProtection="1">
      <alignment horizontal="center" vertical="center"/>
      <protection locked="0"/>
    </xf>
    <xf numFmtId="3" fontId="13" fillId="7" borderId="5" xfId="0" applyNumberFormat="1" applyFont="1" applyFill="1" applyBorder="1" applyAlignment="1" applyProtection="1">
      <alignment horizontal="center" vertical="center"/>
      <protection locked="0"/>
    </xf>
    <xf numFmtId="3" fontId="13" fillId="7" borderId="6" xfId="0" applyNumberFormat="1" applyFont="1" applyFill="1" applyBorder="1" applyAlignment="1" applyProtection="1">
      <alignment horizontal="center" vertical="center"/>
      <protection locked="0"/>
    </xf>
    <xf numFmtId="3" fontId="13" fillId="7" borderId="7" xfId="0" applyNumberFormat="1" applyFont="1" applyFill="1" applyBorder="1" applyAlignment="1" applyProtection="1">
      <alignment horizontal="center" vertical="center"/>
      <protection locked="0"/>
    </xf>
    <xf numFmtId="3" fontId="13" fillId="7" borderId="10" xfId="0" applyNumberFormat="1" applyFont="1" applyFill="1" applyBorder="1" applyAlignment="1" applyProtection="1">
      <alignment horizontal="center" vertical="center"/>
      <protection locked="0"/>
    </xf>
    <xf numFmtId="3" fontId="13" fillId="7" borderId="11" xfId="0" applyNumberFormat="1" applyFont="1" applyFill="1" applyBorder="1" applyAlignment="1" applyProtection="1">
      <alignment horizontal="center" vertical="center"/>
      <protection locked="0"/>
    </xf>
    <xf numFmtId="3" fontId="13" fillId="7" borderId="12" xfId="0" applyNumberFormat="1" applyFont="1" applyFill="1" applyBorder="1" applyAlignment="1" applyProtection="1">
      <alignment horizontal="center" vertical="center"/>
      <protection locked="0"/>
    </xf>
    <xf numFmtId="3" fontId="13" fillId="0" borderId="10" xfId="0" applyNumberFormat="1" applyFont="1" applyFill="1" applyBorder="1" applyAlignment="1" applyProtection="1">
      <alignment horizontal="center" vertical="center"/>
      <protection locked="0"/>
    </xf>
    <xf numFmtId="3" fontId="13" fillId="0" borderId="11" xfId="0" applyNumberFormat="1" applyFont="1" applyFill="1" applyBorder="1" applyAlignment="1" applyProtection="1">
      <alignment horizontal="center" vertical="center"/>
      <protection locked="0"/>
    </xf>
    <xf numFmtId="3" fontId="13" fillId="0" borderId="12" xfId="0" applyNumberFormat="1" applyFont="1" applyFill="1" applyBorder="1" applyAlignment="1" applyProtection="1">
      <alignment horizontal="center" vertical="center"/>
      <protection locked="0"/>
    </xf>
    <xf numFmtId="3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center" vertical="center" wrapText="1"/>
      <protection locked="0"/>
    </xf>
    <xf numFmtId="0" fontId="28" fillId="7" borderId="2" xfId="0" applyFont="1" applyFill="1" applyBorder="1" applyAlignment="1" applyProtection="1">
      <alignment horizontal="center" vertical="center" wrapText="1"/>
      <protection locked="0"/>
    </xf>
    <xf numFmtId="0" fontId="28" fillId="7" borderId="3" xfId="0" applyFont="1" applyFill="1" applyBorder="1" applyAlignment="1" applyProtection="1">
      <alignment horizontal="center" vertical="center" wrapText="1"/>
      <protection locked="0"/>
    </xf>
    <xf numFmtId="0" fontId="28" fillId="7" borderId="4" xfId="0" applyFont="1" applyFill="1" applyBorder="1" applyAlignment="1" applyProtection="1">
      <alignment horizontal="center" vertical="center" wrapText="1"/>
      <protection locked="0"/>
    </xf>
    <xf numFmtId="0" fontId="28" fillId="7" borderId="5" xfId="0" applyFont="1" applyFill="1" applyBorder="1" applyAlignment="1" applyProtection="1">
      <alignment horizontal="center" vertical="center" wrapText="1"/>
      <protection locked="0"/>
    </xf>
    <xf numFmtId="0" fontId="28" fillId="7" borderId="6" xfId="0" applyFont="1" applyFill="1" applyBorder="1" applyAlignment="1" applyProtection="1">
      <alignment horizontal="center" vertical="center" wrapText="1"/>
      <protection locked="0"/>
    </xf>
    <xf numFmtId="0" fontId="28" fillId="7" borderId="7" xfId="0" applyFont="1" applyFill="1" applyBorder="1" applyAlignment="1" applyProtection="1">
      <alignment horizontal="center" vertical="center" wrapText="1"/>
      <protection locked="0"/>
    </xf>
    <xf numFmtId="0" fontId="28" fillId="7" borderId="1" xfId="0" applyFont="1" applyFill="1" applyBorder="1" applyAlignment="1" applyProtection="1">
      <alignment horizontal="center" vertical="center"/>
      <protection locked="0"/>
    </xf>
    <xf numFmtId="0" fontId="9" fillId="16" borderId="0" xfId="0" applyFont="1" applyFill="1" applyBorder="1" applyAlignment="1" applyProtection="1">
      <alignment horizontal="left" vertical="center"/>
      <protection locked="0"/>
    </xf>
    <xf numFmtId="0" fontId="28" fillId="7" borderId="10" xfId="0" applyFont="1" applyFill="1" applyBorder="1" applyAlignment="1" applyProtection="1">
      <alignment horizontal="center" vertical="center"/>
      <protection locked="0"/>
    </xf>
    <xf numFmtId="0" fontId="28" fillId="7" borderId="11" xfId="0" applyFont="1" applyFill="1" applyBorder="1" applyAlignment="1" applyProtection="1">
      <alignment horizontal="center" vertical="center"/>
      <protection locked="0"/>
    </xf>
    <xf numFmtId="0" fontId="28" fillId="7" borderId="12" xfId="0" applyFont="1" applyFill="1" applyBorder="1" applyAlignment="1" applyProtection="1">
      <alignment horizontal="center" vertical="center"/>
      <protection locked="0"/>
    </xf>
    <xf numFmtId="2" fontId="13" fillId="7" borderId="10" xfId="0" applyNumberFormat="1" applyFont="1" applyFill="1" applyBorder="1" applyAlignment="1" applyProtection="1">
      <alignment horizontal="center" vertical="center"/>
      <protection locked="0"/>
    </xf>
    <xf numFmtId="2" fontId="13" fillId="7" borderId="11" xfId="0" applyNumberFormat="1" applyFont="1" applyFill="1" applyBorder="1" applyAlignment="1" applyProtection="1">
      <alignment horizontal="center" vertical="center"/>
      <protection locked="0"/>
    </xf>
    <xf numFmtId="2" fontId="13" fillId="7" borderId="12" xfId="0" applyNumberFormat="1" applyFont="1" applyFill="1" applyBorder="1" applyAlignment="1" applyProtection="1">
      <alignment horizontal="center" vertical="center"/>
      <protection locked="0"/>
    </xf>
    <xf numFmtId="10" fontId="13" fillId="7" borderId="10" xfId="0" applyNumberFormat="1" applyFont="1" applyFill="1" applyBorder="1" applyAlignment="1" applyProtection="1">
      <alignment horizontal="center" vertical="center"/>
      <protection locked="0"/>
    </xf>
    <xf numFmtId="10" fontId="13" fillId="7" borderId="11" xfId="0" applyNumberFormat="1" applyFont="1" applyFill="1" applyBorder="1" applyAlignment="1" applyProtection="1">
      <alignment horizontal="center" vertical="center"/>
      <protection locked="0"/>
    </xf>
    <xf numFmtId="10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19" fillId="0" borderId="10" xfId="0" applyFont="1" applyFill="1" applyBorder="1" applyAlignment="1" applyProtection="1">
      <alignment horizontal="center" vertical="center"/>
      <protection locked="0"/>
    </xf>
    <xf numFmtId="0" fontId="19" fillId="0" borderId="11" xfId="0" applyFont="1" applyFill="1" applyBorder="1" applyAlignment="1" applyProtection="1">
      <alignment horizontal="center" vertical="center"/>
      <protection locked="0"/>
    </xf>
    <xf numFmtId="0" fontId="19" fillId="0" borderId="12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6" fillId="7" borderId="10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Alignment="1" applyProtection="1">
      <alignment horizontal="center" vertical="center"/>
      <protection locked="0"/>
    </xf>
    <xf numFmtId="0" fontId="6" fillId="7" borderId="12" xfId="0" applyFont="1" applyFill="1" applyBorder="1" applyAlignment="1" applyProtection="1">
      <alignment horizontal="center" vertical="center"/>
      <protection locked="0"/>
    </xf>
    <xf numFmtId="9" fontId="13" fillId="7" borderId="10" xfId="2" applyFont="1" applyFill="1" applyBorder="1" applyAlignment="1" applyProtection="1">
      <alignment horizontal="center" vertical="center"/>
      <protection locked="0"/>
    </xf>
    <xf numFmtId="9" fontId="13" fillId="7" borderId="11" xfId="2" applyFont="1" applyFill="1" applyBorder="1" applyAlignment="1" applyProtection="1">
      <alignment horizontal="center" vertical="center"/>
      <protection locked="0"/>
    </xf>
    <xf numFmtId="9" fontId="13" fillId="7" borderId="12" xfId="2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13" fillId="7" borderId="11" xfId="0" applyFont="1" applyFill="1" applyBorder="1" applyAlignment="1" applyProtection="1">
      <alignment horizontal="center" vertical="center"/>
      <protection locked="0"/>
    </xf>
    <xf numFmtId="0" fontId="13" fillId="7" borderId="12" xfId="0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Border="1" applyAlignment="1" applyProtection="1">
      <alignment horizontal="left" vertical="center" wrapText="1"/>
      <protection locked="0"/>
    </xf>
    <xf numFmtId="0" fontId="6" fillId="7" borderId="2" xfId="0" applyFont="1" applyFill="1" applyBorder="1" applyAlignment="1" applyProtection="1">
      <alignment horizontal="center" vertical="center"/>
      <protection locked="0"/>
    </xf>
    <xf numFmtId="0" fontId="6" fillId="7" borderId="3" xfId="0" applyFont="1" applyFill="1" applyBorder="1" applyAlignment="1" applyProtection="1">
      <alignment horizontal="center" vertical="center"/>
      <protection locked="0"/>
    </xf>
    <xf numFmtId="0" fontId="6" fillId="7" borderId="4" xfId="0" applyFont="1" applyFill="1" applyBorder="1" applyAlignment="1" applyProtection="1">
      <alignment horizontal="center" vertical="center"/>
      <protection locked="0"/>
    </xf>
    <xf numFmtId="0" fontId="6" fillId="7" borderId="5" xfId="0" applyFont="1" applyFill="1" applyBorder="1" applyAlignment="1" applyProtection="1">
      <alignment horizontal="center" vertical="center"/>
      <protection locked="0"/>
    </xf>
    <xf numFmtId="0" fontId="6" fillId="7" borderId="6" xfId="0" applyFont="1" applyFill="1" applyBorder="1" applyAlignment="1" applyProtection="1">
      <alignment horizontal="center" vertical="center"/>
      <protection locked="0"/>
    </xf>
    <xf numFmtId="0" fontId="6" fillId="7" borderId="7" xfId="0" applyFont="1" applyFill="1" applyBorder="1" applyAlignment="1" applyProtection="1">
      <alignment horizontal="center" vertical="center"/>
      <protection locked="0"/>
    </xf>
    <xf numFmtId="168" fontId="3" fillId="7" borderId="10" xfId="0" applyNumberFormat="1" applyFont="1" applyFill="1" applyBorder="1" applyAlignment="1" applyProtection="1">
      <alignment horizontal="center" vertical="center"/>
      <protection locked="0"/>
    </xf>
    <xf numFmtId="168" fontId="3" fillId="7" borderId="11" xfId="0" applyNumberFormat="1" applyFont="1" applyFill="1" applyBorder="1" applyAlignment="1" applyProtection="1">
      <alignment horizontal="center" vertical="center"/>
      <protection locked="0"/>
    </xf>
    <xf numFmtId="168" fontId="3" fillId="7" borderId="12" xfId="0" applyNumberFormat="1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6" fillId="0" borderId="10" xfId="0" applyFont="1" applyFill="1" applyBorder="1" applyAlignment="1" applyProtection="1">
      <alignment horizontal="center" vertical="center"/>
      <protection locked="0"/>
    </xf>
    <xf numFmtId="0" fontId="6" fillId="0" borderId="11" xfId="0" applyFont="1" applyFill="1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 applyProtection="1">
      <alignment horizontal="center" vertical="center"/>
      <protection locked="0"/>
    </xf>
    <xf numFmtId="0" fontId="18" fillId="0" borderId="10" xfId="0" applyFont="1" applyBorder="1" applyAlignment="1" applyProtection="1">
      <alignment horizontal="center" vertical="center"/>
      <protection locked="0"/>
    </xf>
    <xf numFmtId="0" fontId="18" fillId="0" borderId="11" xfId="0" applyFont="1" applyBorder="1" applyAlignment="1" applyProtection="1">
      <alignment horizontal="center" vertical="center"/>
      <protection locked="0"/>
    </xf>
    <xf numFmtId="0" fontId="18" fillId="0" borderId="12" xfId="0" applyFont="1" applyBorder="1" applyAlignment="1" applyProtection="1">
      <alignment horizontal="center" vertical="center"/>
      <protection locked="0"/>
    </xf>
    <xf numFmtId="0" fontId="9" fillId="7" borderId="0" xfId="0" applyFont="1" applyFill="1" applyBorder="1" applyAlignment="1" applyProtection="1">
      <alignment horizontal="center" vertical="center" wrapText="1"/>
      <protection locked="0"/>
    </xf>
    <xf numFmtId="0" fontId="9" fillId="7" borderId="6" xfId="0" applyFont="1" applyFill="1" applyBorder="1" applyAlignment="1" applyProtection="1">
      <alignment horizontal="center" vertical="center" wrapText="1"/>
      <protection locked="0"/>
    </xf>
    <xf numFmtId="9" fontId="3" fillId="0" borderId="10" xfId="0" applyNumberFormat="1" applyFont="1" applyBorder="1" applyAlignment="1" applyProtection="1">
      <alignment horizontal="center" vertical="center"/>
      <protection locked="0"/>
    </xf>
    <xf numFmtId="9" fontId="3" fillId="0" borderId="11" xfId="0" applyNumberFormat="1" applyFont="1" applyBorder="1" applyAlignment="1" applyProtection="1">
      <alignment horizontal="center" vertical="center"/>
      <protection locked="0"/>
    </xf>
    <xf numFmtId="9" fontId="3" fillId="0" borderId="12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9" fillId="0" borderId="6" xfId="0" applyFont="1" applyFill="1" applyBorder="1" applyAlignment="1" applyProtection="1">
      <alignment horizontal="left" vertical="center"/>
      <protection locked="0"/>
    </xf>
    <xf numFmtId="0" fontId="2" fillId="7" borderId="1" xfId="0" applyFont="1" applyFill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9" fillId="7" borderId="0" xfId="0" applyFont="1" applyFill="1" applyBorder="1" applyAlignment="1" applyProtection="1">
      <alignment horizontal="left" vertical="center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 applyProtection="1">
      <alignment horizontal="center" vertical="center"/>
      <protection locked="0"/>
    </xf>
    <xf numFmtId="0" fontId="13" fillId="0" borderId="11" xfId="0" applyFont="1" applyFill="1" applyBorder="1" applyAlignment="1" applyProtection="1">
      <alignment horizontal="center" vertical="center"/>
      <protection locked="0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6" fillId="0" borderId="6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3" fillId="7" borderId="10" xfId="0" applyFont="1" applyFill="1" applyBorder="1" applyAlignment="1" applyProtection="1">
      <alignment horizontal="left" vertical="center"/>
      <protection locked="0"/>
    </xf>
    <xf numFmtId="0" fontId="3" fillId="7" borderId="11" xfId="0" applyFont="1" applyFill="1" applyBorder="1" applyAlignment="1" applyProtection="1">
      <alignment horizontal="left" vertical="center"/>
      <protection locked="0"/>
    </xf>
    <xf numFmtId="0" fontId="3" fillId="7" borderId="12" xfId="0" applyFont="1" applyFill="1" applyBorder="1" applyAlignment="1" applyProtection="1">
      <alignment horizontal="left" vertical="center"/>
      <protection locked="0"/>
    </xf>
    <xf numFmtId="0" fontId="2" fillId="0" borderId="10" xfId="0" applyFont="1" applyFill="1" applyBorder="1" applyAlignment="1" applyProtection="1">
      <alignment horizontal="center"/>
      <protection locked="0"/>
    </xf>
    <xf numFmtId="0" fontId="2" fillId="0" borderId="11" xfId="0" applyFont="1" applyFill="1" applyBorder="1" applyAlignment="1" applyProtection="1">
      <alignment horizontal="center"/>
      <protection locked="0"/>
    </xf>
    <xf numFmtId="0" fontId="2" fillId="0" borderId="12" xfId="0" applyFont="1" applyFill="1" applyBorder="1" applyAlignment="1" applyProtection="1">
      <alignment horizontal="center"/>
      <protection locked="0"/>
    </xf>
    <xf numFmtId="0" fontId="72" fillId="7" borderId="0" xfId="0" applyFont="1" applyFill="1" applyBorder="1" applyAlignment="1" applyProtection="1">
      <alignment horizontal="left" vertical="center" wrapText="1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27" fillId="7" borderId="0" xfId="0" applyFont="1" applyFill="1" applyBorder="1" applyAlignment="1" applyProtection="1">
      <alignment horizontal="left" vertical="center" wrapText="1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 applyProtection="1">
      <alignment horizontal="center" vertical="center"/>
      <protection locked="0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13" fillId="7" borderId="10" xfId="0" applyFont="1" applyFill="1" applyBorder="1" applyAlignment="1" applyProtection="1">
      <alignment horizontal="center" vertical="center"/>
      <protection locked="0"/>
    </xf>
    <xf numFmtId="2" fontId="13" fillId="7" borderId="10" xfId="2" applyNumberFormat="1" applyFont="1" applyFill="1" applyBorder="1" applyAlignment="1" applyProtection="1">
      <alignment horizontal="center" vertical="center"/>
      <protection locked="0"/>
    </xf>
    <xf numFmtId="2" fontId="13" fillId="7" borderId="11" xfId="2" applyNumberFormat="1" applyFont="1" applyFill="1" applyBorder="1" applyAlignment="1" applyProtection="1">
      <alignment horizontal="center" vertical="center"/>
      <protection locked="0"/>
    </xf>
    <xf numFmtId="2" fontId="13" fillId="7" borderId="12" xfId="2" applyNumberFormat="1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7" fillId="7" borderId="0" xfId="0" applyFont="1" applyFill="1" applyBorder="1" applyAlignment="1" applyProtection="1">
      <alignment horizontal="left" vertical="center"/>
      <protection locked="0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0" fontId="5" fillId="4" borderId="12" xfId="0" applyFont="1" applyFill="1" applyBorder="1" applyAlignment="1" applyProtection="1">
      <alignment horizontal="center" vertical="center"/>
      <protection locked="0"/>
    </xf>
    <xf numFmtId="0" fontId="32" fillId="7" borderId="0" xfId="0" applyFont="1" applyFill="1" applyBorder="1" applyAlignment="1" applyProtection="1">
      <alignment horizontal="left" vertical="center"/>
      <protection locked="0"/>
    </xf>
    <xf numFmtId="0" fontId="45" fillId="7" borderId="0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left" vertical="center"/>
      <protection locked="0"/>
    </xf>
    <xf numFmtId="0" fontId="66" fillId="7" borderId="0" xfId="0" applyFont="1" applyFill="1" applyBorder="1" applyAlignment="1" applyProtection="1">
      <alignment horizontal="center" vertical="center"/>
      <protection locked="0"/>
    </xf>
    <xf numFmtId="0" fontId="37" fillId="13" borderId="0" xfId="0" applyFont="1" applyFill="1" applyBorder="1" applyAlignment="1" applyProtection="1">
      <alignment horizontal="center" vertical="center"/>
      <protection locked="0"/>
    </xf>
    <xf numFmtId="0" fontId="28" fillId="7" borderId="8" xfId="0" applyFont="1" applyFill="1" applyBorder="1" applyAlignment="1" applyProtection="1">
      <alignment horizontal="center" vertical="center" wrapText="1"/>
      <protection locked="0"/>
    </xf>
    <xf numFmtId="0" fontId="28" fillId="7" borderId="0" xfId="0" applyFont="1" applyFill="1" applyBorder="1" applyAlignment="1" applyProtection="1">
      <alignment horizontal="center" vertical="center" wrapText="1"/>
      <protection locked="0"/>
    </xf>
    <xf numFmtId="0" fontId="28" fillId="7" borderId="9" xfId="0" applyFont="1" applyFill="1" applyBorder="1" applyAlignment="1" applyProtection="1">
      <alignment horizontal="center" vertical="center" wrapText="1"/>
      <protection locked="0"/>
    </xf>
    <xf numFmtId="1" fontId="13" fillId="7" borderId="10" xfId="2" applyNumberFormat="1" applyFont="1" applyFill="1" applyBorder="1" applyAlignment="1" applyProtection="1">
      <alignment horizontal="center" vertical="center"/>
      <protection locked="0"/>
    </xf>
    <xf numFmtId="1" fontId="13" fillId="7" borderId="11" xfId="2" applyNumberFormat="1" applyFont="1" applyFill="1" applyBorder="1" applyAlignment="1" applyProtection="1">
      <alignment horizontal="center" vertical="center"/>
      <protection locked="0"/>
    </xf>
    <xf numFmtId="1" fontId="13" fillId="7" borderId="12" xfId="2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49" fontId="13" fillId="7" borderId="10" xfId="0" applyNumberFormat="1" applyFont="1" applyFill="1" applyBorder="1" applyAlignment="1" applyProtection="1">
      <alignment horizontal="center" vertical="center"/>
      <protection locked="0"/>
    </xf>
    <xf numFmtId="49" fontId="13" fillId="7" borderId="11" xfId="0" applyNumberFormat="1" applyFont="1" applyFill="1" applyBorder="1" applyAlignment="1" applyProtection="1">
      <alignment horizontal="center" vertical="center"/>
      <protection locked="0"/>
    </xf>
    <xf numFmtId="49" fontId="13" fillId="7" borderId="12" xfId="0" applyNumberFormat="1" applyFont="1" applyFill="1" applyBorder="1" applyAlignment="1" applyProtection="1">
      <alignment horizontal="center" vertical="center"/>
      <protection locked="0"/>
    </xf>
    <xf numFmtId="0" fontId="40" fillId="7" borderId="0" xfId="0" applyFont="1" applyFill="1" applyBorder="1" applyAlignment="1" applyProtection="1">
      <alignment horizontal="center" vertical="center"/>
      <protection locked="0"/>
    </xf>
    <xf numFmtId="3" fontId="44" fillId="7" borderId="0" xfId="0" applyNumberFormat="1" applyFont="1" applyFill="1" applyBorder="1" applyAlignment="1" applyProtection="1">
      <alignment horizontal="center" vertical="center"/>
      <protection locked="0"/>
    </xf>
    <xf numFmtId="0" fontId="63" fillId="7" borderId="0" xfId="0" applyFont="1" applyFill="1" applyBorder="1" applyAlignment="1" applyProtection="1">
      <alignment horizontal="center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9" fillId="7" borderId="6" xfId="0" applyFont="1" applyFill="1" applyBorder="1" applyAlignment="1" applyProtection="1">
      <alignment horizontal="left" vertical="center"/>
      <protection locked="0"/>
    </xf>
    <xf numFmtId="0" fontId="6" fillId="7" borderId="0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2" fillId="7" borderId="0" xfId="0" applyFont="1" applyFill="1" applyBorder="1" applyAlignment="1" applyProtection="1">
      <alignment horizontal="center"/>
      <protection locked="0"/>
    </xf>
    <xf numFmtId="0" fontId="11" fillId="7" borderId="3" xfId="0" applyFont="1" applyFill="1" applyBorder="1" applyAlignment="1" applyProtection="1">
      <alignment horizontal="left" vertical="center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0" fillId="7" borderId="1" xfId="0" applyFont="1" applyFill="1" applyBorder="1" applyAlignment="1" applyProtection="1">
      <alignment horizontal="left" vertical="center"/>
      <protection locked="0"/>
    </xf>
    <xf numFmtId="0" fontId="32" fillId="0" borderId="3" xfId="0" applyFont="1" applyFill="1" applyBorder="1" applyAlignment="1" applyProtection="1">
      <alignment horizontal="left" vertical="center"/>
      <protection locked="0"/>
    </xf>
    <xf numFmtId="3" fontId="28" fillId="0" borderId="1" xfId="0" applyNumberFormat="1" applyFont="1" applyFill="1" applyBorder="1" applyAlignment="1" applyProtection="1">
      <alignment horizontal="center" vertical="center"/>
      <protection locked="0"/>
    </xf>
    <xf numFmtId="0" fontId="28" fillId="0" borderId="10" xfId="0" applyFont="1" applyFill="1" applyBorder="1" applyAlignment="1" applyProtection="1">
      <alignment horizontal="center" vertical="center"/>
      <protection locked="0"/>
    </xf>
    <xf numFmtId="0" fontId="28" fillId="0" borderId="11" xfId="0" applyFont="1" applyFill="1" applyBorder="1" applyAlignment="1" applyProtection="1">
      <alignment horizontal="center" vertical="center"/>
      <protection locked="0"/>
    </xf>
    <xf numFmtId="0" fontId="28" fillId="0" borderId="12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6" fillId="11" borderId="1" xfId="0" applyFont="1" applyFill="1" applyBorder="1" applyAlignment="1" applyProtection="1">
      <alignment horizontal="center" vertical="center"/>
      <protection locked="0"/>
    </xf>
    <xf numFmtId="3" fontId="13" fillId="7" borderId="1" xfId="0" applyNumberFormat="1" applyFont="1" applyFill="1" applyBorder="1" applyAlignment="1" applyProtection="1">
      <alignment horizontal="center" vertical="center"/>
      <protection locked="0"/>
    </xf>
    <xf numFmtId="0" fontId="3" fillId="11" borderId="10" xfId="0" applyFont="1" applyFill="1" applyBorder="1" applyAlignment="1" applyProtection="1">
      <alignment horizontal="center" vertical="center"/>
      <protection locked="0"/>
    </xf>
    <xf numFmtId="0" fontId="3" fillId="11" borderId="11" xfId="0" applyFont="1" applyFill="1" applyBorder="1" applyAlignment="1" applyProtection="1">
      <alignment horizontal="center" vertical="center"/>
      <protection locked="0"/>
    </xf>
    <xf numFmtId="0" fontId="3" fillId="11" borderId="12" xfId="0" applyFont="1" applyFill="1" applyBorder="1" applyAlignment="1" applyProtection="1">
      <alignment horizontal="center" vertical="center"/>
      <protection locked="0"/>
    </xf>
    <xf numFmtId="0" fontId="18" fillId="7" borderId="1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left" vertical="center" wrapText="1"/>
      <protection locked="0"/>
    </xf>
    <xf numFmtId="0" fontId="9" fillId="0" borderId="6" xfId="0" applyFont="1" applyFill="1" applyBorder="1" applyAlignment="1" applyProtection="1">
      <alignment horizontal="left" vertical="center" wrapText="1"/>
      <protection locked="0"/>
    </xf>
    <xf numFmtId="0" fontId="32" fillId="7" borderId="3" xfId="0" applyFont="1" applyFill="1" applyBorder="1" applyAlignment="1" applyProtection="1">
      <alignment horizontal="left" vertical="center"/>
      <protection locked="0"/>
    </xf>
    <xf numFmtId="0" fontId="13" fillId="0" borderId="10" xfId="0" applyFont="1" applyFill="1" applyBorder="1" applyAlignment="1" applyProtection="1">
      <alignment horizontal="left" vertical="center"/>
      <protection locked="0"/>
    </xf>
    <xf numFmtId="0" fontId="13" fillId="0" borderId="11" xfId="0" applyFont="1" applyFill="1" applyBorder="1" applyAlignment="1" applyProtection="1">
      <alignment horizontal="left" vertical="center"/>
      <protection locked="0"/>
    </xf>
    <xf numFmtId="0" fontId="13" fillId="0" borderId="12" xfId="0" applyFont="1" applyFill="1" applyBorder="1" applyAlignment="1" applyProtection="1">
      <alignment horizontal="left" vertical="center"/>
      <protection locked="0"/>
    </xf>
    <xf numFmtId="0" fontId="3" fillId="11" borderId="10" xfId="0" applyFont="1" applyFill="1" applyBorder="1" applyAlignment="1" applyProtection="1">
      <alignment horizontal="left" vertical="center"/>
      <protection locked="0"/>
    </xf>
    <xf numFmtId="0" fontId="3" fillId="11" borderId="11" xfId="0" applyFont="1" applyFill="1" applyBorder="1" applyAlignment="1" applyProtection="1">
      <alignment horizontal="left" vertical="center"/>
      <protection locked="0"/>
    </xf>
    <xf numFmtId="0" fontId="3" fillId="11" borderId="12" xfId="0" applyFont="1" applyFill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center" vertical="center" wrapText="1"/>
      <protection locked="0"/>
    </xf>
    <xf numFmtId="0" fontId="0" fillId="0" borderId="10" xfId="0" applyFont="1" applyBorder="1" applyAlignment="1" applyProtection="1">
      <alignment horizontal="center" vertical="center"/>
      <protection locked="0"/>
    </xf>
    <xf numFmtId="0" fontId="0" fillId="0" borderId="11" xfId="0" applyFont="1" applyBorder="1" applyAlignment="1" applyProtection="1">
      <alignment horizontal="center" vertical="center"/>
      <protection locked="0"/>
    </xf>
    <xf numFmtId="0" fontId="0" fillId="0" borderId="12" xfId="0" applyFont="1" applyBorder="1" applyAlignment="1" applyProtection="1">
      <alignment horizontal="center" vertical="center"/>
      <protection locked="0"/>
    </xf>
    <xf numFmtId="3" fontId="3" fillId="0" borderId="10" xfId="0" applyNumberFormat="1" applyFont="1" applyBorder="1" applyAlignment="1" applyProtection="1">
      <alignment horizontal="center" vertical="center"/>
      <protection locked="0"/>
    </xf>
    <xf numFmtId="3" fontId="3" fillId="0" borderId="11" xfId="0" applyNumberFormat="1" applyFont="1" applyBorder="1" applyAlignment="1" applyProtection="1">
      <alignment horizontal="center" vertical="center"/>
      <protection locked="0"/>
    </xf>
    <xf numFmtId="3" fontId="3" fillId="0" borderId="12" xfId="0" applyNumberFormat="1" applyFont="1" applyBorder="1" applyAlignment="1" applyProtection="1">
      <alignment horizontal="center" vertical="center"/>
      <protection locked="0"/>
    </xf>
    <xf numFmtId="0" fontId="19" fillId="7" borderId="1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7" xfId="0" applyFont="1" applyFill="1" applyBorder="1" applyAlignment="1" applyProtection="1">
      <alignment horizontal="center" vertical="center" wrapText="1"/>
      <protection locked="0"/>
    </xf>
    <xf numFmtId="0" fontId="3" fillId="11" borderId="1" xfId="0" applyFont="1" applyFill="1" applyBorder="1" applyAlignment="1" applyProtection="1">
      <alignment horizontal="center" vertical="center"/>
      <protection locked="0"/>
    </xf>
    <xf numFmtId="0" fontId="6" fillId="11" borderId="10" xfId="0" applyFont="1" applyFill="1" applyBorder="1" applyAlignment="1" applyProtection="1">
      <alignment horizontal="center" vertical="center"/>
      <protection locked="0"/>
    </xf>
    <xf numFmtId="0" fontId="6" fillId="11" borderId="11" xfId="0" applyFont="1" applyFill="1" applyBorder="1" applyAlignment="1" applyProtection="1">
      <alignment horizontal="center" vertical="center"/>
      <protection locked="0"/>
    </xf>
    <xf numFmtId="0" fontId="6" fillId="11" borderId="12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left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 wrapText="1"/>
      <protection locked="0"/>
    </xf>
    <xf numFmtId="4" fontId="12" fillId="7" borderId="0" xfId="0" applyNumberFormat="1" applyFont="1" applyFill="1" applyBorder="1" applyAlignment="1" applyProtection="1">
      <alignment horizontal="left" vertical="center" wrapText="1"/>
      <protection locked="0"/>
    </xf>
    <xf numFmtId="49" fontId="3" fillId="7" borderId="10" xfId="4" applyNumberFormat="1" applyFont="1" applyFill="1" applyBorder="1" applyAlignment="1" applyProtection="1">
      <alignment horizontal="center" vertical="center"/>
      <protection locked="0"/>
    </xf>
    <xf numFmtId="49" fontId="3" fillId="7" borderId="11" xfId="4" applyNumberFormat="1" applyFont="1" applyFill="1" applyBorder="1" applyAlignment="1" applyProtection="1">
      <alignment horizontal="center" vertical="center"/>
      <protection locked="0"/>
    </xf>
    <xf numFmtId="49" fontId="3" fillId="7" borderId="12" xfId="4" applyNumberFormat="1" applyFont="1" applyFill="1" applyBorder="1" applyAlignment="1" applyProtection="1">
      <alignment horizontal="center" vertical="center"/>
      <protection locked="0"/>
    </xf>
    <xf numFmtId="49" fontId="3" fillId="7" borderId="10" xfId="0" applyNumberFormat="1" applyFont="1" applyFill="1" applyBorder="1" applyAlignment="1" applyProtection="1">
      <alignment horizontal="center" vertical="center"/>
      <protection locked="0"/>
    </xf>
    <xf numFmtId="49" fontId="3" fillId="7" borderId="11" xfId="0" applyNumberFormat="1" applyFont="1" applyFill="1" applyBorder="1" applyAlignment="1" applyProtection="1">
      <alignment horizontal="center" vertical="center"/>
      <protection locked="0"/>
    </xf>
    <xf numFmtId="49" fontId="3" fillId="7" borderId="12" xfId="0" applyNumberFormat="1" applyFont="1" applyFill="1" applyBorder="1" applyAlignment="1" applyProtection="1">
      <alignment horizontal="center" vertical="center"/>
      <protection locked="0"/>
    </xf>
    <xf numFmtId="0" fontId="2" fillId="7" borderId="10" xfId="0" applyFont="1" applyFill="1" applyBorder="1" applyAlignment="1" applyProtection="1">
      <alignment horizontal="center" wrapText="1"/>
      <protection locked="0"/>
    </xf>
    <xf numFmtId="0" fontId="2" fillId="7" borderId="11" xfId="0" applyFont="1" applyFill="1" applyBorder="1" applyAlignment="1" applyProtection="1">
      <alignment horizontal="center" wrapText="1"/>
      <protection locked="0"/>
    </xf>
    <xf numFmtId="0" fontId="2" fillId="7" borderId="12" xfId="0" applyFont="1" applyFill="1" applyBorder="1" applyAlignment="1" applyProtection="1">
      <alignment horizontal="center" wrapText="1"/>
      <protection locked="0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4" fontId="11" fillId="7" borderId="3" xfId="0" applyNumberFormat="1" applyFont="1" applyFill="1" applyBorder="1" applyAlignment="1" applyProtection="1">
      <alignment horizontal="left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center"/>
      <protection locked="0"/>
    </xf>
    <xf numFmtId="0" fontId="38" fillId="7" borderId="0" xfId="0" applyFont="1" applyFill="1" applyBorder="1" applyAlignment="1" applyProtection="1">
      <alignment horizontal="center" vertical="center"/>
      <protection locked="0"/>
    </xf>
    <xf numFmtId="0" fontId="39" fillId="7" borderId="0" xfId="0" applyFont="1" applyFill="1" applyBorder="1" applyAlignment="1" applyProtection="1">
      <alignment horizontal="center" vertical="center"/>
      <protection locked="0"/>
    </xf>
    <xf numFmtId="3" fontId="43" fillId="7" borderId="0" xfId="0" applyNumberFormat="1" applyFont="1" applyFill="1" applyBorder="1" applyAlignment="1" applyProtection="1">
      <alignment horizontal="center" vertical="center"/>
      <protection locked="0"/>
    </xf>
    <xf numFmtId="3" fontId="41" fillId="7" borderId="0" xfId="0" applyNumberFormat="1" applyFont="1" applyFill="1" applyBorder="1" applyAlignment="1" applyProtection="1">
      <alignment horizontal="center" vertical="center"/>
      <protection locked="0"/>
    </xf>
    <xf numFmtId="0" fontId="5" fillId="15" borderId="0" xfId="0" applyFont="1" applyFill="1" applyBorder="1" applyAlignment="1" applyProtection="1">
      <alignment horizontal="center"/>
      <protection locked="0"/>
    </xf>
    <xf numFmtId="0" fontId="2" fillId="7" borderId="10" xfId="0" applyFont="1" applyFill="1" applyBorder="1" applyAlignment="1" applyProtection="1">
      <alignment horizontal="center"/>
      <protection locked="0"/>
    </xf>
    <xf numFmtId="0" fontId="2" fillId="7" borderId="11" xfId="0" applyFont="1" applyFill="1" applyBorder="1" applyAlignment="1" applyProtection="1">
      <alignment horizontal="center"/>
      <protection locked="0"/>
    </xf>
    <xf numFmtId="0" fontId="2" fillId="7" borderId="12" xfId="0" applyFont="1" applyFill="1" applyBorder="1" applyAlignment="1" applyProtection="1">
      <alignment horizontal="center"/>
      <protection locked="0"/>
    </xf>
    <xf numFmtId="0" fontId="65" fillId="7" borderId="0" xfId="0" applyFont="1" applyFill="1" applyBorder="1" applyAlignment="1" applyProtection="1">
      <alignment horizontal="center" vertical="center"/>
      <protection locked="0"/>
    </xf>
    <xf numFmtId="0" fontId="66" fillId="7" borderId="0" xfId="0" applyFont="1" applyFill="1" applyBorder="1" applyAlignment="1" applyProtection="1">
      <alignment horizontal="left" vertical="center"/>
      <protection locked="0"/>
    </xf>
    <xf numFmtId="0" fontId="4" fillId="7" borderId="14" xfId="0" applyFont="1" applyFill="1" applyBorder="1" applyAlignment="1" applyProtection="1">
      <alignment horizontal="center"/>
      <protection locked="0"/>
    </xf>
    <xf numFmtId="3" fontId="2" fillId="0" borderId="10" xfId="0" applyNumberFormat="1" applyFont="1" applyFill="1" applyBorder="1" applyAlignment="1" applyProtection="1">
      <alignment horizontal="center"/>
      <protection locked="0"/>
    </xf>
    <xf numFmtId="3" fontId="2" fillId="0" borderId="11" xfId="0" applyNumberFormat="1" applyFont="1" applyFill="1" applyBorder="1" applyAlignment="1" applyProtection="1">
      <alignment horizontal="center"/>
      <protection locked="0"/>
    </xf>
    <xf numFmtId="3" fontId="2" fillId="0" borderId="12" xfId="0" applyNumberFormat="1" applyFont="1" applyFill="1" applyBorder="1" applyAlignment="1" applyProtection="1">
      <alignment horizontal="center"/>
      <protection locked="0"/>
    </xf>
    <xf numFmtId="4" fontId="68" fillId="7" borderId="0" xfId="0" applyNumberFormat="1" applyFont="1" applyFill="1" applyBorder="1" applyAlignment="1" applyProtection="1">
      <alignment horizontal="center" vertical="center" wrapText="1"/>
    </xf>
    <xf numFmtId="0" fontId="59" fillId="14" borderId="0" xfId="0" applyFont="1" applyFill="1" applyBorder="1" applyAlignment="1" applyProtection="1">
      <alignment horizontal="center" vertical="center" wrapText="1"/>
    </xf>
    <xf numFmtId="0" fontId="27" fillId="7" borderId="3" xfId="0" applyFont="1" applyFill="1" applyBorder="1" applyAlignment="1" applyProtection="1">
      <alignment horizontal="left" vertical="center" wrapText="1"/>
      <protection locked="0"/>
    </xf>
    <xf numFmtId="0" fontId="32" fillId="7" borderId="3" xfId="0" applyFont="1" applyFill="1" applyBorder="1" applyAlignment="1" applyProtection="1">
      <alignment horizontal="left" vertical="center" wrapText="1"/>
      <protection locked="0"/>
    </xf>
    <xf numFmtId="0" fontId="58" fillId="14" borderId="0" xfId="0" applyFont="1" applyFill="1" applyBorder="1" applyAlignment="1" applyProtection="1">
      <alignment horizontal="center" vertical="center" wrapText="1"/>
    </xf>
    <xf numFmtId="0" fontId="70" fillId="14" borderId="0" xfId="0" applyFont="1" applyFill="1" applyBorder="1" applyAlignment="1" applyProtection="1">
      <alignment horizontal="center" vertical="center" wrapText="1"/>
    </xf>
    <xf numFmtId="0" fontId="69" fillId="14" borderId="0" xfId="0" applyFont="1" applyFill="1" applyBorder="1" applyAlignment="1" applyProtection="1">
      <alignment horizontal="center" vertical="center" wrapText="1"/>
    </xf>
    <xf numFmtId="0" fontId="27" fillId="7" borderId="0" xfId="0" applyFont="1" applyFill="1" applyAlignment="1" applyProtection="1">
      <alignment horizontal="left" vertical="center"/>
      <protection locked="0"/>
    </xf>
    <xf numFmtId="9" fontId="13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7" borderId="1" xfId="0" applyFont="1" applyFill="1" applyBorder="1" applyAlignment="1" applyProtection="1">
      <alignment horizontal="center" vertical="center"/>
      <protection locked="0"/>
    </xf>
    <xf numFmtId="0" fontId="37" fillId="7" borderId="0" xfId="0" applyFont="1" applyFill="1" applyBorder="1" applyAlignment="1" applyProtection="1">
      <alignment horizontal="center" vertical="center"/>
      <protection locked="0"/>
    </xf>
    <xf numFmtId="3" fontId="28" fillId="7" borderId="1" xfId="0" applyNumberFormat="1" applyFont="1" applyFill="1" applyBorder="1" applyAlignment="1" applyProtection="1">
      <alignment horizontal="center" vertical="center"/>
      <protection locked="0"/>
    </xf>
    <xf numFmtId="3" fontId="28" fillId="7" borderId="10" xfId="0" applyNumberFormat="1" applyFont="1" applyFill="1" applyBorder="1" applyAlignment="1" applyProtection="1">
      <alignment horizontal="center" vertical="center"/>
      <protection locked="0"/>
    </xf>
    <xf numFmtId="3" fontId="28" fillId="7" borderId="11" xfId="0" applyNumberFormat="1" applyFont="1" applyFill="1" applyBorder="1" applyAlignment="1" applyProtection="1">
      <alignment horizontal="center" vertical="center"/>
      <protection locked="0"/>
    </xf>
    <xf numFmtId="3" fontId="28" fillId="7" borderId="12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0" fontId="13" fillId="7" borderId="10" xfId="0" applyFont="1" applyFill="1" applyBorder="1" applyAlignment="1" applyProtection="1">
      <alignment horizontal="center" vertical="center" wrapText="1"/>
      <protection locked="0"/>
    </xf>
    <xf numFmtId="0" fontId="13" fillId="7" borderId="11" xfId="0" applyFont="1" applyFill="1" applyBorder="1" applyAlignment="1" applyProtection="1">
      <alignment horizontal="center" vertical="center" wrapText="1"/>
      <protection locked="0"/>
    </xf>
    <xf numFmtId="0" fontId="13" fillId="7" borderId="12" xfId="0" applyFont="1" applyFill="1" applyBorder="1" applyAlignment="1" applyProtection="1">
      <alignment horizontal="center" vertical="center" wrapText="1"/>
      <protection locked="0"/>
    </xf>
    <xf numFmtId="17" fontId="6" fillId="4" borderId="2" xfId="0" applyNumberFormat="1" applyFont="1" applyFill="1" applyBorder="1" applyAlignment="1" applyProtection="1">
      <alignment horizontal="center" vertical="center"/>
      <protection locked="0"/>
    </xf>
    <xf numFmtId="17" fontId="6" fillId="4" borderId="3" xfId="0" applyNumberFormat="1" applyFont="1" applyFill="1" applyBorder="1" applyAlignment="1" applyProtection="1">
      <alignment horizontal="center" vertical="center"/>
      <protection locked="0"/>
    </xf>
    <xf numFmtId="17" fontId="6" fillId="4" borderId="4" xfId="0" applyNumberFormat="1" applyFont="1" applyFill="1" applyBorder="1" applyAlignment="1" applyProtection="1">
      <alignment horizontal="center" vertical="center"/>
      <protection locked="0"/>
    </xf>
    <xf numFmtId="17" fontId="6" fillId="4" borderId="5" xfId="0" applyNumberFormat="1" applyFont="1" applyFill="1" applyBorder="1" applyAlignment="1" applyProtection="1">
      <alignment horizontal="center" vertical="center"/>
      <protection locked="0"/>
    </xf>
    <xf numFmtId="17" fontId="6" fillId="4" borderId="6" xfId="0" applyNumberFormat="1" applyFont="1" applyFill="1" applyBorder="1" applyAlignment="1" applyProtection="1">
      <alignment horizontal="center" vertical="center"/>
      <protection locked="0"/>
    </xf>
    <xf numFmtId="17" fontId="6" fillId="4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1" xfId="0" applyNumberFormat="1" applyFont="1" applyBorder="1" applyAlignment="1" applyProtection="1">
      <alignment horizontal="center" vertical="center"/>
      <protection locked="0"/>
    </xf>
    <xf numFmtId="2" fontId="2" fillId="0" borderId="12" xfId="0" applyNumberFormat="1" applyFont="1" applyBorder="1" applyAlignment="1" applyProtection="1">
      <alignment horizontal="center" vertical="center"/>
      <protection locked="0"/>
    </xf>
    <xf numFmtId="0" fontId="16" fillId="7" borderId="1" xfId="0" applyFont="1" applyFill="1" applyBorder="1" applyAlignment="1" applyProtection="1">
      <alignment horizontal="center" vertical="center"/>
      <protection locked="0"/>
    </xf>
    <xf numFmtId="2" fontId="3" fillId="7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2" fillId="11" borderId="1" xfId="0" applyFont="1" applyFill="1" applyBorder="1" applyAlignment="1" applyProtection="1">
      <alignment horizontal="center"/>
      <protection locked="0"/>
    </xf>
    <xf numFmtId="0" fontId="6" fillId="11" borderId="2" xfId="0" applyFont="1" applyFill="1" applyBorder="1" applyAlignment="1" applyProtection="1">
      <alignment horizontal="center" vertical="center"/>
      <protection locked="0"/>
    </xf>
    <xf numFmtId="0" fontId="6" fillId="11" borderId="3" xfId="0" applyFont="1" applyFill="1" applyBorder="1" applyAlignment="1" applyProtection="1">
      <alignment horizontal="center" vertical="center"/>
      <protection locked="0"/>
    </xf>
    <xf numFmtId="0" fontId="6" fillId="11" borderId="4" xfId="0" applyFont="1" applyFill="1" applyBorder="1" applyAlignment="1" applyProtection="1">
      <alignment horizontal="center" vertical="center"/>
      <protection locked="0"/>
    </xf>
    <xf numFmtId="0" fontId="6" fillId="11" borderId="8" xfId="0" applyFont="1" applyFill="1" applyBorder="1" applyAlignment="1" applyProtection="1">
      <alignment horizontal="center" vertical="center"/>
      <protection locked="0"/>
    </xf>
    <xf numFmtId="0" fontId="6" fillId="11" borderId="0" xfId="0" applyFont="1" applyFill="1" applyBorder="1" applyAlignment="1" applyProtection="1">
      <alignment horizontal="center" vertical="center"/>
      <protection locked="0"/>
    </xf>
    <xf numFmtId="0" fontId="6" fillId="11" borderId="9" xfId="0" applyFont="1" applyFill="1" applyBorder="1" applyAlignment="1" applyProtection="1">
      <alignment horizontal="center" vertical="center"/>
      <protection locked="0"/>
    </xf>
    <xf numFmtId="0" fontId="6" fillId="11" borderId="5" xfId="0" applyFont="1" applyFill="1" applyBorder="1" applyAlignment="1" applyProtection="1">
      <alignment horizontal="center" vertical="center"/>
      <protection locked="0"/>
    </xf>
    <xf numFmtId="0" fontId="6" fillId="11" borderId="6" xfId="0" applyFont="1" applyFill="1" applyBorder="1" applyAlignment="1" applyProtection="1">
      <alignment horizontal="center" vertical="center"/>
      <protection locked="0"/>
    </xf>
    <xf numFmtId="0" fontId="6" fillId="11" borderId="7" xfId="0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3" fontId="3" fillId="7" borderId="1" xfId="0" applyNumberFormat="1" applyFont="1" applyFill="1" applyBorder="1" applyAlignment="1" applyProtection="1">
      <alignment horizontal="center" vertical="center"/>
      <protection locked="0"/>
    </xf>
    <xf numFmtId="0" fontId="3" fillId="11" borderId="2" xfId="0" applyFont="1" applyFill="1" applyBorder="1" applyAlignment="1" applyProtection="1">
      <alignment horizontal="center" vertical="center" wrapText="1"/>
      <protection locked="0"/>
    </xf>
    <xf numFmtId="0" fontId="3" fillId="11" borderId="3" xfId="0" applyFont="1" applyFill="1" applyBorder="1" applyAlignment="1" applyProtection="1">
      <alignment horizontal="center" vertical="center" wrapText="1"/>
      <protection locked="0"/>
    </xf>
    <xf numFmtId="0" fontId="3" fillId="11" borderId="4" xfId="0" applyFont="1" applyFill="1" applyBorder="1" applyAlignment="1" applyProtection="1">
      <alignment horizontal="center" vertical="center" wrapText="1"/>
      <protection locked="0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0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5" xfId="0" applyFont="1" applyFill="1" applyBorder="1" applyAlignment="1" applyProtection="1">
      <alignment horizontal="center" vertical="center" wrapText="1"/>
      <protection locked="0"/>
    </xf>
    <xf numFmtId="0" fontId="3" fillId="11" borderId="6" xfId="0" applyFont="1" applyFill="1" applyBorder="1" applyAlignment="1" applyProtection="1">
      <alignment horizontal="center" vertical="center" wrapText="1"/>
      <protection locked="0"/>
    </xf>
    <xf numFmtId="0" fontId="3" fillId="11" borderId="7" xfId="0" applyFont="1" applyFill="1" applyBorder="1" applyAlignment="1" applyProtection="1">
      <alignment horizontal="center" vertical="center" wrapText="1"/>
      <protection locked="0"/>
    </xf>
    <xf numFmtId="171" fontId="3" fillId="11" borderId="1" xfId="0" applyNumberFormat="1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left" vertical="center"/>
      <protection locked="0"/>
    </xf>
    <xf numFmtId="10" fontId="2" fillId="7" borderId="1" xfId="0" applyNumberFormat="1" applyFont="1" applyFill="1" applyBorder="1" applyAlignment="1" applyProtection="1">
      <alignment horizontal="center"/>
      <protection locked="0"/>
    </xf>
    <xf numFmtId="0" fontId="2" fillId="7" borderId="5" xfId="0" applyFont="1" applyFill="1" applyBorder="1" applyAlignment="1" applyProtection="1">
      <alignment horizontal="center"/>
      <protection locked="0"/>
    </xf>
    <xf numFmtId="0" fontId="2" fillId="7" borderId="6" xfId="0" applyFont="1" applyFill="1" applyBorder="1" applyAlignment="1" applyProtection="1">
      <alignment horizontal="center"/>
      <protection locked="0"/>
    </xf>
    <xf numFmtId="0" fontId="2" fillId="7" borderId="7" xfId="0" applyFont="1" applyFill="1" applyBorder="1" applyAlignment="1" applyProtection="1">
      <alignment horizontal="center"/>
      <protection locked="0"/>
    </xf>
    <xf numFmtId="171" fontId="3" fillId="7" borderId="1" xfId="0" applyNumberFormat="1" applyFont="1" applyFill="1" applyBorder="1" applyAlignment="1" applyProtection="1">
      <alignment horizontal="center" vertical="center"/>
      <protection locked="0"/>
    </xf>
    <xf numFmtId="0" fontId="6" fillId="11" borderId="2" xfId="0" applyFont="1" applyFill="1" applyBorder="1" applyAlignment="1" applyProtection="1">
      <alignment horizontal="center" vertical="center" wrapText="1"/>
      <protection locked="0"/>
    </xf>
    <xf numFmtId="0" fontId="6" fillId="11" borderId="3" xfId="0" applyFont="1" applyFill="1" applyBorder="1" applyAlignment="1" applyProtection="1">
      <alignment horizontal="center" vertical="center" wrapText="1"/>
      <protection locked="0"/>
    </xf>
    <xf numFmtId="0" fontId="6" fillId="11" borderId="4" xfId="0" applyFont="1" applyFill="1" applyBorder="1" applyAlignment="1" applyProtection="1">
      <alignment horizontal="center" vertical="center" wrapText="1"/>
      <protection locked="0"/>
    </xf>
    <xf numFmtId="0" fontId="6" fillId="11" borderId="8" xfId="0" applyFont="1" applyFill="1" applyBorder="1" applyAlignment="1" applyProtection="1">
      <alignment horizontal="center" vertical="center" wrapText="1"/>
      <protection locked="0"/>
    </xf>
    <xf numFmtId="0" fontId="6" fillId="11" borderId="0" xfId="0" applyFont="1" applyFill="1" applyBorder="1" applyAlignment="1" applyProtection="1">
      <alignment horizontal="center" vertical="center" wrapText="1"/>
      <protection locked="0"/>
    </xf>
    <xf numFmtId="0" fontId="6" fillId="11" borderId="9" xfId="0" applyFont="1" applyFill="1" applyBorder="1" applyAlignment="1" applyProtection="1">
      <alignment horizontal="center" vertical="center" wrapText="1"/>
      <protection locked="0"/>
    </xf>
    <xf numFmtId="0" fontId="6" fillId="11" borderId="5" xfId="0" applyFont="1" applyFill="1" applyBorder="1" applyAlignment="1" applyProtection="1">
      <alignment horizontal="center" vertical="center" wrapText="1"/>
      <protection locked="0"/>
    </xf>
    <xf numFmtId="0" fontId="6" fillId="11" borderId="6" xfId="0" applyFont="1" applyFill="1" applyBorder="1" applyAlignment="1" applyProtection="1">
      <alignment horizontal="center" vertical="center" wrapText="1"/>
      <protection locked="0"/>
    </xf>
    <xf numFmtId="0" fontId="6" fillId="11" borderId="7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left"/>
      <protection locked="0"/>
    </xf>
    <xf numFmtId="3" fontId="13" fillId="0" borderId="1" xfId="0" applyNumberFormat="1" applyFont="1" applyBorder="1" applyAlignment="1" applyProtection="1">
      <alignment horizontal="center" vertical="center" wrapText="1"/>
      <protection locked="0"/>
    </xf>
    <xf numFmtId="167" fontId="3" fillId="7" borderId="1" xfId="2" applyNumberFormat="1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 wrapText="1"/>
      <protection locked="0"/>
    </xf>
    <xf numFmtId="0" fontId="13" fillId="0" borderId="10" xfId="0" applyFont="1" applyBorder="1" applyAlignment="1" applyProtection="1">
      <alignment horizontal="left" vertical="center" wrapText="1"/>
      <protection locked="0"/>
    </xf>
    <xf numFmtId="0" fontId="13" fillId="0" borderId="11" xfId="0" applyFont="1" applyBorder="1" applyAlignment="1" applyProtection="1">
      <alignment horizontal="left" vertical="center" wrapText="1"/>
      <protection locked="0"/>
    </xf>
    <xf numFmtId="0" fontId="13" fillId="0" borderId="12" xfId="0" applyFont="1" applyBorder="1" applyAlignment="1" applyProtection="1">
      <alignment horizontal="left" vertical="center" wrapText="1"/>
      <protection locked="0"/>
    </xf>
    <xf numFmtId="0" fontId="27" fillId="7" borderId="3" xfId="0" applyFont="1" applyFill="1" applyBorder="1" applyAlignment="1" applyProtection="1">
      <alignment horizontal="left" vertical="center"/>
      <protection locked="0"/>
    </xf>
    <xf numFmtId="0" fontId="11" fillId="7" borderId="3" xfId="0" applyFont="1" applyFill="1" applyBorder="1" applyAlignment="1" applyProtection="1">
      <alignment horizontal="left" vertical="center" wrapText="1"/>
      <protection locked="0"/>
    </xf>
    <xf numFmtId="0" fontId="3" fillId="7" borderId="2" xfId="0" applyFont="1" applyFill="1" applyBorder="1" applyAlignment="1" applyProtection="1">
      <alignment horizontal="center" vertical="center"/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vertical="center"/>
      <protection locked="0"/>
    </xf>
    <xf numFmtId="0" fontId="3" fillId="7" borderId="5" xfId="0" applyFont="1" applyFill="1" applyBorder="1" applyAlignment="1" applyProtection="1">
      <alignment horizontal="center" vertical="center"/>
      <protection locked="0"/>
    </xf>
    <xf numFmtId="0" fontId="3" fillId="7" borderId="6" xfId="0" applyFont="1" applyFill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 applyProtection="1">
      <alignment horizontal="center" vertical="center"/>
      <protection locked="0"/>
    </xf>
    <xf numFmtId="0" fontId="36" fillId="7" borderId="0" xfId="0" applyFont="1" applyFill="1" applyBorder="1" applyAlignment="1" applyProtection="1">
      <alignment horizontal="center" vertical="center"/>
      <protection locked="0"/>
    </xf>
    <xf numFmtId="10" fontId="34" fillId="12" borderId="0" xfId="2" applyNumberFormat="1" applyFont="1" applyFill="1" applyBorder="1" applyAlignment="1" applyProtection="1">
      <alignment horizontal="center" vertical="center"/>
      <protection locked="0"/>
    </xf>
    <xf numFmtId="10" fontId="34" fillId="10" borderId="0" xfId="2" applyNumberFormat="1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left" vertical="center" wrapText="1"/>
      <protection locked="0"/>
    </xf>
    <xf numFmtId="3" fontId="13" fillId="0" borderId="10" xfId="0" applyNumberFormat="1" applyFont="1" applyBorder="1" applyAlignment="1" applyProtection="1">
      <alignment horizontal="center"/>
      <protection locked="0"/>
    </xf>
    <xf numFmtId="3" fontId="13" fillId="0" borderId="11" xfId="0" applyNumberFormat="1" applyFont="1" applyBorder="1" applyAlignment="1" applyProtection="1">
      <alignment horizontal="center"/>
      <protection locked="0"/>
    </xf>
    <xf numFmtId="3" fontId="13" fillId="0" borderId="12" xfId="0" applyNumberFormat="1" applyFont="1" applyBorder="1" applyAlignment="1" applyProtection="1">
      <alignment horizontal="center"/>
      <protection locked="0"/>
    </xf>
    <xf numFmtId="3" fontId="13" fillId="0" borderId="1" xfId="0" applyNumberFormat="1" applyFont="1" applyBorder="1" applyAlignment="1" applyProtection="1">
      <alignment horizontal="center"/>
      <protection locked="0"/>
    </xf>
    <xf numFmtId="10" fontId="34" fillId="11" borderId="0" xfId="2" applyNumberFormat="1" applyFont="1" applyFill="1" applyBorder="1" applyAlignment="1" applyProtection="1">
      <alignment horizontal="center" vertical="center"/>
      <protection locked="0"/>
    </xf>
    <xf numFmtId="0" fontId="35" fillId="7" borderId="0" xfId="0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/>
      <protection locked="0"/>
    </xf>
    <xf numFmtId="0" fontId="3" fillId="7" borderId="10" xfId="0" applyFont="1" applyFill="1" applyBorder="1" applyAlignment="1" applyProtection="1">
      <alignment horizontal="center"/>
      <protection locked="0"/>
    </xf>
    <xf numFmtId="0" fontId="3" fillId="7" borderId="11" xfId="0" applyFont="1" applyFill="1" applyBorder="1" applyAlignment="1" applyProtection="1">
      <alignment horizontal="center"/>
      <protection locked="0"/>
    </xf>
    <xf numFmtId="0" fontId="3" fillId="7" borderId="12" xfId="0" applyFont="1" applyFill="1" applyBorder="1" applyAlignment="1" applyProtection="1">
      <alignment horizontal="center"/>
      <protection locked="0"/>
    </xf>
    <xf numFmtId="49" fontId="13" fillId="0" borderId="10" xfId="0" applyNumberFormat="1" applyFont="1" applyBorder="1" applyAlignment="1" applyProtection="1">
      <alignment horizontal="center" vertical="center"/>
      <protection locked="0"/>
    </xf>
    <xf numFmtId="49" fontId="13" fillId="0" borderId="11" xfId="0" applyNumberFormat="1" applyFont="1" applyBorder="1" applyAlignment="1" applyProtection="1">
      <alignment horizontal="center" vertical="center"/>
      <protection locked="0"/>
    </xf>
    <xf numFmtId="49" fontId="13" fillId="0" borderId="12" xfId="0" applyNumberFormat="1" applyFont="1" applyBorder="1" applyAlignment="1" applyProtection="1">
      <alignment horizontal="center" vertical="center"/>
      <protection locked="0"/>
    </xf>
    <xf numFmtId="0" fontId="48" fillId="5" borderId="0" xfId="0" applyFont="1" applyFill="1" applyAlignment="1" applyProtection="1">
      <alignment horizontal="center" vertical="center"/>
      <protection locked="0"/>
    </xf>
    <xf numFmtId="0" fontId="30" fillId="7" borderId="0" xfId="0" applyFont="1" applyFill="1" applyBorder="1" applyAlignment="1" applyProtection="1">
      <alignment horizontal="left" vertical="center"/>
      <protection locked="0"/>
    </xf>
    <xf numFmtId="0" fontId="27" fillId="7" borderId="10" xfId="0" applyFont="1" applyFill="1" applyBorder="1" applyAlignment="1" applyProtection="1">
      <alignment horizontal="center" vertical="center"/>
      <protection locked="0"/>
    </xf>
    <xf numFmtId="0" fontId="27" fillId="7" borderId="11" xfId="0" applyFont="1" applyFill="1" applyBorder="1" applyAlignment="1" applyProtection="1">
      <alignment horizontal="center" vertical="center"/>
      <protection locked="0"/>
    </xf>
    <xf numFmtId="0" fontId="11" fillId="7" borderId="1" xfId="0" applyFont="1" applyFill="1" applyBorder="1" applyAlignment="1" applyProtection="1">
      <alignment horizontal="center" vertical="center"/>
      <protection locked="0"/>
    </xf>
    <xf numFmtId="0" fontId="28" fillId="4" borderId="1" xfId="0" applyFont="1" applyFill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 applyProtection="1">
      <alignment horizontal="center"/>
    </xf>
    <xf numFmtId="0" fontId="2" fillId="3" borderId="0" xfId="0" applyFont="1" applyFill="1" applyAlignment="1" applyProtection="1">
      <alignment horizontal="center"/>
      <protection locked="0"/>
    </xf>
    <xf numFmtId="0" fontId="33" fillId="8" borderId="0" xfId="3" applyFont="1" applyBorder="1" applyAlignment="1" applyProtection="1">
      <alignment horizontal="center" vertical="center"/>
      <protection locked="0"/>
    </xf>
    <xf numFmtId="0" fontId="29" fillId="7" borderId="0" xfId="0" applyFont="1" applyFill="1" applyAlignment="1" applyProtection="1">
      <alignment horizontal="left" vertical="center"/>
      <protection locked="0"/>
    </xf>
    <xf numFmtId="0" fontId="25" fillId="7" borderId="0" xfId="0" applyFont="1" applyFill="1" applyAlignment="1" applyProtection="1">
      <alignment horizontal="left" vertical="center"/>
      <protection locked="0"/>
    </xf>
    <xf numFmtId="0" fontId="48" fillId="2" borderId="0" xfId="1" applyFont="1" applyAlignment="1" applyProtection="1">
      <alignment horizontal="center" vertical="center"/>
      <protection locked="0"/>
    </xf>
    <xf numFmtId="0" fontId="21" fillId="5" borderId="0" xfId="0" applyFont="1" applyFill="1" applyAlignment="1" applyProtection="1">
      <alignment horizontal="center" vertical="center"/>
      <protection locked="0"/>
    </xf>
    <xf numFmtId="0" fontId="21" fillId="2" borderId="0" xfId="1" applyFont="1" applyAlignment="1" applyProtection="1">
      <alignment horizontal="center" vertical="center"/>
      <protection locked="0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51" fillId="2" borderId="0" xfId="1" applyFont="1" applyAlignment="1" applyProtection="1">
      <alignment horizontal="center" vertical="center"/>
      <protection locked="0"/>
    </xf>
    <xf numFmtId="0" fontId="19" fillId="7" borderId="10" xfId="0" applyFont="1" applyFill="1" applyBorder="1" applyAlignment="1" applyProtection="1">
      <alignment horizontal="left" vertical="center"/>
      <protection locked="0"/>
    </xf>
    <xf numFmtId="0" fontId="19" fillId="7" borderId="11" xfId="0" applyFont="1" applyFill="1" applyBorder="1" applyAlignment="1" applyProtection="1">
      <alignment horizontal="left" vertical="center"/>
      <protection locked="0"/>
    </xf>
    <xf numFmtId="0" fontId="19" fillId="7" borderId="12" xfId="0" applyFont="1" applyFill="1" applyBorder="1" applyAlignment="1" applyProtection="1">
      <alignment horizontal="left" vertical="center"/>
      <protection locked="0"/>
    </xf>
    <xf numFmtId="0" fontId="49" fillId="7" borderId="0" xfId="0" applyFont="1" applyFill="1" applyBorder="1" applyAlignment="1" applyProtection="1">
      <alignment horizontal="left" vertical="center"/>
      <protection locked="0"/>
    </xf>
    <xf numFmtId="0" fontId="24" fillId="6" borderId="0" xfId="0" applyFont="1" applyFill="1" applyAlignment="1" applyProtection="1">
      <alignment horizontal="center" vertical="center"/>
      <protection locked="0"/>
    </xf>
    <xf numFmtId="0" fontId="19" fillId="7" borderId="1" xfId="0" applyFont="1" applyFill="1" applyBorder="1" applyAlignment="1" applyProtection="1">
      <alignment horizontal="left"/>
      <protection locked="0"/>
    </xf>
    <xf numFmtId="0" fontId="28" fillId="4" borderId="1" xfId="0" applyFont="1" applyFill="1" applyBorder="1" applyAlignment="1" applyProtection="1">
      <alignment horizontal="center"/>
      <protection locked="0"/>
    </xf>
    <xf numFmtId="0" fontId="0" fillId="7" borderId="1" xfId="0" applyFont="1" applyFill="1" applyBorder="1" applyAlignment="1" applyProtection="1">
      <alignment horizontal="center"/>
      <protection locked="0"/>
    </xf>
    <xf numFmtId="0" fontId="26" fillId="4" borderId="2" xfId="0" applyFont="1" applyFill="1" applyBorder="1" applyAlignment="1" applyProtection="1">
      <alignment horizontal="center" vertical="center"/>
      <protection locked="0"/>
    </xf>
    <xf numFmtId="0" fontId="26" fillId="4" borderId="3" xfId="0" applyFont="1" applyFill="1" applyBorder="1" applyAlignment="1" applyProtection="1">
      <alignment horizontal="center" vertical="center"/>
      <protection locked="0"/>
    </xf>
    <xf numFmtId="0" fontId="26" fillId="4" borderId="4" xfId="0" applyFont="1" applyFill="1" applyBorder="1" applyAlignment="1" applyProtection="1">
      <alignment horizontal="center" vertical="center"/>
      <protection locked="0"/>
    </xf>
    <xf numFmtId="0" fontId="26" fillId="4" borderId="5" xfId="0" applyFont="1" applyFill="1" applyBorder="1" applyAlignment="1" applyProtection="1">
      <alignment horizontal="center" vertical="center"/>
      <protection locked="0"/>
    </xf>
    <xf numFmtId="0" fontId="26" fillId="4" borderId="6" xfId="0" applyFont="1" applyFill="1" applyBorder="1" applyAlignment="1" applyProtection="1">
      <alignment horizontal="center" vertical="center"/>
      <protection locked="0"/>
    </xf>
    <xf numFmtId="0" fontId="26" fillId="4" borderId="7" xfId="0" applyFont="1" applyFill="1" applyBorder="1" applyAlignment="1" applyProtection="1">
      <alignment horizontal="center" vertical="center"/>
      <protection locked="0"/>
    </xf>
    <xf numFmtId="0" fontId="26" fillId="4" borderId="1" xfId="0" applyFont="1" applyFill="1" applyBorder="1" applyAlignment="1" applyProtection="1">
      <alignment horizontal="center" vertical="center"/>
      <protection locked="0"/>
    </xf>
    <xf numFmtId="0" fontId="28" fillId="4" borderId="10" xfId="0" applyFont="1" applyFill="1" applyBorder="1" applyAlignment="1" applyProtection="1">
      <alignment horizontal="center" vertical="center"/>
      <protection locked="0"/>
    </xf>
    <xf numFmtId="0" fontId="28" fillId="4" borderId="11" xfId="0" applyFont="1" applyFill="1" applyBorder="1" applyAlignment="1" applyProtection="1">
      <alignment horizontal="center" vertical="center"/>
      <protection locked="0"/>
    </xf>
    <xf numFmtId="0" fontId="28" fillId="4" borderId="2" xfId="0" applyFont="1" applyFill="1" applyBorder="1" applyAlignment="1" applyProtection="1">
      <alignment horizontal="center" vertical="center"/>
      <protection locked="0"/>
    </xf>
    <xf numFmtId="0" fontId="28" fillId="4" borderId="3" xfId="0" applyFont="1" applyFill="1" applyBorder="1" applyAlignment="1" applyProtection="1">
      <alignment horizontal="center" vertical="center"/>
      <protection locked="0"/>
    </xf>
    <xf numFmtId="0" fontId="28" fillId="4" borderId="5" xfId="0" applyFont="1" applyFill="1" applyBorder="1" applyAlignment="1" applyProtection="1">
      <alignment horizontal="center" vertical="center"/>
      <protection locked="0"/>
    </xf>
    <xf numFmtId="0" fontId="28" fillId="4" borderId="6" xfId="0" applyFont="1" applyFill="1" applyBorder="1" applyAlignment="1" applyProtection="1">
      <alignment horizontal="center" vertical="center"/>
      <protection locked="0"/>
    </xf>
    <xf numFmtId="4" fontId="13" fillId="0" borderId="1" xfId="0" applyNumberFormat="1" applyFont="1" applyBorder="1" applyAlignment="1" applyProtection="1">
      <alignment horizontal="center" vertical="center"/>
      <protection locked="0"/>
    </xf>
    <xf numFmtId="3" fontId="13" fillId="0" borderId="1" xfId="0" applyNumberFormat="1" applyFont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left" vertical="center"/>
      <protection locked="0"/>
    </xf>
    <xf numFmtId="3" fontId="6" fillId="7" borderId="1" xfId="0" applyNumberFormat="1" applyFont="1" applyFill="1" applyBorder="1" applyAlignment="1" applyProtection="1">
      <alignment horizontal="center" vertical="center"/>
      <protection locked="0"/>
    </xf>
    <xf numFmtId="0" fontId="2" fillId="7" borderId="1" xfId="0" applyFont="1" applyFill="1" applyBorder="1" applyAlignment="1" applyProtection="1">
      <alignment horizontal="center" vertical="center"/>
      <protection locked="0"/>
    </xf>
    <xf numFmtId="0" fontId="28" fillId="4" borderId="4" xfId="0" applyFont="1" applyFill="1" applyBorder="1" applyAlignment="1" applyProtection="1">
      <alignment horizontal="center" vertical="center"/>
      <protection locked="0"/>
    </xf>
    <xf numFmtId="0" fontId="28" fillId="4" borderId="7" xfId="0" applyFont="1" applyFill="1" applyBorder="1" applyAlignment="1" applyProtection="1">
      <alignment horizontal="center" vertical="center"/>
      <protection locked="0"/>
    </xf>
    <xf numFmtId="0" fontId="13" fillId="0" borderId="10" xfId="0" applyFont="1" applyBorder="1" applyAlignment="1" applyProtection="1">
      <alignment horizontal="left" vertical="center"/>
      <protection locked="0"/>
    </xf>
    <xf numFmtId="0" fontId="13" fillId="0" borderId="11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left" vertical="center"/>
      <protection locked="0"/>
    </xf>
    <xf numFmtId="0" fontId="52" fillId="7" borderId="0" xfId="0" applyFont="1" applyFill="1" applyBorder="1" applyAlignment="1" applyProtection="1">
      <alignment horizontal="center"/>
    </xf>
    <xf numFmtId="0" fontId="11" fillId="7" borderId="0" xfId="0" applyFont="1" applyFill="1" applyBorder="1" applyAlignment="1" applyProtection="1">
      <alignment horizontal="left" vertical="center" wrapText="1"/>
      <protection locked="0"/>
    </xf>
    <xf numFmtId="168" fontId="3" fillId="0" borderId="1" xfId="0" applyNumberFormat="1" applyFont="1" applyBorder="1" applyAlignment="1" applyProtection="1">
      <alignment horizontal="center" vertical="center"/>
      <protection locked="0"/>
    </xf>
    <xf numFmtId="0" fontId="12" fillId="4" borderId="1" xfId="0" applyFont="1" applyFill="1" applyBorder="1" applyAlignment="1" applyProtection="1">
      <alignment horizontal="center" vertical="center" wrapText="1"/>
      <protection locked="0"/>
    </xf>
    <xf numFmtId="0" fontId="6" fillId="7" borderId="10" xfId="0" applyFont="1" applyFill="1" applyBorder="1" applyAlignment="1" applyProtection="1">
      <alignment horizontal="left" vertical="center" wrapText="1"/>
      <protection locked="0"/>
    </xf>
    <xf numFmtId="0" fontId="6" fillId="7" borderId="11" xfId="0" applyFont="1" applyFill="1" applyBorder="1" applyAlignment="1" applyProtection="1">
      <alignment horizontal="left" vertical="center" wrapText="1"/>
      <protection locked="0"/>
    </xf>
    <xf numFmtId="0" fontId="6" fillId="7" borderId="12" xfId="0" applyFont="1" applyFill="1" applyBorder="1" applyAlignment="1" applyProtection="1">
      <alignment horizontal="left" vertical="center" wrapText="1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6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52" fillId="7" borderId="10" xfId="0" applyFont="1" applyFill="1" applyBorder="1" applyAlignment="1" applyProtection="1">
      <alignment horizontal="center"/>
    </xf>
    <xf numFmtId="0" fontId="52" fillId="7" borderId="11" xfId="0" applyFont="1" applyFill="1" applyBorder="1" applyAlignment="1" applyProtection="1">
      <alignment horizontal="center"/>
    </xf>
    <xf numFmtId="0" fontId="52" fillId="7" borderId="12" xfId="0" applyFont="1" applyFill="1" applyBorder="1" applyAlignment="1" applyProtection="1">
      <alignment horizont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13" fillId="0" borderId="10" xfId="0" applyFont="1" applyBorder="1" applyAlignment="1" applyProtection="1">
      <alignment horizontal="center" vertical="center" wrapText="1"/>
      <protection locked="0"/>
    </xf>
    <xf numFmtId="0" fontId="13" fillId="0" borderId="11" xfId="0" applyFont="1" applyBorder="1" applyAlignment="1" applyProtection="1">
      <alignment horizontal="center" vertical="center" wrapText="1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1" fillId="7" borderId="0" xfId="0" applyFont="1" applyFill="1" applyBorder="1" applyAlignment="1" applyProtection="1">
      <alignment horizontal="left" vertical="center"/>
      <protection locked="0"/>
    </xf>
    <xf numFmtId="0" fontId="52" fillId="7" borderId="1" xfId="0" applyFont="1" applyFill="1" applyBorder="1" applyAlignment="1" applyProtection="1">
      <alignment horizontal="center"/>
    </xf>
    <xf numFmtId="0" fontId="2" fillId="7" borderId="10" xfId="0" applyFont="1" applyFill="1" applyBorder="1" applyAlignment="1" applyProtection="1">
      <alignment horizontal="center"/>
    </xf>
    <xf numFmtId="0" fontId="2" fillId="7" borderId="12" xfId="0" applyFont="1" applyFill="1" applyBorder="1" applyAlignment="1" applyProtection="1">
      <alignment horizontal="center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28" fillId="4" borderId="2" xfId="0" applyFont="1" applyFill="1" applyBorder="1" applyAlignment="1" applyProtection="1">
      <alignment horizontal="center" vertical="center" wrapText="1"/>
      <protection locked="0"/>
    </xf>
    <xf numFmtId="0" fontId="28" fillId="4" borderId="3" xfId="0" applyFont="1" applyFill="1" applyBorder="1" applyAlignment="1" applyProtection="1">
      <alignment horizontal="center" vertical="center" wrapText="1"/>
      <protection locked="0"/>
    </xf>
    <xf numFmtId="0" fontId="28" fillId="4" borderId="4" xfId="0" applyFont="1" applyFill="1" applyBorder="1" applyAlignment="1" applyProtection="1">
      <alignment horizontal="center" vertical="center" wrapText="1"/>
      <protection locked="0"/>
    </xf>
    <xf numFmtId="0" fontId="28" fillId="4" borderId="5" xfId="0" applyFont="1" applyFill="1" applyBorder="1" applyAlignment="1" applyProtection="1">
      <alignment horizontal="center" vertical="center" wrapText="1"/>
      <protection locked="0"/>
    </xf>
    <xf numFmtId="0" fontId="28" fillId="4" borderId="6" xfId="0" applyFont="1" applyFill="1" applyBorder="1" applyAlignment="1" applyProtection="1">
      <alignment horizontal="center" vertical="center" wrapText="1"/>
      <protection locked="0"/>
    </xf>
    <xf numFmtId="0" fontId="28" fillId="4" borderId="7" xfId="0" applyFont="1" applyFill="1" applyBorder="1" applyAlignment="1" applyProtection="1">
      <alignment horizontal="center" vertical="center" wrapText="1"/>
      <protection locked="0"/>
    </xf>
    <xf numFmtId="4" fontId="13" fillId="7" borderId="1" xfId="0" applyNumberFormat="1" applyFont="1" applyFill="1" applyBorder="1" applyAlignment="1" applyProtection="1">
      <alignment horizontal="center" vertical="center"/>
      <protection locked="0"/>
    </xf>
    <xf numFmtId="0" fontId="28" fillId="4" borderId="10" xfId="0" applyFont="1" applyFill="1" applyBorder="1" applyAlignment="1" applyProtection="1">
      <alignment horizontal="center" vertical="center" wrapText="1"/>
      <protection locked="0"/>
    </xf>
    <xf numFmtId="0" fontId="0" fillId="7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wrapText="1"/>
      <protection locked="0"/>
    </xf>
    <xf numFmtId="0" fontId="28" fillId="4" borderId="11" xfId="0" applyFont="1" applyFill="1" applyBorder="1" applyAlignment="1" applyProtection="1">
      <alignment horizontal="center" vertical="center" wrapText="1"/>
      <protection locked="0"/>
    </xf>
    <xf numFmtId="0" fontId="28" fillId="4" borderId="12" xfId="0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Border="1" applyAlignment="1" applyProtection="1">
      <alignment horizontal="center" vertical="center" wrapText="1"/>
      <protection locked="0"/>
    </xf>
    <xf numFmtId="0" fontId="13" fillId="0" borderId="3" xfId="0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28" fillId="4" borderId="1" xfId="0" applyFont="1" applyFill="1" applyBorder="1" applyAlignment="1" applyProtection="1">
      <alignment horizontal="center" vertical="center" textRotation="90" wrapText="1"/>
      <protection locked="0"/>
    </xf>
    <xf numFmtId="0" fontId="28" fillId="4" borderId="13" xfId="0" applyFont="1" applyFill="1" applyBorder="1" applyAlignment="1" applyProtection="1">
      <alignment horizontal="center" vertical="center" textRotation="90" wrapText="1"/>
      <protection locked="0"/>
    </xf>
    <xf numFmtId="0" fontId="19" fillId="4" borderId="2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vertical="center" wrapText="1"/>
      <protection locked="0"/>
    </xf>
    <xf numFmtId="0" fontId="19" fillId="4" borderId="4" xfId="0" applyFont="1" applyFill="1" applyBorder="1" applyAlignment="1" applyProtection="1">
      <alignment horizontal="center" vertical="center" wrapText="1"/>
      <protection locked="0"/>
    </xf>
    <xf numFmtId="0" fontId="19" fillId="4" borderId="5" xfId="0" applyFont="1" applyFill="1" applyBorder="1" applyAlignment="1" applyProtection="1">
      <alignment horizontal="center" vertical="center" wrapText="1"/>
      <protection locked="0"/>
    </xf>
    <xf numFmtId="0" fontId="19" fillId="4" borderId="6" xfId="0" applyFont="1" applyFill="1" applyBorder="1" applyAlignment="1" applyProtection="1">
      <alignment horizontal="center" vertical="center" wrapText="1"/>
      <protection locked="0"/>
    </xf>
    <xf numFmtId="0" fontId="19" fillId="4" borderId="7" xfId="0" applyFont="1" applyFill="1" applyBorder="1" applyAlignment="1" applyProtection="1">
      <alignment horizontal="center" vertical="center" wrapText="1"/>
      <protection locked="0"/>
    </xf>
    <xf numFmtId="49" fontId="28" fillId="4" borderId="2" xfId="0" applyNumberFormat="1" applyFont="1" applyFill="1" applyBorder="1" applyAlignment="1" applyProtection="1">
      <alignment horizontal="center" vertical="center"/>
      <protection locked="0"/>
    </xf>
    <xf numFmtId="49" fontId="28" fillId="4" borderId="3" xfId="0" applyNumberFormat="1" applyFont="1" applyFill="1" applyBorder="1" applyAlignment="1" applyProtection="1">
      <alignment horizontal="center" vertical="center"/>
      <protection locked="0"/>
    </xf>
    <xf numFmtId="49" fontId="28" fillId="4" borderId="4" xfId="0" applyNumberFormat="1" applyFont="1" applyFill="1" applyBorder="1" applyAlignment="1" applyProtection="1">
      <alignment horizontal="center" vertical="center"/>
      <protection locked="0"/>
    </xf>
    <xf numFmtId="49" fontId="28" fillId="4" borderId="5" xfId="0" applyNumberFormat="1" applyFont="1" applyFill="1" applyBorder="1" applyAlignment="1" applyProtection="1">
      <alignment horizontal="center" vertical="center"/>
      <protection locked="0"/>
    </xf>
    <xf numFmtId="49" fontId="28" fillId="4" borderId="6" xfId="0" applyNumberFormat="1" applyFont="1" applyFill="1" applyBorder="1" applyAlignment="1" applyProtection="1">
      <alignment horizontal="center" vertical="center"/>
      <protection locked="0"/>
    </xf>
    <xf numFmtId="49" fontId="28" fillId="4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19" fillId="4" borderId="2" xfId="0" applyFont="1" applyFill="1" applyBorder="1" applyAlignment="1" applyProtection="1">
      <alignment horizontal="center" vertical="center"/>
      <protection locked="0"/>
    </xf>
    <xf numFmtId="0" fontId="19" fillId="4" borderId="3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8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 applyAlignment="1" applyProtection="1">
      <alignment horizontal="center" vertical="center"/>
      <protection locked="0"/>
    </xf>
    <xf numFmtId="0" fontId="19" fillId="4" borderId="9" xfId="0" applyFont="1" applyFill="1" applyBorder="1" applyAlignment="1" applyProtection="1">
      <alignment horizontal="center" vertical="center"/>
      <protection locked="0"/>
    </xf>
    <xf numFmtId="0" fontId="19" fillId="4" borderId="5" xfId="0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 applyProtection="1">
      <alignment horizontal="center" vertical="center"/>
      <protection locked="0"/>
    </xf>
    <xf numFmtId="0" fontId="19" fillId="4" borderId="7" xfId="0" applyFont="1" applyFill="1" applyBorder="1" applyAlignment="1" applyProtection="1">
      <alignment horizontal="center" vertical="center"/>
      <protection locked="0"/>
    </xf>
    <xf numFmtId="0" fontId="19" fillId="4" borderId="1" xfId="0" applyFont="1" applyFill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3" fillId="0" borderId="9" xfId="0" applyFont="1" applyBorder="1" applyAlignment="1" applyProtection="1">
      <alignment horizontal="center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28" fillId="4" borderId="1" xfId="0" applyFont="1" applyFill="1" applyBorder="1" applyAlignment="1" applyProtection="1">
      <alignment horizontal="center" vertical="center" textRotation="90"/>
      <protection locked="0"/>
    </xf>
    <xf numFmtId="0" fontId="28" fillId="4" borderId="13" xfId="0" applyFont="1" applyFill="1" applyBorder="1" applyAlignment="1" applyProtection="1">
      <alignment horizontal="center" vertical="center" textRotation="90"/>
      <protection locked="0"/>
    </xf>
    <xf numFmtId="49" fontId="28" fillId="4" borderId="1" xfId="0" applyNumberFormat="1" applyFont="1" applyFill="1" applyBorder="1" applyAlignment="1" applyProtection="1">
      <alignment horizontal="center" vertical="center"/>
      <protection locked="0"/>
    </xf>
    <xf numFmtId="172" fontId="13" fillId="0" borderId="1" xfId="0" applyNumberFormat="1" applyFont="1" applyBorder="1" applyAlignment="1" applyProtection="1">
      <alignment horizontal="center" vertical="center"/>
      <protection locked="0"/>
    </xf>
    <xf numFmtId="3" fontId="13" fillId="0" borderId="2" xfId="0" applyNumberFormat="1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center" vertical="center"/>
      <protection locked="0"/>
    </xf>
    <xf numFmtId="3" fontId="13" fillId="0" borderId="5" xfId="0" applyNumberFormat="1" applyFont="1" applyBorder="1" applyAlignment="1" applyProtection="1">
      <alignment horizontal="center" vertical="center"/>
      <protection locked="0"/>
    </xf>
    <xf numFmtId="3" fontId="13" fillId="0" borderId="6" xfId="0" applyNumberFormat="1" applyFont="1" applyBorder="1" applyAlignment="1" applyProtection="1">
      <alignment horizontal="center" vertical="center"/>
      <protection locked="0"/>
    </xf>
    <xf numFmtId="3" fontId="13" fillId="0" borderId="4" xfId="0" applyNumberFormat="1" applyFont="1" applyBorder="1" applyAlignment="1" applyProtection="1">
      <alignment horizontal="center" vertical="center"/>
      <protection locked="0"/>
    </xf>
    <xf numFmtId="3" fontId="13" fillId="0" borderId="7" xfId="0" applyNumberFormat="1" applyFont="1" applyBorder="1" applyAlignment="1" applyProtection="1">
      <alignment horizontal="center" vertical="center"/>
      <protection locked="0"/>
    </xf>
    <xf numFmtId="0" fontId="28" fillId="4" borderId="2" xfId="0" applyFont="1" applyFill="1" applyBorder="1" applyAlignment="1" applyProtection="1">
      <alignment horizontal="center" vertical="center" textRotation="90"/>
      <protection locked="0"/>
    </xf>
    <xf numFmtId="0" fontId="28" fillId="4" borderId="4" xfId="0" applyFont="1" applyFill="1" applyBorder="1" applyAlignment="1" applyProtection="1">
      <alignment horizontal="center" vertical="center" textRotation="90"/>
      <protection locked="0"/>
    </xf>
    <xf numFmtId="0" fontId="28" fillId="4" borderId="8" xfId="0" applyFont="1" applyFill="1" applyBorder="1" applyAlignment="1" applyProtection="1">
      <alignment horizontal="center" vertical="center" textRotation="90"/>
      <protection locked="0"/>
    </xf>
    <xf numFmtId="0" fontId="28" fillId="4" borderId="9" xfId="0" applyFont="1" applyFill="1" applyBorder="1" applyAlignment="1" applyProtection="1">
      <alignment horizontal="center" vertical="center" textRotation="90"/>
      <protection locked="0"/>
    </xf>
    <xf numFmtId="0" fontId="28" fillId="4" borderId="5" xfId="0" applyFont="1" applyFill="1" applyBorder="1" applyAlignment="1" applyProtection="1">
      <alignment horizontal="center" vertical="center" textRotation="90"/>
      <protection locked="0"/>
    </xf>
    <xf numFmtId="0" fontId="28" fillId="4" borderId="7" xfId="0" applyFont="1" applyFill="1" applyBorder="1" applyAlignment="1" applyProtection="1">
      <alignment horizontal="center" vertical="center" textRotation="90"/>
      <protection locked="0"/>
    </xf>
    <xf numFmtId="0" fontId="13" fillId="7" borderId="2" xfId="0" applyFont="1" applyFill="1" applyBorder="1" applyAlignment="1" applyProtection="1">
      <alignment horizontal="center" vertical="center" wrapText="1"/>
      <protection locked="0"/>
    </xf>
    <xf numFmtId="0" fontId="13" fillId="7" borderId="3" xfId="0" applyFont="1" applyFill="1" applyBorder="1" applyAlignment="1" applyProtection="1">
      <alignment horizontal="center" vertical="center" wrapText="1"/>
      <protection locked="0"/>
    </xf>
    <xf numFmtId="0" fontId="13" fillId="7" borderId="8" xfId="0" applyFont="1" applyFill="1" applyBorder="1" applyAlignment="1" applyProtection="1">
      <alignment horizontal="center" vertical="center" wrapText="1"/>
      <protection locked="0"/>
    </xf>
    <xf numFmtId="0" fontId="13" fillId="7" borderId="0" xfId="0" applyFont="1" applyFill="1" applyBorder="1" applyAlignment="1" applyProtection="1">
      <alignment horizontal="center" vertical="center" wrapText="1"/>
      <protection locked="0"/>
    </xf>
    <xf numFmtId="0" fontId="13" fillId="7" borderId="2" xfId="0" applyFont="1" applyFill="1" applyBorder="1" applyAlignment="1" applyProtection="1">
      <alignment horizontal="center" vertical="center"/>
      <protection locked="0"/>
    </xf>
    <xf numFmtId="0" fontId="13" fillId="7" borderId="3" xfId="0" applyFont="1" applyFill="1" applyBorder="1" applyAlignment="1" applyProtection="1">
      <alignment horizontal="center" vertical="center"/>
      <protection locked="0"/>
    </xf>
    <xf numFmtId="0" fontId="13" fillId="7" borderId="4" xfId="0" applyFont="1" applyFill="1" applyBorder="1" applyAlignment="1" applyProtection="1">
      <alignment horizontal="center" vertical="center"/>
      <protection locked="0"/>
    </xf>
    <xf numFmtId="0" fontId="13" fillId="7" borderId="5" xfId="0" applyFont="1" applyFill="1" applyBorder="1" applyAlignment="1" applyProtection="1">
      <alignment horizontal="center" vertical="center"/>
      <protection locked="0"/>
    </xf>
    <xf numFmtId="0" fontId="13" fillId="7" borderId="6" xfId="0" applyFont="1" applyFill="1" applyBorder="1" applyAlignment="1" applyProtection="1">
      <alignment horizontal="center" vertical="center"/>
      <protection locked="0"/>
    </xf>
    <xf numFmtId="0" fontId="13" fillId="7" borderId="7" xfId="0" applyFont="1" applyFill="1" applyBorder="1" applyAlignment="1" applyProtection="1">
      <alignment horizontal="center" vertical="center"/>
      <protection locked="0"/>
    </xf>
    <xf numFmtId="0" fontId="13" fillId="7" borderId="4" xfId="0" applyFont="1" applyFill="1" applyBorder="1" applyAlignment="1" applyProtection="1">
      <alignment horizontal="center" vertical="center" wrapText="1"/>
      <protection locked="0"/>
    </xf>
    <xf numFmtId="0" fontId="13" fillId="7" borderId="5" xfId="0" applyFont="1" applyFill="1" applyBorder="1" applyAlignment="1" applyProtection="1">
      <alignment horizontal="center" vertical="center" wrapText="1"/>
      <protection locked="0"/>
    </xf>
    <xf numFmtId="0" fontId="13" fillId="7" borderId="6" xfId="0" applyFont="1" applyFill="1" applyBorder="1" applyAlignment="1" applyProtection="1">
      <alignment horizontal="center" vertical="center" wrapText="1"/>
      <protection locked="0"/>
    </xf>
    <xf numFmtId="0" fontId="13" fillId="7" borderId="7" xfId="0" applyFont="1" applyFill="1" applyBorder="1" applyAlignment="1" applyProtection="1">
      <alignment horizontal="center" vertical="center" wrapText="1"/>
      <protection locked="0"/>
    </xf>
    <xf numFmtId="0" fontId="9" fillId="7" borderId="0" xfId="0" applyFont="1" applyFill="1" applyAlignment="1" applyProtection="1">
      <alignment horizontal="left" vertical="center" wrapText="1"/>
      <protection locked="0"/>
    </xf>
    <xf numFmtId="0" fontId="6" fillId="7" borderId="8" xfId="0" applyFont="1" applyFill="1" applyBorder="1" applyAlignment="1" applyProtection="1">
      <alignment horizontal="center" vertical="center"/>
      <protection locked="0"/>
    </xf>
    <xf numFmtId="0" fontId="6" fillId="7" borderId="9" xfId="0" applyFont="1" applyFill="1" applyBorder="1" applyAlignment="1" applyProtection="1">
      <alignment horizontal="center" vertical="center"/>
      <protection locked="0"/>
    </xf>
    <xf numFmtId="0" fontId="19" fillId="7" borderId="1" xfId="0" applyFont="1" applyFill="1" applyBorder="1" applyAlignment="1" applyProtection="1">
      <alignment horizontal="center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3" fontId="45" fillId="7" borderId="0" xfId="0" applyNumberFormat="1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15" fillId="7" borderId="3" xfId="0" applyFont="1" applyFill="1" applyBorder="1" applyAlignment="1" applyProtection="1">
      <alignment horizontal="left" vertical="center"/>
      <protection locked="0"/>
    </xf>
    <xf numFmtId="0" fontId="28" fillId="7" borderId="1" xfId="0" applyFont="1" applyFill="1" applyBorder="1" applyAlignment="1" applyProtection="1">
      <alignment horizontal="center"/>
      <protection locked="0"/>
    </xf>
    <xf numFmtId="166" fontId="13" fillId="0" borderId="1" xfId="0" applyNumberFormat="1" applyFont="1" applyBorder="1" applyAlignment="1" applyProtection="1">
      <alignment horizontal="center" vertical="center"/>
      <protection locked="0"/>
    </xf>
    <xf numFmtId="0" fontId="13" fillId="7" borderId="10" xfId="0" applyFont="1" applyFill="1" applyBorder="1" applyAlignment="1" applyProtection="1">
      <alignment horizontal="left" vertical="center" wrapText="1"/>
      <protection locked="0"/>
    </xf>
    <xf numFmtId="0" fontId="13" fillId="7" borderId="11" xfId="0" applyFont="1" applyFill="1" applyBorder="1" applyAlignment="1" applyProtection="1">
      <alignment horizontal="left" vertical="center" wrapText="1"/>
      <protection locked="0"/>
    </xf>
    <xf numFmtId="0" fontId="13" fillId="7" borderId="12" xfId="0" applyFont="1" applyFill="1" applyBorder="1" applyAlignment="1" applyProtection="1">
      <alignment horizontal="left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12" fillId="4" borderId="2" xfId="0" applyFont="1" applyFill="1" applyBorder="1" applyAlignment="1" applyProtection="1">
      <alignment horizontal="center" vertical="center" wrapText="1"/>
      <protection locked="0"/>
    </xf>
    <xf numFmtId="0" fontId="12" fillId="4" borderId="3" xfId="0" applyFont="1" applyFill="1" applyBorder="1" applyAlignment="1" applyProtection="1">
      <alignment horizontal="center" vertical="center" wrapText="1"/>
      <protection locked="0"/>
    </xf>
    <xf numFmtId="0" fontId="12" fillId="4" borderId="4" xfId="0" applyFont="1" applyFill="1" applyBorder="1" applyAlignment="1" applyProtection="1">
      <alignment horizontal="center" vertical="center" wrapText="1"/>
      <protection locked="0"/>
    </xf>
    <xf numFmtId="0" fontId="12" fillId="4" borderId="5" xfId="0" applyFont="1" applyFill="1" applyBorder="1" applyAlignment="1" applyProtection="1">
      <alignment horizontal="center" vertical="center" wrapText="1"/>
      <protection locked="0"/>
    </xf>
    <xf numFmtId="0" fontId="12" fillId="4" borderId="6" xfId="0" applyFont="1" applyFill="1" applyBorder="1" applyAlignment="1" applyProtection="1">
      <alignment horizontal="center" vertical="center" wrapText="1"/>
      <protection locked="0"/>
    </xf>
    <xf numFmtId="0" fontId="12" fillId="4" borderId="7" xfId="0" applyFont="1" applyFill="1" applyBorder="1" applyAlignment="1" applyProtection="1">
      <alignment horizontal="center" vertical="center" wrapText="1"/>
      <protection locked="0"/>
    </xf>
    <xf numFmtId="0" fontId="61" fillId="7" borderId="3" xfId="0" applyFont="1" applyFill="1" applyBorder="1" applyAlignment="1" applyProtection="1">
      <alignment horizontal="left"/>
      <protection locked="0"/>
    </xf>
    <xf numFmtId="0" fontId="2" fillId="7" borderId="10" xfId="0" applyFont="1" applyFill="1" applyBorder="1" applyAlignment="1" applyProtection="1">
      <alignment horizontal="center" vertical="center"/>
      <protection locked="0"/>
    </xf>
    <xf numFmtId="0" fontId="2" fillId="7" borderId="11" xfId="0" applyFont="1" applyFill="1" applyBorder="1" applyAlignment="1" applyProtection="1">
      <alignment horizontal="center" vertical="center"/>
      <protection locked="0"/>
    </xf>
    <xf numFmtId="0" fontId="2" fillId="7" borderId="12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10" fontId="3" fillId="7" borderId="1" xfId="0" applyNumberFormat="1" applyFont="1" applyFill="1" applyBorder="1" applyAlignment="1" applyProtection="1">
      <alignment horizontal="center" vertical="center"/>
      <protection locked="0"/>
    </xf>
    <xf numFmtId="0" fontId="16" fillId="7" borderId="1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/>
      <protection locked="0"/>
    </xf>
    <xf numFmtId="0" fontId="5" fillId="0" borderId="11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9" fillId="7" borderId="6" xfId="0" applyFont="1" applyFill="1" applyBorder="1" applyAlignment="1" applyProtection="1">
      <alignment horizontal="left" vertical="center" wrapText="1"/>
      <protection locked="0"/>
    </xf>
    <xf numFmtId="0" fontId="0" fillId="7" borderId="10" xfId="0" applyFont="1" applyFill="1" applyBorder="1" applyAlignment="1" applyProtection="1">
      <alignment horizontal="center" vertical="center"/>
      <protection locked="0"/>
    </xf>
    <xf numFmtId="0" fontId="0" fillId="7" borderId="11" xfId="0" applyFont="1" applyFill="1" applyBorder="1" applyAlignment="1" applyProtection="1">
      <alignment horizontal="center" vertical="center"/>
      <protection locked="0"/>
    </xf>
    <xf numFmtId="0" fontId="0" fillId="7" borderId="12" xfId="0" applyFont="1" applyFill="1" applyBorder="1" applyAlignment="1" applyProtection="1">
      <alignment horizontal="center" vertical="center"/>
      <protection locked="0"/>
    </xf>
    <xf numFmtId="0" fontId="11" fillId="7" borderId="10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11" fillId="7" borderId="12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19" fillId="7" borderId="10" xfId="0" applyFont="1" applyFill="1" applyBorder="1" applyAlignment="1" applyProtection="1">
      <alignment horizontal="center" vertical="center"/>
      <protection locked="0"/>
    </xf>
    <xf numFmtId="0" fontId="19" fillId="7" borderId="11" xfId="0" applyFont="1" applyFill="1" applyBorder="1" applyAlignment="1" applyProtection="1">
      <alignment horizontal="center" vertical="center"/>
      <protection locked="0"/>
    </xf>
    <xf numFmtId="0" fontId="19" fillId="7" borderId="12" xfId="0" applyFont="1" applyFill="1" applyBorder="1" applyAlignment="1" applyProtection="1">
      <alignment horizontal="center" vertical="center"/>
      <protection locked="0"/>
    </xf>
    <xf numFmtId="0" fontId="19" fillId="7" borderId="10" xfId="0" applyFont="1" applyFill="1" applyBorder="1" applyAlignment="1" applyProtection="1">
      <alignment horizontal="center"/>
      <protection locked="0"/>
    </xf>
    <xf numFmtId="0" fontId="19" fillId="7" borderId="11" xfId="0" applyFont="1" applyFill="1" applyBorder="1" applyAlignment="1" applyProtection="1">
      <alignment horizontal="center"/>
      <protection locked="0"/>
    </xf>
    <xf numFmtId="0" fontId="19" fillId="7" borderId="12" xfId="0" applyFont="1" applyFill="1" applyBorder="1" applyAlignment="1" applyProtection="1">
      <alignment horizontal="center"/>
      <protection locked="0"/>
    </xf>
    <xf numFmtId="0" fontId="32" fillId="7" borderId="0" xfId="0" applyFont="1" applyFill="1" applyBorder="1" applyAlignment="1" applyProtection="1">
      <alignment horizontal="center" vertical="center"/>
      <protection locked="0"/>
    </xf>
    <xf numFmtId="0" fontId="28" fillId="7" borderId="0" xfId="0" applyFont="1" applyFill="1" applyBorder="1" applyAlignment="1" applyProtection="1">
      <alignment horizontal="center" vertical="center"/>
      <protection locked="0"/>
    </xf>
    <xf numFmtId="0" fontId="28" fillId="0" borderId="2" xfId="0" applyFont="1" applyFill="1" applyBorder="1" applyAlignment="1" applyProtection="1">
      <alignment horizontal="center" vertical="center"/>
      <protection locked="0"/>
    </xf>
    <xf numFmtId="0" fontId="28" fillId="0" borderId="3" xfId="0" applyFont="1" applyFill="1" applyBorder="1" applyAlignment="1" applyProtection="1">
      <alignment horizontal="center" vertical="center"/>
      <protection locked="0"/>
    </xf>
    <xf numFmtId="0" fontId="28" fillId="0" borderId="4" xfId="0" applyFont="1" applyFill="1" applyBorder="1" applyAlignment="1" applyProtection="1">
      <alignment horizontal="center" vertical="center"/>
      <protection locked="0"/>
    </xf>
    <xf numFmtId="0" fontId="28" fillId="0" borderId="5" xfId="0" applyFont="1" applyFill="1" applyBorder="1" applyAlignment="1" applyProtection="1">
      <alignment horizontal="center" vertical="center"/>
      <protection locked="0"/>
    </xf>
    <xf numFmtId="0" fontId="28" fillId="0" borderId="6" xfId="0" applyFont="1" applyFill="1" applyBorder="1" applyAlignment="1" applyProtection="1">
      <alignment horizontal="center" vertical="center"/>
      <protection locked="0"/>
    </xf>
    <xf numFmtId="0" fontId="28" fillId="0" borderId="7" xfId="0" applyFont="1" applyFill="1" applyBorder="1" applyAlignment="1" applyProtection="1">
      <alignment horizontal="center" vertical="center"/>
      <protection locked="0"/>
    </xf>
    <xf numFmtId="4" fontId="11" fillId="7" borderId="0" xfId="0" applyNumberFormat="1" applyFont="1" applyFill="1" applyBorder="1" applyAlignment="1" applyProtection="1">
      <alignment horizontal="left" vertical="top"/>
      <protection locked="0"/>
    </xf>
    <xf numFmtId="0" fontId="5" fillId="7" borderId="2" xfId="0" applyFont="1" applyFill="1" applyBorder="1" applyAlignment="1" applyProtection="1">
      <alignment horizontal="center" vertical="center"/>
      <protection locked="0"/>
    </xf>
    <xf numFmtId="0" fontId="5" fillId="7" borderId="3" xfId="0" applyFont="1" applyFill="1" applyBorder="1" applyAlignment="1" applyProtection="1">
      <alignment horizontal="center" vertical="center"/>
      <protection locked="0"/>
    </xf>
    <xf numFmtId="0" fontId="5" fillId="7" borderId="4" xfId="0" applyFont="1" applyFill="1" applyBorder="1" applyAlignment="1" applyProtection="1">
      <alignment horizontal="center" vertical="center"/>
      <protection locked="0"/>
    </xf>
    <xf numFmtId="0" fontId="5" fillId="7" borderId="5" xfId="0" applyFont="1" applyFill="1" applyBorder="1" applyAlignment="1" applyProtection="1">
      <alignment horizontal="center" vertical="center"/>
      <protection locked="0"/>
    </xf>
    <xf numFmtId="0" fontId="5" fillId="7" borderId="6" xfId="0" applyFont="1" applyFill="1" applyBorder="1" applyAlignment="1" applyProtection="1">
      <alignment horizontal="center" vertical="center"/>
      <protection locked="0"/>
    </xf>
    <xf numFmtId="0" fontId="5" fillId="7" borderId="7" xfId="0" applyFont="1" applyFill="1" applyBorder="1" applyAlignment="1" applyProtection="1">
      <alignment horizontal="center" vertical="center"/>
      <protection locked="0"/>
    </xf>
    <xf numFmtId="4" fontId="12" fillId="7" borderId="3" xfId="0" applyNumberFormat="1" applyFont="1" applyFill="1" applyBorder="1" applyAlignment="1" applyProtection="1">
      <alignment horizontal="left" vertical="center"/>
      <protection locked="0"/>
    </xf>
    <xf numFmtId="0" fontId="4" fillId="7" borderId="10" xfId="0" applyFont="1" applyFill="1" applyBorder="1" applyAlignment="1" applyProtection="1">
      <alignment horizontal="left"/>
      <protection locked="0"/>
    </xf>
    <xf numFmtId="0" fontId="4" fillId="7" borderId="11" xfId="0" applyFont="1" applyFill="1" applyBorder="1" applyAlignment="1" applyProtection="1">
      <alignment horizontal="left"/>
      <protection locked="0"/>
    </xf>
    <xf numFmtId="0" fontId="4" fillId="7" borderId="12" xfId="0" applyFont="1" applyFill="1" applyBorder="1" applyAlignment="1" applyProtection="1">
      <alignment horizontal="left"/>
      <protection locked="0"/>
    </xf>
    <xf numFmtId="49" fontId="2" fillId="7" borderId="1" xfId="0" applyNumberFormat="1" applyFont="1" applyFill="1" applyBorder="1" applyAlignment="1" applyProtection="1">
      <alignment horizontal="center"/>
      <protection locked="0"/>
    </xf>
    <xf numFmtId="3" fontId="2" fillId="7" borderId="1" xfId="0" applyNumberFormat="1" applyFont="1" applyFill="1" applyBorder="1" applyAlignment="1" applyProtection="1">
      <alignment horizontal="center"/>
      <protection locked="0"/>
    </xf>
    <xf numFmtId="165" fontId="3" fillId="0" borderId="10" xfId="5" applyFont="1" applyBorder="1" applyAlignment="1" applyProtection="1">
      <alignment horizontal="center" vertical="center"/>
      <protection locked="0"/>
    </xf>
    <xf numFmtId="165" fontId="3" fillId="0" borderId="11" xfId="5" applyFont="1" applyBorder="1" applyAlignment="1" applyProtection="1">
      <alignment horizontal="center" vertical="center"/>
      <protection locked="0"/>
    </xf>
    <xf numFmtId="165" fontId="3" fillId="0" borderId="12" xfId="5" applyFont="1" applyBorder="1" applyAlignment="1" applyProtection="1">
      <alignment horizontal="center" vertical="center"/>
      <protection locked="0"/>
    </xf>
    <xf numFmtId="4" fontId="3" fillId="0" borderId="10" xfId="0" applyNumberFormat="1" applyFont="1" applyFill="1" applyBorder="1" applyAlignment="1" applyProtection="1">
      <alignment horizontal="center" vertical="center"/>
      <protection locked="0"/>
    </xf>
    <xf numFmtId="4" fontId="3" fillId="0" borderId="11" xfId="0" applyNumberFormat="1" applyFont="1" applyFill="1" applyBorder="1" applyAlignment="1" applyProtection="1">
      <alignment horizontal="center" vertical="center"/>
      <protection locked="0"/>
    </xf>
    <xf numFmtId="4" fontId="3" fillId="0" borderId="12" xfId="0" applyNumberFormat="1" applyFont="1" applyFill="1" applyBorder="1" applyAlignment="1" applyProtection="1">
      <alignment horizontal="center" vertical="center"/>
      <protection locked="0"/>
    </xf>
    <xf numFmtId="0" fontId="12" fillId="0" borderId="3" xfId="0" applyFont="1" applyFill="1" applyBorder="1" applyAlignment="1" applyProtection="1">
      <alignment horizontal="left" vertical="center"/>
      <protection locked="0"/>
    </xf>
    <xf numFmtId="0" fontId="6" fillId="4" borderId="0" xfId="0" applyFont="1" applyFill="1" applyBorder="1" applyAlignment="1" applyProtection="1">
      <alignment horizontal="left" vertical="center"/>
      <protection locked="0"/>
    </xf>
    <xf numFmtId="0" fontId="4" fillId="7" borderId="1" xfId="0" applyFont="1" applyFill="1" applyBorder="1" applyAlignment="1" applyProtection="1">
      <alignment horizontal="center"/>
      <protection locked="0"/>
    </xf>
    <xf numFmtId="4" fontId="2" fillId="0" borderId="10" xfId="0" applyNumberFormat="1" applyFont="1" applyFill="1" applyBorder="1" applyAlignment="1" applyProtection="1">
      <alignment horizontal="center"/>
      <protection locked="0"/>
    </xf>
    <xf numFmtId="4" fontId="2" fillId="0" borderId="11" xfId="0" applyNumberFormat="1" applyFont="1" applyFill="1" applyBorder="1" applyAlignment="1" applyProtection="1">
      <alignment horizontal="center"/>
      <protection locked="0"/>
    </xf>
    <xf numFmtId="4" fontId="2" fillId="0" borderId="12" xfId="0" applyNumberFormat="1" applyFont="1" applyFill="1" applyBorder="1" applyAlignment="1" applyProtection="1">
      <alignment horizontal="center"/>
      <protection locked="0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7" borderId="3" xfId="0" applyFont="1" applyFill="1" applyBorder="1" applyAlignment="1" applyProtection="1">
      <alignment horizontal="center" vertical="center" wrapText="1"/>
      <protection locked="0"/>
    </xf>
    <xf numFmtId="0" fontId="3" fillId="7" borderId="4" xfId="0" applyFont="1" applyFill="1" applyBorder="1" applyAlignment="1" applyProtection="1">
      <alignment horizontal="center" vertical="center" wrapText="1"/>
      <protection locked="0"/>
    </xf>
    <xf numFmtId="0" fontId="3" fillId="7" borderId="5" xfId="0" applyFont="1" applyFill="1" applyBorder="1" applyAlignment="1" applyProtection="1">
      <alignment horizontal="center" vertical="center" wrapText="1"/>
      <protection locked="0"/>
    </xf>
    <xf numFmtId="0" fontId="3" fillId="7" borderId="6" xfId="0" applyFont="1" applyFill="1" applyBorder="1" applyAlignment="1" applyProtection="1">
      <alignment horizontal="center" vertical="center" wrapText="1"/>
      <protection locked="0"/>
    </xf>
    <xf numFmtId="0" fontId="3" fillId="7" borderId="7" xfId="0" applyFont="1" applyFill="1" applyBorder="1" applyAlignment="1" applyProtection="1">
      <alignment horizontal="center" vertical="center" wrapText="1"/>
      <protection locked="0"/>
    </xf>
    <xf numFmtId="0" fontId="13" fillId="7" borderId="10" xfId="0" applyFont="1" applyFill="1" applyBorder="1" applyAlignment="1" applyProtection="1">
      <alignment horizontal="left" vertical="center"/>
      <protection locked="0"/>
    </xf>
    <xf numFmtId="0" fontId="13" fillId="7" borderId="11" xfId="0" applyFont="1" applyFill="1" applyBorder="1" applyAlignment="1" applyProtection="1">
      <alignment horizontal="left" vertical="center"/>
      <protection locked="0"/>
    </xf>
    <xf numFmtId="0" fontId="13" fillId="7" borderId="12" xfId="0" applyFont="1" applyFill="1" applyBorder="1" applyAlignment="1" applyProtection="1">
      <alignment horizontal="left" vertical="center"/>
      <protection locked="0"/>
    </xf>
    <xf numFmtId="0" fontId="28" fillId="7" borderId="2" xfId="0" applyFont="1" applyFill="1" applyBorder="1" applyAlignment="1" applyProtection="1">
      <alignment horizontal="center" vertical="center"/>
      <protection locked="0"/>
    </xf>
    <xf numFmtId="0" fontId="28" fillId="7" borderId="3" xfId="0" applyFont="1" applyFill="1" applyBorder="1" applyAlignment="1" applyProtection="1">
      <alignment horizontal="center" vertical="center"/>
      <protection locked="0"/>
    </xf>
    <xf numFmtId="0" fontId="28" fillId="7" borderId="4" xfId="0" applyFont="1" applyFill="1" applyBorder="1" applyAlignment="1" applyProtection="1">
      <alignment horizontal="center" vertical="center"/>
      <protection locked="0"/>
    </xf>
    <xf numFmtId="0" fontId="28" fillId="7" borderId="5" xfId="0" applyFont="1" applyFill="1" applyBorder="1" applyAlignment="1" applyProtection="1">
      <alignment horizontal="center" vertical="center"/>
      <protection locked="0"/>
    </xf>
    <xf numFmtId="0" fontId="28" fillId="7" borderId="6" xfId="0" applyFont="1" applyFill="1" applyBorder="1" applyAlignment="1" applyProtection="1">
      <alignment horizontal="center" vertical="center"/>
      <protection locked="0"/>
    </xf>
    <xf numFmtId="0" fontId="28" fillId="7" borderId="7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center" vertical="center"/>
      <protection locked="0"/>
    </xf>
    <xf numFmtId="0" fontId="6" fillId="7" borderId="2" xfId="0" applyFont="1" applyFill="1" applyBorder="1" applyAlignment="1" applyProtection="1">
      <alignment horizontal="center" wrapText="1"/>
      <protection locked="0"/>
    </xf>
    <xf numFmtId="0" fontId="6" fillId="7" borderId="3" xfId="0" applyFont="1" applyFill="1" applyBorder="1" applyAlignment="1" applyProtection="1">
      <alignment horizontal="center" wrapText="1"/>
      <protection locked="0"/>
    </xf>
    <xf numFmtId="0" fontId="6" fillId="7" borderId="4" xfId="0" applyFont="1" applyFill="1" applyBorder="1" applyAlignment="1" applyProtection="1">
      <alignment horizontal="center" wrapText="1"/>
      <protection locked="0"/>
    </xf>
    <xf numFmtId="0" fontId="6" fillId="7" borderId="5" xfId="0" applyFont="1" applyFill="1" applyBorder="1" applyAlignment="1" applyProtection="1">
      <alignment horizontal="center" wrapText="1"/>
      <protection locked="0"/>
    </xf>
    <xf numFmtId="0" fontId="6" fillId="7" borderId="6" xfId="0" applyFont="1" applyFill="1" applyBorder="1" applyAlignment="1" applyProtection="1">
      <alignment horizontal="center" wrapText="1"/>
      <protection locked="0"/>
    </xf>
    <xf numFmtId="0" fontId="6" fillId="7" borderId="7" xfId="0" applyFont="1" applyFill="1" applyBorder="1" applyAlignment="1" applyProtection="1">
      <alignment horizontal="center" wrapText="1"/>
      <protection locked="0"/>
    </xf>
    <xf numFmtId="0" fontId="3" fillId="11" borderId="1" xfId="0" applyFont="1" applyFill="1" applyBorder="1" applyAlignment="1" applyProtection="1">
      <alignment horizontal="center" vertical="center" wrapText="1"/>
      <protection locked="0"/>
    </xf>
    <xf numFmtId="0" fontId="19" fillId="0" borderId="10" xfId="0" applyFont="1" applyFill="1" applyBorder="1" applyAlignment="1" applyProtection="1">
      <alignment horizontal="center"/>
      <protection locked="0"/>
    </xf>
    <xf numFmtId="0" fontId="19" fillId="0" borderId="11" xfId="0" applyFont="1" applyFill="1" applyBorder="1" applyAlignment="1" applyProtection="1">
      <alignment horizontal="center"/>
      <protection locked="0"/>
    </xf>
    <xf numFmtId="0" fontId="19" fillId="0" borderId="12" xfId="0" applyFont="1" applyFill="1" applyBorder="1" applyAlignment="1" applyProtection="1">
      <alignment horizontal="center"/>
      <protection locked="0"/>
    </xf>
    <xf numFmtId="0" fontId="27" fillId="7" borderId="3" xfId="0" applyFont="1" applyFill="1" applyBorder="1" applyAlignment="1" applyProtection="1">
      <alignment horizontal="center" vertical="center" wrapText="1"/>
      <protection locked="0"/>
    </xf>
    <xf numFmtId="0" fontId="12" fillId="7" borderId="2" xfId="0" applyFont="1" applyFill="1" applyBorder="1" applyAlignment="1" applyProtection="1">
      <alignment horizontal="center" vertical="center"/>
      <protection locked="0"/>
    </xf>
    <xf numFmtId="0" fontId="12" fillId="7" borderId="3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5" xfId="0" applyFont="1" applyFill="1" applyBorder="1" applyAlignment="1" applyProtection="1">
      <alignment horizontal="center" vertical="center"/>
      <protection locked="0"/>
    </xf>
    <xf numFmtId="0" fontId="12" fillId="7" borderId="6" xfId="0" applyFont="1" applyFill="1" applyBorder="1" applyAlignment="1" applyProtection="1">
      <alignment horizontal="center" vertical="center"/>
      <protection locked="0"/>
    </xf>
    <xf numFmtId="0" fontId="12" fillId="7" borderId="7" xfId="0" applyFont="1" applyFill="1" applyBorder="1" applyAlignment="1" applyProtection="1">
      <alignment horizontal="center" vertical="center"/>
      <protection locked="0"/>
    </xf>
    <xf numFmtId="0" fontId="16" fillId="7" borderId="2" xfId="0" applyFont="1" applyFill="1" applyBorder="1" applyAlignment="1" applyProtection="1">
      <alignment horizontal="center" vertical="center"/>
      <protection locked="0"/>
    </xf>
    <xf numFmtId="0" fontId="16" fillId="7" borderId="3" xfId="0" applyFont="1" applyFill="1" applyBorder="1" applyAlignment="1" applyProtection="1">
      <alignment horizontal="center" vertical="center"/>
      <protection locked="0"/>
    </xf>
    <xf numFmtId="0" fontId="16" fillId="7" borderId="4" xfId="0" applyFont="1" applyFill="1" applyBorder="1" applyAlignment="1" applyProtection="1">
      <alignment horizontal="center" vertical="center"/>
      <protection locked="0"/>
    </xf>
    <xf numFmtId="0" fontId="16" fillId="7" borderId="8" xfId="0" applyFont="1" applyFill="1" applyBorder="1" applyAlignment="1" applyProtection="1">
      <alignment horizontal="center" vertical="center"/>
      <protection locked="0"/>
    </xf>
    <xf numFmtId="0" fontId="16" fillId="7" borderId="0" xfId="0" applyFont="1" applyFill="1" applyBorder="1" applyAlignment="1" applyProtection="1">
      <alignment horizontal="center" vertical="center"/>
      <protection locked="0"/>
    </xf>
    <xf numFmtId="0" fontId="16" fillId="7" borderId="9" xfId="0" applyFont="1" applyFill="1" applyBorder="1" applyAlignment="1" applyProtection="1">
      <alignment horizontal="center" vertical="center"/>
      <protection locked="0"/>
    </xf>
    <xf numFmtId="0" fontId="16" fillId="7" borderId="5" xfId="0" applyFont="1" applyFill="1" applyBorder="1" applyAlignment="1" applyProtection="1">
      <alignment horizontal="center" vertical="center"/>
      <protection locked="0"/>
    </xf>
    <xf numFmtId="0" fontId="16" fillId="7" borderId="6" xfId="0" applyFont="1" applyFill="1" applyBorder="1" applyAlignment="1" applyProtection="1">
      <alignment horizontal="center" vertical="center"/>
      <protection locked="0"/>
    </xf>
    <xf numFmtId="0" fontId="16" fillId="7" borderId="7" xfId="0" applyFont="1" applyFill="1" applyBorder="1" applyAlignment="1" applyProtection="1">
      <alignment horizontal="center" vertical="center"/>
      <protection locked="0"/>
    </xf>
    <xf numFmtId="0" fontId="6" fillId="11" borderId="10" xfId="0" applyFont="1" applyFill="1" applyBorder="1" applyAlignment="1" applyProtection="1">
      <alignment horizontal="center"/>
      <protection locked="0"/>
    </xf>
    <xf numFmtId="0" fontId="6" fillId="11" borderId="11" xfId="0" applyFont="1" applyFill="1" applyBorder="1" applyAlignment="1" applyProtection="1">
      <alignment horizontal="center"/>
      <protection locked="0"/>
    </xf>
    <xf numFmtId="0" fontId="6" fillId="11" borderId="12" xfId="0" applyFont="1" applyFill="1" applyBorder="1" applyAlignment="1" applyProtection="1">
      <alignment horizont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12" xfId="0" applyFont="1" applyFill="1" applyBorder="1" applyAlignment="1" applyProtection="1">
      <alignment horizontal="left" vertical="center"/>
      <protection locked="0"/>
    </xf>
    <xf numFmtId="0" fontId="19" fillId="7" borderId="2" xfId="0" applyFont="1" applyFill="1" applyBorder="1" applyAlignment="1" applyProtection="1">
      <alignment horizontal="center" vertical="center"/>
      <protection locked="0"/>
    </xf>
    <xf numFmtId="0" fontId="19" fillId="7" borderId="3" xfId="0" applyFont="1" applyFill="1" applyBorder="1" applyAlignment="1" applyProtection="1">
      <alignment horizontal="center" vertical="center"/>
      <protection locked="0"/>
    </xf>
    <xf numFmtId="0" fontId="19" fillId="7" borderId="4" xfId="0" applyFont="1" applyFill="1" applyBorder="1" applyAlignment="1" applyProtection="1">
      <alignment horizontal="center" vertical="center"/>
      <protection locked="0"/>
    </xf>
    <xf numFmtId="0" fontId="19" fillId="7" borderId="5" xfId="0" applyFont="1" applyFill="1" applyBorder="1" applyAlignment="1" applyProtection="1">
      <alignment horizontal="center" vertical="center"/>
      <protection locked="0"/>
    </xf>
    <xf numFmtId="0" fontId="19" fillId="7" borderId="6" xfId="0" applyFont="1" applyFill="1" applyBorder="1" applyAlignment="1" applyProtection="1">
      <alignment horizontal="center" vertical="center"/>
      <protection locked="0"/>
    </xf>
    <xf numFmtId="0" fontId="19" fillId="7" borderId="7" xfId="0" applyFont="1" applyFill="1" applyBorder="1" applyAlignment="1" applyProtection="1">
      <alignment horizontal="center" vertical="center"/>
      <protection locked="0"/>
    </xf>
    <xf numFmtId="0" fontId="11" fillId="7" borderId="3" xfId="0" applyFont="1" applyFill="1" applyBorder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/>
      <protection locked="0"/>
    </xf>
    <xf numFmtId="0" fontId="19" fillId="0" borderId="6" xfId="0" applyFont="1" applyFill="1" applyBorder="1" applyAlignment="1" applyProtection="1">
      <alignment horizontal="center" vertical="center"/>
      <protection locked="0"/>
    </xf>
    <xf numFmtId="0" fontId="19" fillId="0" borderId="7" xfId="0" applyFont="1" applyFill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49" fontId="3" fillId="0" borderId="10" xfId="0" applyNumberFormat="1" applyFont="1" applyBorder="1" applyAlignment="1" applyProtection="1">
      <alignment horizontal="center" vertical="center"/>
      <protection locked="0"/>
    </xf>
    <xf numFmtId="49" fontId="3" fillId="0" borderId="11" xfId="0" applyNumberFormat="1" applyFont="1" applyBorder="1" applyAlignment="1" applyProtection="1">
      <alignment horizontal="center" vertical="center"/>
      <protection locked="0"/>
    </xf>
    <xf numFmtId="49" fontId="3" fillId="0" borderId="12" xfId="0" applyNumberFormat="1" applyFont="1" applyBorder="1" applyAlignment="1" applyProtection="1">
      <alignment horizontal="center" vertical="center"/>
      <protection locked="0"/>
    </xf>
    <xf numFmtId="3" fontId="13" fillId="7" borderId="0" xfId="0" applyNumberFormat="1" applyFont="1" applyFill="1" applyBorder="1" applyAlignment="1" applyProtection="1">
      <alignment horizontal="center" vertical="center"/>
      <protection locked="0"/>
    </xf>
  </cellXfs>
  <cellStyles count="7">
    <cellStyle name="20% - Énfasis4" xfId="1" builtinId="42"/>
    <cellStyle name="Énfasis4" xfId="3" builtinId="41"/>
    <cellStyle name="Millares" xfId="4" builtinId="3"/>
    <cellStyle name="Moneda" xfId="5" builtinId="4"/>
    <cellStyle name="Normal" xfId="0" builtinId="0"/>
    <cellStyle name="Normal 2" xfId="6" xr:uid="{00000000-0005-0000-0000-000005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Variación Porcentual Crecimiento Poblacional</a:t>
            </a:r>
          </a:p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2005-2018</a:t>
            </a:r>
          </a:p>
        </c:rich>
      </c:tx>
      <c:layout>
        <c:manualLayout>
          <c:xMode val="edge"/>
          <c:yMode val="edge"/>
          <c:x val="0.237851119044186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780183727034121E-2"/>
          <c:y val="0.18565981335666376"/>
          <c:w val="0.89074868766404203"/>
          <c:h val="0.49107999084007115"/>
        </c:manualLayout>
      </c:layout>
      <c:lineChart>
        <c:grouping val="standard"/>
        <c:varyColors val="0"/>
        <c:ser>
          <c:idx val="0"/>
          <c:order val="0"/>
          <c:tx>
            <c:strRef>
              <c:f>FBM!$EM$297</c:f>
              <c:strCache>
                <c:ptCount val="1"/>
                <c:pt idx="0">
                  <c:v>Montengro</c:v>
                </c:pt>
              </c:strCache>
            </c:strRef>
          </c:tx>
          <c:marker>
            <c:symbol val="circle"/>
            <c:size val="5"/>
            <c:spPr>
              <a:solidFill>
                <a:schemeClr val="bg1"/>
              </a:solidFill>
            </c:spPr>
          </c:marker>
          <c:cat>
            <c:strRef>
              <c:f>FBM!$EL$298:$EL$310</c:f>
              <c:strCache>
                <c:ptCount val="13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  <c:pt idx="12">
                  <c:v>2017-2018</c:v>
                </c:pt>
              </c:strCache>
            </c:strRef>
          </c:cat>
          <c:val>
            <c:numRef>
              <c:f>FBM!$EM$298:$EM$310</c:f>
              <c:numCache>
                <c:formatCode>0.0%</c:formatCode>
                <c:ptCount val="13"/>
                <c:pt idx="0">
                  <c:v>3.6367284492488938E-3</c:v>
                </c:pt>
                <c:pt idx="1">
                  <c:v>3.5735705717712118E-3</c:v>
                </c:pt>
                <c:pt idx="2">
                  <c:v>3.7849548046515746E-3</c:v>
                </c:pt>
                <c:pt idx="3">
                  <c:v>3.3241546972291314E-3</c:v>
                </c:pt>
                <c:pt idx="4">
                  <c:v>3.5851155890715969E-3</c:v>
                </c:pt>
                <c:pt idx="5">
                  <c:v>3.523035230352356E-3</c:v>
                </c:pt>
                <c:pt idx="6">
                  <c:v>3.3879164313947996E-3</c:v>
                </c:pt>
                <c:pt idx="7">
                  <c:v>3.4009444349294427E-3</c:v>
                </c:pt>
                <c:pt idx="8">
                  <c:v>3.4625701048525137E-3</c:v>
                </c:pt>
                <c:pt idx="9">
                  <c:v>3.3777216174184499E-3</c:v>
                </c:pt>
                <c:pt idx="10">
                  <c:v>3.5600978421448382E-3</c:v>
                </c:pt>
                <c:pt idx="11">
                  <c:v>3.3785414353975085E-3</c:v>
                </c:pt>
                <c:pt idx="12">
                  <c:v>3.463370051469461E-3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4-41EA-B520-C63D829F0829}"/>
            </c:ext>
          </c:extLst>
        </c:ser>
        <c:ser>
          <c:idx val="1"/>
          <c:order val="1"/>
          <c:tx>
            <c:strRef>
              <c:f>FBM!$EN$297</c:f>
              <c:strCache>
                <c:ptCount val="1"/>
                <c:pt idx="0">
                  <c:v>Quindío</c:v>
                </c:pt>
              </c:strCache>
            </c:strRef>
          </c:tx>
          <c:marker>
            <c:symbol val="circle"/>
            <c:size val="5"/>
            <c:spPr>
              <a:solidFill>
                <a:schemeClr val="bg1"/>
              </a:solidFill>
            </c:spPr>
          </c:marker>
          <c:cat>
            <c:strRef>
              <c:f>FBM!$EL$298:$EL$310</c:f>
              <c:strCache>
                <c:ptCount val="13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  <c:pt idx="12">
                  <c:v>2017-2018</c:v>
                </c:pt>
              </c:strCache>
            </c:strRef>
          </c:cat>
          <c:val>
            <c:numRef>
              <c:f>FBM!$EN$298:$EN$310</c:f>
              <c:numCache>
                <c:formatCode>0.0%</c:formatCode>
                <c:ptCount val="13"/>
                <c:pt idx="0">
                  <c:v>5.6575604389847989E-3</c:v>
                </c:pt>
                <c:pt idx="1">
                  <c:v>5.5866649303295546E-3</c:v>
                </c:pt>
                <c:pt idx="2">
                  <c:v>5.6351786107415869E-3</c:v>
                </c:pt>
                <c:pt idx="3">
                  <c:v>5.5447322284341016E-3</c:v>
                </c:pt>
                <c:pt idx="4">
                  <c:v>5.6147810162223699E-3</c:v>
                </c:pt>
                <c:pt idx="5">
                  <c:v>5.6270944689644775E-3</c:v>
                </c:pt>
                <c:pt idx="6">
                  <c:v>5.5738980199184773E-3</c:v>
                </c:pt>
                <c:pt idx="7">
                  <c:v>5.6365546672039191E-3</c:v>
                </c:pt>
                <c:pt idx="8">
                  <c:v>5.6264300882518103E-3</c:v>
                </c:pt>
                <c:pt idx="9">
                  <c:v>5.6856794173423264E-3</c:v>
                </c:pt>
                <c:pt idx="10">
                  <c:v>5.6535352284587947E-3</c:v>
                </c:pt>
                <c:pt idx="11">
                  <c:v>5.6762813409181323E-3</c:v>
                </c:pt>
                <c:pt idx="12">
                  <c:v>5.731696438722178E-3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4-41EA-B520-C63D829F0829}"/>
            </c:ext>
          </c:extLst>
        </c:ser>
        <c:ser>
          <c:idx val="2"/>
          <c:order val="2"/>
          <c:tx>
            <c:strRef>
              <c:f>FBM!$EO$297</c:f>
              <c:strCache>
                <c:ptCount val="1"/>
                <c:pt idx="0">
                  <c:v>Colombia</c:v>
                </c:pt>
              </c:strCache>
            </c:strRef>
          </c:tx>
          <c:marker>
            <c:symbol val="circle"/>
            <c:size val="6"/>
            <c:spPr>
              <a:solidFill>
                <a:schemeClr val="bg1"/>
              </a:solidFill>
            </c:spPr>
          </c:marker>
          <c:cat>
            <c:strRef>
              <c:f>FBM!$EL$298:$EL$310</c:f>
              <c:strCache>
                <c:ptCount val="13"/>
                <c:pt idx="0">
                  <c:v>2005-2006</c:v>
                </c:pt>
                <c:pt idx="1">
                  <c:v>2006-2007</c:v>
                </c:pt>
                <c:pt idx="2">
                  <c:v>2007-2008</c:v>
                </c:pt>
                <c:pt idx="3">
                  <c:v>2008-2009</c:v>
                </c:pt>
                <c:pt idx="4">
                  <c:v>2009-2010</c:v>
                </c:pt>
                <c:pt idx="5">
                  <c:v>2010-2011</c:v>
                </c:pt>
                <c:pt idx="6">
                  <c:v>2011-2012</c:v>
                </c:pt>
                <c:pt idx="7">
                  <c:v>2012-2013</c:v>
                </c:pt>
                <c:pt idx="8">
                  <c:v>2013-2014</c:v>
                </c:pt>
                <c:pt idx="9">
                  <c:v>2014-2015</c:v>
                </c:pt>
                <c:pt idx="10">
                  <c:v>2015-2016</c:v>
                </c:pt>
                <c:pt idx="11">
                  <c:v>2016-2017</c:v>
                </c:pt>
                <c:pt idx="12">
                  <c:v>2017-2018</c:v>
                </c:pt>
              </c:strCache>
            </c:strRef>
          </c:cat>
          <c:val>
            <c:numRef>
              <c:f>FBM!$EO$298:$EO$310</c:f>
              <c:numCache>
                <c:formatCode>0.0%</c:formatCode>
                <c:ptCount val="13"/>
                <c:pt idx="0">
                  <c:v>1.2062974694995843E-2</c:v>
                </c:pt>
                <c:pt idx="1">
                  <c:v>1.2002339033841292E-2</c:v>
                </c:pt>
                <c:pt idx="2">
                  <c:v>1.1933864076862699E-2</c:v>
                </c:pt>
                <c:pt idx="3">
                  <c:v>1.1871122245731947E-2</c:v>
                </c:pt>
                <c:pt idx="4">
                  <c:v>1.1800039627529735E-2</c:v>
                </c:pt>
                <c:pt idx="5">
                  <c:v>1.1756139102480079E-2</c:v>
                </c:pt>
                <c:pt idx="6">
                  <c:v>1.1667426545839854E-2</c:v>
                </c:pt>
                <c:pt idx="7">
                  <c:v>1.1576747436440993E-2</c:v>
                </c:pt>
                <c:pt idx="8">
                  <c:v>1.1474649917365021E-2</c:v>
                </c:pt>
                <c:pt idx="9">
                  <c:v>1.1363778701793059E-2</c:v>
                </c:pt>
                <c:pt idx="10">
                  <c:v>1.1291795672940586E-2</c:v>
                </c:pt>
                <c:pt idx="11">
                  <c:v>1.1157468162400486E-2</c:v>
                </c:pt>
                <c:pt idx="12">
                  <c:v>1.1008587688829508E-2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4-41EA-B520-C63D829F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00576"/>
        <c:axId val="244000968"/>
      </c:lineChart>
      <c:catAx>
        <c:axId val="244000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s-CO"/>
          </a:p>
        </c:txPr>
        <c:crossAx val="244000968"/>
        <c:crosses val="autoZero"/>
        <c:auto val="1"/>
        <c:lblAlgn val="ctr"/>
        <c:lblOffset val="100"/>
        <c:noMultiLvlLbl val="0"/>
      </c:catAx>
      <c:valAx>
        <c:axId val="2440009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O"/>
          </a:p>
        </c:txPr>
        <c:crossAx val="244000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3744531933508281E-3"/>
          <c:y val="0.91609069699620882"/>
          <c:w val="0.99306999125109363"/>
          <c:h val="7.059601924759403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5362352494142"/>
          <c:y val="4.1844977090099697E-2"/>
          <c:w val="0.85544038898622932"/>
          <c:h val="0.85144404110452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FBM!$EM$694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665B-45DC-84C9-0B05D6C1798E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2-665B-45DC-84C9-0B05D6C1798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FBM!$EN$693:$EP$693</c:f>
              <c:strCache>
                <c:ptCount val="3"/>
                <c:pt idx="0">
                  <c:v>Tasa Aprobacion</c:v>
                </c:pt>
                <c:pt idx="1">
                  <c:v>Tasa Deserción</c:v>
                </c:pt>
                <c:pt idx="2">
                  <c:v>Tasa Reprobación</c:v>
                </c:pt>
              </c:strCache>
            </c:strRef>
          </c:cat>
          <c:val>
            <c:numRef>
              <c:f>FBM!$EN$694:$EP$694</c:f>
              <c:numCache>
                <c:formatCode>0.00%</c:formatCode>
                <c:ptCount val="3"/>
                <c:pt idx="0">
                  <c:v>0.89319999999999999</c:v>
                </c:pt>
                <c:pt idx="1">
                  <c:v>3.39E-2</c:v>
                </c:pt>
                <c:pt idx="2">
                  <c:v>7.2900000000000006E-2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5B-45DC-84C9-0B05D6C179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2429736"/>
        <c:axId val="422432872"/>
      </c:barChart>
      <c:catAx>
        <c:axId val="422429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422432872"/>
        <c:crosses val="autoZero"/>
        <c:auto val="1"/>
        <c:lblAlgn val="ctr"/>
        <c:lblOffset val="100"/>
        <c:noMultiLvlLbl val="0"/>
      </c:catAx>
      <c:valAx>
        <c:axId val="422432872"/>
        <c:scaling>
          <c:orientation val="minMax"/>
          <c:max val="1"/>
          <c:min val="0"/>
        </c:scaling>
        <c:delete val="0"/>
        <c:axPos val="l"/>
        <c:majorGridlines>
          <c:spPr>
            <a:ln>
              <a:gradFill>
                <a:gsLst>
                  <a:gs pos="0">
                    <a:srgbClr val="E6DCAC"/>
                  </a:gs>
                  <a:gs pos="12000">
                    <a:srgbClr val="E6D78A"/>
                  </a:gs>
                  <a:gs pos="30000">
                    <a:srgbClr val="C7AC4C"/>
                  </a:gs>
                  <a:gs pos="45000">
                    <a:srgbClr val="E6D78A"/>
                  </a:gs>
                  <a:gs pos="77000">
                    <a:srgbClr val="C7AC4C"/>
                  </a:gs>
                  <a:gs pos="100000">
                    <a:srgbClr val="E6DCAC"/>
                  </a:gs>
                </a:gsLst>
                <a:lin ang="5400000" scaled="0"/>
              </a:gradFill>
            </a:ln>
          </c:spPr>
        </c:majorGridlines>
        <c:numFmt formatCode="0.00%" sourceLinked="1"/>
        <c:majorTickMark val="out"/>
        <c:minorTickMark val="none"/>
        <c:tickLblPos val="high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CO"/>
          </a:p>
        </c:txPr>
        <c:crossAx val="4224297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18088363954506"/>
          <c:y val="5.5555555555555552E-2"/>
          <c:w val="0.53888888888888886"/>
          <c:h val="0.89814814814814814"/>
        </c:manualLayout>
      </c:layout>
      <c:doughnutChart>
        <c:varyColors val="1"/>
        <c:ser>
          <c:idx val="0"/>
          <c:order val="0"/>
          <c:tx>
            <c:strRef>
              <c:f>FBM!$EN$701</c:f>
              <c:strCache>
                <c:ptCount val="1"/>
                <c:pt idx="0">
                  <c:v>Tasa Aprobación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FBM!$EM$702:$EM$707</c:f>
              <c:strCache>
                <c:ptCount val="6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  <c:pt idx="4">
                  <c:v>Básica</c:v>
                </c:pt>
                <c:pt idx="5">
                  <c:v>Total</c:v>
                </c:pt>
              </c:strCache>
            </c:strRef>
          </c:cat>
          <c:val>
            <c:numRef>
              <c:f>FBM!$EN$702:$EN$707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F-40FD-BC07-E68AE82D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5858398950131234"/>
          <c:y val="0.17940398075240596"/>
          <c:w val="0.22474934383202103"/>
          <c:h val="0.67359944590259546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744908896034297E-3"/>
          <c:y val="1.845444059976932E-2"/>
          <c:w val="0.99142550911039662"/>
          <c:h val="0.8096577028217493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FBM!$EI$734</c:f>
              <c:strCache>
                <c:ptCount val="1"/>
                <c:pt idx="0">
                  <c:v>Montenegro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2.050363039967436E-3"/>
                  <c:y val="0.208333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8-49E2-BD29-7210DC3F082F}"/>
                </c:ext>
              </c:extLst>
            </c:dLbl>
            <c:dLbl>
              <c:idx val="1"/>
              <c:layout>
                <c:manualLayout>
                  <c:x val="0"/>
                  <c:y val="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8-49E2-BD29-7210DC3F082F}"/>
                </c:ext>
              </c:extLst>
            </c:dLbl>
            <c:dLbl>
              <c:idx val="2"/>
              <c:layout>
                <c:manualLayout>
                  <c:x val="7.0763057941020211E-4"/>
                  <c:y val="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8-49E2-BD29-7210DC3F082F}"/>
                </c:ext>
              </c:extLst>
            </c:dLbl>
            <c:dLbl>
              <c:idx val="3"/>
              <c:layout>
                <c:manualLayout>
                  <c:x val="1.2943095104048549E-3"/>
                  <c:y val="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8-49E2-BD29-7210DC3F082F}"/>
                </c:ext>
              </c:extLst>
            </c:dLbl>
            <c:dLbl>
              <c:idx val="4"/>
              <c:layout>
                <c:manualLayout>
                  <c:x val="6.1089040607084232E-4"/>
                  <c:y val="0.1574074074074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8-49E2-BD29-7210DC3F0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FBM!$EH$735:$EH$739</c:f>
              <c:strCache>
                <c:ptCount val="5"/>
                <c:pt idx="0">
                  <c:v>Lectura Crítica</c:v>
                </c:pt>
                <c:pt idx="1">
                  <c:v>Matemática</c:v>
                </c:pt>
                <c:pt idx="2">
                  <c:v>Sociales y Ciudadanía</c:v>
                </c:pt>
                <c:pt idx="3">
                  <c:v>Ciencias Naturales</c:v>
                </c:pt>
                <c:pt idx="4">
                  <c:v>Inglés</c:v>
                </c:pt>
              </c:strCache>
            </c:strRef>
          </c:cat>
          <c:val>
            <c:numRef>
              <c:f>FBM!$EI$735:$EI$739</c:f>
              <c:numCache>
                <c:formatCode>0.0</c:formatCode>
                <c:ptCount val="5"/>
                <c:pt idx="0">
                  <c:v>52</c:v>
                </c:pt>
                <c:pt idx="1">
                  <c:v>50</c:v>
                </c:pt>
                <c:pt idx="2">
                  <c:v>46</c:v>
                </c:pt>
                <c:pt idx="3">
                  <c:v>47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48-49E2-BD29-7210DC3F082F}"/>
            </c:ext>
          </c:extLst>
        </c:ser>
        <c:ser>
          <c:idx val="1"/>
          <c:order val="1"/>
          <c:tx>
            <c:strRef>
              <c:f>FBM!$EJ$734</c:f>
              <c:strCache>
                <c:ptCount val="1"/>
                <c:pt idx="0">
                  <c:v>Nacional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0447647971496007E-4"/>
                  <c:y val="0.24074037620297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8-49E2-BD29-7210DC3F082F}"/>
                </c:ext>
              </c:extLst>
            </c:dLbl>
            <c:dLbl>
              <c:idx val="1"/>
              <c:layout>
                <c:manualLayout>
                  <c:x val="1.1975693370654952E-3"/>
                  <c:y val="0.15277777777777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8-49E2-BD29-7210DC3F082F}"/>
                </c:ext>
              </c:extLst>
            </c:dLbl>
            <c:dLbl>
              <c:idx val="2"/>
              <c:layout>
                <c:manualLayout>
                  <c:x val="1.1733578619893058E-3"/>
                  <c:y val="0.1435185185185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8-49E2-BD29-7210DC3F082F}"/>
                </c:ext>
              </c:extLst>
            </c:dLbl>
            <c:dLbl>
              <c:idx val="3"/>
              <c:layout>
                <c:manualLayout>
                  <c:x val="-1.2095164841554927E-4"/>
                  <c:y val="0.20370370370370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8-49E2-BD29-7210DC3F082F}"/>
                </c:ext>
              </c:extLst>
            </c:dLbl>
            <c:dLbl>
              <c:idx val="4"/>
              <c:layout>
                <c:manualLayout>
                  <c:x val="5.1415023273148263E-4"/>
                  <c:y val="0.17129629629629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8-49E2-BD29-7210DC3F0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FBM!$EH$735:$EH$739</c:f>
              <c:strCache>
                <c:ptCount val="5"/>
                <c:pt idx="0">
                  <c:v>Lectura Crítica</c:v>
                </c:pt>
                <c:pt idx="1">
                  <c:v>Matemática</c:v>
                </c:pt>
                <c:pt idx="2">
                  <c:v>Sociales y Ciudadanía</c:v>
                </c:pt>
                <c:pt idx="3">
                  <c:v>Ciencias Naturales</c:v>
                </c:pt>
                <c:pt idx="4">
                  <c:v>Inglés</c:v>
                </c:pt>
              </c:strCache>
            </c:strRef>
          </c:cat>
          <c:val>
            <c:numRef>
              <c:f>FBM!$EJ$735:$EJ$739</c:f>
              <c:numCache>
                <c:formatCode>0.0</c:formatCode>
                <c:ptCount val="5"/>
                <c:pt idx="0">
                  <c:v>54</c:v>
                </c:pt>
                <c:pt idx="1">
                  <c:v>52</c:v>
                </c:pt>
                <c:pt idx="2">
                  <c:v>49</c:v>
                </c:pt>
                <c:pt idx="3">
                  <c:v>51</c:v>
                </c:pt>
                <c:pt idx="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48-49E2-BD29-7210DC3F0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2434048"/>
        <c:axId val="422434440"/>
        <c:axId val="0"/>
      </c:bar3DChart>
      <c:catAx>
        <c:axId val="422434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2434440"/>
        <c:crosses val="autoZero"/>
        <c:auto val="1"/>
        <c:lblAlgn val="ctr"/>
        <c:lblOffset val="100"/>
        <c:noMultiLvlLbl val="0"/>
      </c:catAx>
      <c:valAx>
        <c:axId val="42243444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422434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67448955244231"/>
          <c:y val="1.3473921296170146E-3"/>
          <c:w val="0.30438507686539185"/>
          <c:h val="9.3037263075679541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O" sz="1600">
                <a:solidFill>
                  <a:srgbClr val="7030A0"/>
                </a:solidFill>
                <a:latin typeface="+mn-lt"/>
              </a:rPr>
              <a:t>Porcentaje accidentes de tránsito </a:t>
            </a:r>
          </a:p>
        </c:rich>
      </c:tx>
      <c:layout>
        <c:manualLayout>
          <c:xMode val="edge"/>
          <c:yMode val="edge"/>
          <c:x val="0.24738910672296127"/>
          <c:y val="4.24162560568803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221543376848728"/>
          <c:y val="0.22493819209159871"/>
          <c:w val="0.30793591181878555"/>
          <c:h val="0.65996929524847459"/>
        </c:manualLayout>
      </c:layout>
      <c:pieChart>
        <c:varyColors val="1"/>
        <c:ser>
          <c:idx val="0"/>
          <c:order val="0"/>
          <c:explosion val="5"/>
          <c:cat>
            <c:strRef>
              <c:f>FBM!$EM$954:$EM$956</c:f>
              <c:strCache>
                <c:ptCount val="3"/>
                <c:pt idx="0">
                  <c:v>Con daños </c:v>
                </c:pt>
                <c:pt idx="1">
                  <c:v>Muertos </c:v>
                </c:pt>
                <c:pt idx="2">
                  <c:v>Heridos </c:v>
                </c:pt>
              </c:strCache>
            </c:strRef>
          </c:cat>
          <c:val>
            <c:numRef>
              <c:f>FBM!$EN$954:$EN$956</c:f>
              <c:numCache>
                <c:formatCode>General</c:formatCode>
                <c:ptCount val="3"/>
                <c:pt idx="0">
                  <c:v>80</c:v>
                </c:pt>
                <c:pt idx="1">
                  <c:v>5.6000000000000005</c:v>
                </c:pt>
                <c:pt idx="2">
                  <c:v>13.600000000000001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A-4018-B4FE-40730CB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7185923983176818"/>
          <c:y val="0.40511508406720087"/>
          <c:w val="0.12885351049868765"/>
          <c:h val="0.23741234776190226"/>
        </c:manualLayout>
      </c:layout>
      <c:overlay val="0"/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>
                <a:latin typeface="Gill Sans MT" panose="020B0502020104020203" pitchFamily="34" charset="0"/>
              </a:defRPr>
            </a:pPr>
            <a:r>
              <a:rPr lang="es-CO" sz="1400">
                <a:solidFill>
                  <a:srgbClr val="7030A0"/>
                </a:solidFill>
                <a:latin typeface="Gill Sans MT" panose="020B0502020104020203" pitchFamily="34" charset="0"/>
              </a:rPr>
              <a:t>Porcentaje de licencias expedidas, según oficinas de tránsito </a:t>
            </a:r>
          </a:p>
        </c:rich>
      </c:tx>
      <c:layout>
        <c:manualLayout>
          <c:xMode val="edge"/>
          <c:yMode val="edge"/>
          <c:x val="0.13603645078648693"/>
          <c:y val="2.5634935640163552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0.1666270816610631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37%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9-4DF1-ADBF-260BF7529B90}"/>
                </c:ext>
              </c:extLst>
            </c:dLbl>
            <c:dLbl>
              <c:idx val="1"/>
              <c:layout>
                <c:manualLayout>
                  <c:x val="0"/>
                  <c:y val="0.1580821031143419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46%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9-4DF1-ADBF-260BF7529B90}"/>
                </c:ext>
              </c:extLst>
            </c:dLbl>
            <c:dLbl>
              <c:idx val="2"/>
              <c:layout>
                <c:manualLayout>
                  <c:x val="2.0821713341734158E-3"/>
                  <c:y val="0.10253974256065414"/>
                </c:manualLayout>
              </c:layout>
              <c:tx>
                <c:rich>
                  <a:bodyPr/>
                  <a:lstStyle/>
                  <a:p>
                    <a:r>
                      <a:rPr lang="en-US" sz="1050" b="1">
                        <a:solidFill>
                          <a:schemeClr val="bg1"/>
                        </a:solidFill>
                      </a:rPr>
                      <a:t> 17%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9-4DF1-ADBF-260BF7529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FBM!$EM$972:$EM$974</c:f>
              <c:strCache>
                <c:ptCount val="3"/>
                <c:pt idx="0">
                  <c:v>Automóviles </c:v>
                </c:pt>
                <c:pt idx="1">
                  <c:v>Motocicletas </c:v>
                </c:pt>
                <c:pt idx="2">
                  <c:v>Otros </c:v>
                </c:pt>
              </c:strCache>
            </c:strRef>
          </c:cat>
          <c:val>
            <c:numRef>
              <c:f>FBM!$EN$972:$EN$974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19-4DF1-ADBF-260BF7529B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22435616"/>
        <c:axId val="422436008"/>
        <c:axId val="0"/>
      </c:bar3DChart>
      <c:catAx>
        <c:axId val="42243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22436008"/>
        <c:crosses val="autoZero"/>
        <c:auto val="1"/>
        <c:lblAlgn val="ctr"/>
        <c:lblOffset val="100"/>
        <c:noMultiLvlLbl val="0"/>
      </c:catAx>
      <c:valAx>
        <c:axId val="4224360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22435616"/>
        <c:crosses val="autoZero"/>
        <c:crossBetween val="between"/>
      </c:valAx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n-US" sz="1400">
                <a:solidFill>
                  <a:srgbClr val="7030A0"/>
                </a:solidFill>
              </a:rPr>
              <a:t>Valor total de los giros entrantes </a:t>
            </a:r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765526807258253E-2"/>
          <c:y val="0.18191053442658306"/>
          <c:w val="0.95131987771079374"/>
          <c:h val="0.70952114133305666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1"/>
              <c:layout>
                <c:manualLayout>
                  <c:x val="1.3276396987965346E-2"/>
                  <c:y val="-1.30013363053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AB-47A7-A489-6492ED6C3679}"/>
                </c:ext>
              </c:extLst>
            </c:dLbl>
            <c:dLbl>
              <c:idx val="2"/>
              <c:layout>
                <c:manualLayout>
                  <c:x val="1.7701862650620463E-2"/>
                  <c:y val="-1.30013363053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B-47A7-A489-6492ED6C3679}"/>
                </c:ext>
              </c:extLst>
            </c:dLbl>
            <c:dLbl>
              <c:idx val="3"/>
              <c:layout>
                <c:manualLayout>
                  <c:x val="2.2127328313275497E-2"/>
                  <c:y val="-1.30013363053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AB-47A7-A489-6492ED6C3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FBM!$EM$1355:$EM$1358</c:f>
              <c:strCache>
                <c:ptCount val="4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</c:strCache>
            </c:strRef>
          </c:cat>
          <c:val>
            <c:numRef>
              <c:f>FBM!$EN$1355:$EN$1358</c:f>
              <c:numCache>
                <c:formatCode>_("$"\ * #,##0_);_("$"\ * \(#,##0\);_("$"\ * "-"??_);_(@_)</c:formatCode>
                <c:ptCount val="4"/>
                <c:pt idx="0">
                  <c:v>3073445257</c:v>
                </c:pt>
                <c:pt idx="1">
                  <c:v>2932401185</c:v>
                </c:pt>
                <c:pt idx="2">
                  <c:v>2988703014</c:v>
                </c:pt>
                <c:pt idx="3">
                  <c:v>3262293854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AB-47A7-A489-6492ED6C36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23030448"/>
        <c:axId val="423030840"/>
        <c:axId val="0"/>
      </c:bar3DChart>
      <c:catAx>
        <c:axId val="42303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23030840"/>
        <c:crosses val="autoZero"/>
        <c:auto val="1"/>
        <c:lblAlgn val="ctr"/>
        <c:lblOffset val="100"/>
        <c:noMultiLvlLbl val="0"/>
      </c:catAx>
      <c:valAx>
        <c:axId val="423030840"/>
        <c:scaling>
          <c:orientation val="minMax"/>
        </c:scaling>
        <c:delete val="1"/>
        <c:axPos val="l"/>
        <c:numFmt formatCode="_(&quot;$&quot;\ * #,##0_);_(&quot;$&quot;\ * \(#,##0\);_(&quot;$&quot;\ * &quot;-&quot;??_);_(@_)" sourceLinked="1"/>
        <c:majorTickMark val="none"/>
        <c:minorTickMark val="none"/>
        <c:tickLblPos val="nextTo"/>
        <c:crossAx val="423030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Valor total de giros salientes </a:t>
            </a:r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1.0555558141344077E-2"/>
                  <c:y val="-1.745320616771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5-433D-AD8E-37F3C05A80AD}"/>
                </c:ext>
              </c:extLst>
            </c:dLbl>
            <c:dLbl>
              <c:idx val="1"/>
              <c:layout>
                <c:manualLayout>
                  <c:x val="1.0555558141344077E-2"/>
                  <c:y val="-4.3633015419289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5-433D-AD8E-37F3C05A80AD}"/>
                </c:ext>
              </c:extLst>
            </c:dLbl>
            <c:dLbl>
              <c:idx val="2"/>
              <c:layout>
                <c:manualLayout>
                  <c:x val="6.4330724420474921E-3"/>
                  <c:y val="-3.490641233543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5-433D-AD8E-37F3C05A80AD}"/>
                </c:ext>
              </c:extLst>
            </c:dLbl>
            <c:dLbl>
              <c:idx val="3"/>
              <c:layout>
                <c:manualLayout>
                  <c:x val="2.3496347301914609E-2"/>
                  <c:y val="-2.1816507709644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5-433D-AD8E-37F3C05A8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FBM!$EP$1355:$EP$1358</c:f>
              <c:strCache>
                <c:ptCount val="4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</c:strCache>
            </c:strRef>
          </c:cat>
          <c:val>
            <c:numRef>
              <c:f>FBM!$EQ$1355:$EQ$1358</c:f>
              <c:numCache>
                <c:formatCode>_("$"\ * #,##0_);_("$"\ * \(#,##0\);_("$"\ * "-"??_);_(@_)</c:formatCode>
                <c:ptCount val="4"/>
                <c:pt idx="0">
                  <c:v>2196441207</c:v>
                </c:pt>
                <c:pt idx="1">
                  <c:v>2101310726</c:v>
                </c:pt>
                <c:pt idx="2">
                  <c:v>2287048240</c:v>
                </c:pt>
                <c:pt idx="3">
                  <c:v>2664652283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5-433D-AD8E-37F3C05A80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23031624"/>
        <c:axId val="423032016"/>
        <c:axId val="0"/>
      </c:bar3DChart>
      <c:catAx>
        <c:axId val="423031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23032016"/>
        <c:crosses val="autoZero"/>
        <c:auto val="1"/>
        <c:lblAlgn val="ctr"/>
        <c:lblOffset val="100"/>
        <c:noMultiLvlLbl val="0"/>
      </c:catAx>
      <c:valAx>
        <c:axId val="423032016"/>
        <c:scaling>
          <c:orientation val="minMax"/>
        </c:scaling>
        <c:delete val="1"/>
        <c:axPos val="l"/>
        <c:numFmt formatCode="_(&quot;$&quot;\ * #,##0_);_(&quot;$&quot;\ * \(#,##0\);_(&quot;$&quot;\ * &quot;-&quot;??_);_(@_)" sourceLinked="1"/>
        <c:majorTickMark val="none"/>
        <c:minorTickMark val="none"/>
        <c:tickLblPos val="nextTo"/>
        <c:crossAx val="4230316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>
                <a:solidFill>
                  <a:schemeClr val="accent4">
                    <a:lumMod val="75000"/>
                  </a:schemeClr>
                </a:solidFill>
              </a:rPr>
              <a:t>Delitos según número de casos </a:t>
            </a:r>
            <a:r>
              <a:rPr lang="es-CO">
                <a:solidFill>
                  <a:srgbClr val="7030A0"/>
                </a:solidFill>
              </a:rPr>
              <a:t>Año</a:t>
            </a:r>
            <a:r>
              <a:rPr lang="es-CO" baseline="0">
                <a:solidFill>
                  <a:srgbClr val="7030A0"/>
                </a:solidFill>
              </a:rPr>
              <a:t> 2018</a:t>
            </a:r>
            <a:endParaRPr lang="es-CO">
              <a:solidFill>
                <a:srgbClr val="7030A0"/>
              </a:solidFill>
            </a:endParaRPr>
          </a:p>
        </c:rich>
      </c:tx>
      <c:layout>
        <c:manualLayout>
          <c:xMode val="edge"/>
          <c:yMode val="edge"/>
          <c:x val="0.26484755762773299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099518810148729E-2"/>
          <c:y val="0.12708724664531881"/>
          <c:w val="0.91819225721784781"/>
          <c:h val="0.76536348025474366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dLbls>
            <c:dLbl>
              <c:idx val="0"/>
              <c:layout>
                <c:manualLayout>
                  <c:x val="-0.10833333333333332"/>
                  <c:y val="-8.33333333333332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3-41D4-BD91-01D7A8F0648E}"/>
                </c:ext>
              </c:extLst>
            </c:dLbl>
            <c:dLbl>
              <c:idx val="1"/>
              <c:layout>
                <c:manualLayout>
                  <c:x val="-2.4999898686481489E-2"/>
                  <c:y val="-5.90909480150976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23-41D4-BD91-01D7A8F0648E}"/>
                </c:ext>
              </c:extLst>
            </c:dLbl>
            <c:dLbl>
              <c:idx val="2"/>
              <c:layout>
                <c:manualLayout>
                  <c:x val="-9.166666666666666E-2"/>
                  <c:y val="9.72222222222222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23-41D4-BD91-01D7A8F0648E}"/>
                </c:ext>
              </c:extLst>
            </c:dLbl>
            <c:dLbl>
              <c:idx val="3"/>
              <c:layout>
                <c:manualLayout>
                  <c:x val="-1.4051959876244411E-2"/>
                  <c:y val="-4.41076540478568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23-41D4-BD91-01D7A8F0648E}"/>
                </c:ext>
              </c:extLst>
            </c:dLbl>
            <c:dLbl>
              <c:idx val="4"/>
              <c:layout>
                <c:manualLayout>
                  <c:x val="-9.4525963052535786E-2"/>
                  <c:y val="-9.78953874424431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23-41D4-BD91-01D7A8F0648E}"/>
                </c:ext>
              </c:extLst>
            </c:dLbl>
            <c:dLbl>
              <c:idx val="5"/>
              <c:layout>
                <c:manualLayout>
                  <c:x val="-9.3792228037368031E-2"/>
                  <c:y val="-8.86364220226464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23-41D4-BD91-01D7A8F0648E}"/>
                </c:ext>
              </c:extLst>
            </c:dLbl>
            <c:dLbl>
              <c:idx val="6"/>
              <c:layout>
                <c:manualLayout>
                  <c:x val="-1.9625554241231541E-3"/>
                  <c:y val="-3.85525770308546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23-41D4-BD91-01D7A8F0648E}"/>
                </c:ext>
              </c:extLst>
            </c:dLbl>
            <c:dLbl>
              <c:idx val="7"/>
              <c:layout>
                <c:manualLayout>
                  <c:x val="-3.3333333333333229E-2"/>
                  <c:y val="-8.79629629629629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23-41D4-BD91-01D7A8F064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FBM!$EH$437:$EH$444</c:f>
              <c:strCache>
                <c:ptCount val="8"/>
                <c:pt idx="0">
                  <c:v>Homicidios </c:v>
                </c:pt>
                <c:pt idx="1">
                  <c:v>Suicidios</c:v>
                </c:pt>
                <c:pt idx="2">
                  <c:v>Hurto a Personas</c:v>
                </c:pt>
                <c:pt idx="3">
                  <c:v>Hurto a Residencias</c:v>
                </c:pt>
                <c:pt idx="4">
                  <c:v>Hurto a Comercio</c:v>
                </c:pt>
                <c:pt idx="5">
                  <c:v>Hurto a Vehículos</c:v>
                </c:pt>
                <c:pt idx="6">
                  <c:v>Hurto a Motocicletas</c:v>
                </c:pt>
                <c:pt idx="7">
                  <c:v>Hurto de Celulares</c:v>
                </c:pt>
              </c:strCache>
            </c:strRef>
          </c:xVal>
          <c:yVal>
            <c:numRef>
              <c:f>FBM!$EI$437:$EI$444</c:f>
              <c:numCache>
                <c:formatCode>General</c:formatCode>
                <c:ptCount val="8"/>
                <c:pt idx="0">
                  <c:v>20</c:v>
                </c:pt>
                <c:pt idx="1">
                  <c:v>4</c:v>
                </c:pt>
                <c:pt idx="2">
                  <c:v>45</c:v>
                </c:pt>
                <c:pt idx="3">
                  <c:v>62</c:v>
                </c:pt>
                <c:pt idx="4">
                  <c:v>8</c:v>
                </c:pt>
                <c:pt idx="5">
                  <c:v>1</c:v>
                </c:pt>
                <c:pt idx="6">
                  <c:v>7</c:v>
                </c:pt>
                <c:pt idx="7">
                  <c:v>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423-41D4-BD91-01D7A8F0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032800"/>
        <c:axId val="423033192"/>
      </c:scatterChart>
      <c:valAx>
        <c:axId val="4230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3033192"/>
        <c:crosses val="autoZero"/>
        <c:crossBetween val="midCat"/>
      </c:valAx>
      <c:valAx>
        <c:axId val="423033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423032800"/>
        <c:crosses val="autoZero"/>
        <c:crossBetween val="midCat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7030A0"/>
                </a:solidFill>
              </a:defRPr>
            </a:pPr>
            <a:r>
              <a:rPr lang="es-CO" sz="1200">
                <a:solidFill>
                  <a:srgbClr val="7030A0"/>
                </a:solidFill>
              </a:rPr>
              <a:t>Menores de 18 años</a:t>
            </a:r>
          </a:p>
        </c:rich>
      </c:tx>
      <c:layout>
        <c:manualLayout>
          <c:xMode val="edge"/>
          <c:yMode val="edge"/>
          <c:x val="0.39520454487982515"/>
          <c:y val="4.1138307677921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391854001277713E-2"/>
          <c:y val="0.11711400567091891"/>
          <c:w val="0.91479330708661422"/>
          <c:h val="0.6752922412999615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FBM!$EM$553:$EO$553</c:f>
              <c:strCache>
                <c:ptCount val="3"/>
                <c:pt idx="0">
                  <c:v>Talla Adecuada</c:v>
                </c:pt>
                <c:pt idx="1">
                  <c:v>Riesgo Talla Baja</c:v>
                </c:pt>
                <c:pt idx="2">
                  <c:v>Talla Baja</c:v>
                </c:pt>
              </c:strCache>
            </c:strRef>
          </c:cat>
          <c:val>
            <c:numRef>
              <c:f>FBM!$EM$554:$EO$554</c:f>
              <c:numCache>
                <c:formatCode>General</c:formatCode>
                <c:ptCount val="3"/>
                <c:pt idx="0">
                  <c:v>74.5</c:v>
                </c:pt>
                <c:pt idx="1">
                  <c:v>22.4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C-41F7-9823-C41D6BD6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033976"/>
        <c:axId val="423034368"/>
      </c:barChart>
      <c:catAx>
        <c:axId val="423033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3034368"/>
        <c:crosses val="autoZero"/>
        <c:auto val="1"/>
        <c:lblAlgn val="ctr"/>
        <c:lblOffset val="100"/>
        <c:noMultiLvlLbl val="0"/>
      </c:catAx>
      <c:valAx>
        <c:axId val="42303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230339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7030A0"/>
                </a:solidFill>
              </a:defRPr>
            </a:pPr>
            <a:r>
              <a:rPr lang="es-CO" sz="1200">
                <a:solidFill>
                  <a:srgbClr val="7030A0"/>
                </a:solidFill>
              </a:rPr>
              <a:t>Menores de 5 años</a:t>
            </a:r>
          </a:p>
        </c:rich>
      </c:tx>
      <c:layout>
        <c:manualLayout>
          <c:xMode val="edge"/>
          <c:yMode val="edge"/>
          <c:x val="0.3878298023877752"/>
          <c:y val="8.689339685445903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8099518810148729E-2"/>
          <c:y val="0.26018961918113581"/>
          <c:w val="0.93611111111111112"/>
          <c:h val="0.5655747519261938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FBM!$EI$553:$EL$553</c:f>
              <c:strCache>
                <c:ptCount val="4"/>
                <c:pt idx="0">
                  <c:v>Peso Adecuado</c:v>
                </c:pt>
                <c:pt idx="1">
                  <c:v>Riesgo Peso Bajo</c:v>
                </c:pt>
                <c:pt idx="2">
                  <c:v>DNT Global</c:v>
                </c:pt>
                <c:pt idx="3">
                  <c:v>Sobrepeso</c:v>
                </c:pt>
              </c:strCache>
            </c:strRef>
          </c:cat>
          <c:val>
            <c:numRef>
              <c:f>FBM!$EI$554:$EL$554</c:f>
              <c:numCache>
                <c:formatCode>General</c:formatCode>
                <c:ptCount val="4"/>
                <c:pt idx="0">
                  <c:v>68</c:v>
                </c:pt>
                <c:pt idx="1">
                  <c:v>13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8-444C-BC38-0A0FA412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035544"/>
        <c:axId val="423035936"/>
      </c:barChart>
      <c:catAx>
        <c:axId val="423035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3035936"/>
        <c:crosses val="autoZero"/>
        <c:auto val="1"/>
        <c:lblAlgn val="ctr"/>
        <c:lblOffset val="100"/>
        <c:noMultiLvlLbl val="0"/>
      </c:catAx>
      <c:valAx>
        <c:axId val="423035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23035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n-US" sz="1200">
                <a:solidFill>
                  <a:schemeClr val="accent4">
                    <a:lumMod val="75000"/>
                  </a:schemeClr>
                </a:solidFill>
              </a:rPr>
              <a:t>Pirámide Poblacional del</a:t>
            </a:r>
            <a:r>
              <a:rPr lang="en-US" sz="1200" baseline="0">
                <a:solidFill>
                  <a:schemeClr val="accent4">
                    <a:lumMod val="75000"/>
                  </a:schemeClr>
                </a:solidFill>
              </a:rPr>
              <a:t> Municipio 2018</a:t>
            </a:r>
            <a:endParaRPr lang="en-US" sz="1200">
              <a:solidFill>
                <a:schemeClr val="accent4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26383148137615781"/>
          <c:y val="5.67375886524822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5066929133858267"/>
          <c:y val="0.19592198581560283"/>
          <c:w val="0.75071506797857801"/>
          <c:h val="0.688098229742558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FBM!$EI$314</c:f>
              <c:strCache>
                <c:ptCount val="1"/>
                <c:pt idx="0">
                  <c:v>% Hombres</c:v>
                </c:pt>
              </c:strCache>
            </c:strRef>
          </c:tx>
          <c:invertIfNegative val="0"/>
          <c:cat>
            <c:strRef>
              <c:f>FBM!$EH$315:$EH$331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FBM!$EI$315:$EI$331</c:f>
              <c:numCache>
                <c:formatCode>0.0%</c:formatCode>
                <c:ptCount val="17"/>
                <c:pt idx="0">
                  <c:v>4.3765878912803799E-2</c:v>
                </c:pt>
                <c:pt idx="1">
                  <c:v>4.3646038061454388E-2</c:v>
                </c:pt>
                <c:pt idx="2">
                  <c:v>4.2783183931738654E-2</c:v>
                </c:pt>
                <c:pt idx="3">
                  <c:v>4.4077465126312255E-2</c:v>
                </c:pt>
                <c:pt idx="4">
                  <c:v>4.6162695939791956E-2</c:v>
                </c:pt>
                <c:pt idx="5">
                  <c:v>4.4149369637121905E-2</c:v>
                </c:pt>
                <c:pt idx="6">
                  <c:v>3.7366377450745412E-2</c:v>
                </c:pt>
                <c:pt idx="7">
                  <c:v>3.1518143904894304E-2</c:v>
                </c:pt>
                <c:pt idx="8">
                  <c:v>2.8426249940079574E-2</c:v>
                </c:pt>
                <c:pt idx="9">
                  <c:v>2.9169263218445905E-2</c:v>
                </c:pt>
                <c:pt idx="10">
                  <c:v>2.9384976750874838E-2</c:v>
                </c:pt>
                <c:pt idx="11">
                  <c:v>2.5286419634725086E-2</c:v>
                </c:pt>
                <c:pt idx="12">
                  <c:v>2.2793729926657399E-2</c:v>
                </c:pt>
                <c:pt idx="13">
                  <c:v>1.8671204640237766E-2</c:v>
                </c:pt>
                <c:pt idx="14">
                  <c:v>1.215186232682997E-2</c:v>
                </c:pt>
                <c:pt idx="15">
                  <c:v>8.1012415512199797E-3</c:v>
                </c:pt>
                <c:pt idx="16">
                  <c:v>7.4301327836632947E-3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5-4880-B9BE-C617E4B586AA}"/>
            </c:ext>
          </c:extLst>
        </c:ser>
        <c:ser>
          <c:idx val="1"/>
          <c:order val="1"/>
          <c:tx>
            <c:strRef>
              <c:f>FBM!$EJ$314</c:f>
              <c:strCache>
                <c:ptCount val="1"/>
                <c:pt idx="0">
                  <c:v>% Mujeres</c:v>
                </c:pt>
              </c:strCache>
            </c:strRef>
          </c:tx>
          <c:invertIfNegative val="0"/>
          <c:cat>
            <c:strRef>
              <c:f>FBM!$EH$315:$EH$331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FBM!$EJ$315:$EJ$331</c:f>
              <c:numCache>
                <c:formatCode>0.0%</c:formatCode>
                <c:ptCount val="17"/>
                <c:pt idx="0">
                  <c:v>-4.1608743588514456E-2</c:v>
                </c:pt>
                <c:pt idx="1">
                  <c:v>-4.0817793969608357E-2</c:v>
                </c:pt>
                <c:pt idx="2">
                  <c:v>-3.9116053880446769E-2</c:v>
                </c:pt>
                <c:pt idx="3">
                  <c:v>-3.8852404007478067E-2</c:v>
                </c:pt>
                <c:pt idx="4">
                  <c:v>-4.0697953118258953E-2</c:v>
                </c:pt>
                <c:pt idx="5">
                  <c:v>-3.9643353626384159E-2</c:v>
                </c:pt>
                <c:pt idx="6">
                  <c:v>-3.3651311058913766E-2</c:v>
                </c:pt>
                <c:pt idx="7">
                  <c:v>-3.0367671731939983E-2</c:v>
                </c:pt>
                <c:pt idx="8">
                  <c:v>-2.9001486026556732E-2</c:v>
                </c:pt>
                <c:pt idx="9">
                  <c:v>-2.9337040410335077E-2</c:v>
                </c:pt>
                <c:pt idx="10">
                  <c:v>-2.9073390537366378E-2</c:v>
                </c:pt>
                <c:pt idx="11">
                  <c:v>-2.5598005848233546E-2</c:v>
                </c:pt>
                <c:pt idx="12">
                  <c:v>-2.1331671540194622E-2</c:v>
                </c:pt>
                <c:pt idx="13">
                  <c:v>-1.6250419442979724E-2</c:v>
                </c:pt>
                <c:pt idx="14">
                  <c:v>-1.2008053305210681E-2</c:v>
                </c:pt>
                <c:pt idx="15">
                  <c:v>-8.7244139782369015E-3</c:v>
                </c:pt>
                <c:pt idx="16">
                  <c:v>-9.0360001917453615E-3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5-4880-B9BE-C617E4B5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9"/>
        <c:axId val="244001752"/>
        <c:axId val="244002144"/>
      </c:barChart>
      <c:catAx>
        <c:axId val="2440017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244002144"/>
        <c:crosses val="autoZero"/>
        <c:auto val="1"/>
        <c:lblAlgn val="ctr"/>
        <c:lblOffset val="100"/>
        <c:noMultiLvlLbl val="0"/>
      </c:catAx>
      <c:valAx>
        <c:axId val="244002144"/>
        <c:scaling>
          <c:orientation val="minMax"/>
        </c:scaling>
        <c:delete val="0"/>
        <c:axPos val="b"/>
        <c:numFmt formatCode="0.0%" sourceLinked="0"/>
        <c:majorTickMark val="out"/>
        <c:minorTickMark val="out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244001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245931758530188"/>
          <c:y val="0.33757910469524643"/>
          <c:w val="0.17804308836395452"/>
          <c:h val="0.16184310294546514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94925634295717E-2"/>
          <c:y val="5.0925925925925923E-2"/>
          <c:w val="0.88396062992125979"/>
          <c:h val="0.739961358996792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75-448C-9883-E26E081ABDE4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75-448C-9883-E26E081ABDE4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75-448C-9883-E26E081ABDE4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75-448C-9883-E26E081ABD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FBM!$EJ$1283:$EN$1283</c:f>
              <c:strCache>
                <c:ptCount val="5"/>
                <c:pt idx="0">
                  <c:v>Movilizacion de Recursos</c:v>
                </c:pt>
                <c:pt idx="1">
                  <c:v>Ejecucion de Recursos</c:v>
                </c:pt>
                <c:pt idx="2">
                  <c:v>Ordenamiento Territorial</c:v>
                </c:pt>
                <c:pt idx="3">
                  <c:v>Gobierno Abierto y Transparencia</c:v>
                </c:pt>
                <c:pt idx="4">
                  <c:v>Puntaje</c:v>
                </c:pt>
              </c:strCache>
            </c:strRef>
          </c:cat>
          <c:val>
            <c:numRef>
              <c:f>FBM!$EJ$1284:$EN$1284</c:f>
              <c:numCache>
                <c:formatCode>0.00</c:formatCode>
                <c:ptCount val="5"/>
                <c:pt idx="0">
                  <c:v>26.5</c:v>
                </c:pt>
                <c:pt idx="1">
                  <c:v>83.7</c:v>
                </c:pt>
                <c:pt idx="2">
                  <c:v>43.7</c:v>
                </c:pt>
                <c:pt idx="3">
                  <c:v>100</c:v>
                </c:pt>
                <c:pt idx="4">
                  <c:v>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75-448C-9883-E26E081AB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3036720"/>
        <c:axId val="423037112"/>
      </c:barChart>
      <c:catAx>
        <c:axId val="42303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037112"/>
        <c:crosses val="autoZero"/>
        <c:auto val="1"/>
        <c:lblAlgn val="ctr"/>
        <c:lblOffset val="100"/>
        <c:noMultiLvlLbl val="0"/>
      </c:catAx>
      <c:valAx>
        <c:axId val="423037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03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41249952515743"/>
          <c:y val="5.1304443949068676E-2"/>
          <c:w val="0.80800879902488743"/>
          <c:h val="0.840497899161978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71-4E16-94C0-ECA0BD02965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71-4E16-94C0-ECA0BD02965B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71-4E16-94C0-ECA0BD02965B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71-4E16-94C0-ECA0BD0296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FBM!$EJ$1314:$EN$1314</c:f>
              <c:strCache>
                <c:ptCount val="5"/>
                <c:pt idx="0">
                  <c:v>Educacion</c:v>
                </c:pt>
                <c:pt idx="1">
                  <c:v>Salud</c:v>
                </c:pt>
                <c:pt idx="2">
                  <c:v>Servicios</c:v>
                </c:pt>
                <c:pt idx="3">
                  <c:v>Seguridad</c:v>
                </c:pt>
                <c:pt idx="4">
                  <c:v>Puntaje</c:v>
                </c:pt>
              </c:strCache>
            </c:strRef>
          </c:cat>
          <c:val>
            <c:numRef>
              <c:f>FBM!$EJ$1315:$EN$1315</c:f>
              <c:numCache>
                <c:formatCode>0.00</c:formatCode>
                <c:ptCount val="5"/>
                <c:pt idx="0">
                  <c:v>43.2</c:v>
                </c:pt>
                <c:pt idx="1">
                  <c:v>89</c:v>
                </c:pt>
                <c:pt idx="2">
                  <c:v>61.2</c:v>
                </c:pt>
                <c:pt idx="3">
                  <c:v>83.9</c:v>
                </c:pt>
                <c:pt idx="4">
                  <c:v>69.3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71-4E16-94C0-ECA0BD029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23037896"/>
        <c:axId val="423358464"/>
      </c:barChart>
      <c:catAx>
        <c:axId val="423037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58464"/>
        <c:crosses val="autoZero"/>
        <c:auto val="1"/>
        <c:lblAlgn val="ctr"/>
        <c:lblOffset val="100"/>
        <c:noMultiLvlLbl val="0"/>
      </c:catAx>
      <c:valAx>
        <c:axId val="42335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03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D16A-4533-A8ED-7668F34E250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16A-4533-A8ED-7668F34E250B}"/>
              </c:ext>
            </c:extLst>
          </c:dPt>
          <c:dLbls>
            <c:dLbl>
              <c:idx val="0"/>
              <c:layout>
                <c:manualLayout>
                  <c:x val="3.2597628900379025E-2"/>
                  <c:y val="-7.4853828743870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6A-4533-A8ED-7668F34E250B}"/>
                </c:ext>
              </c:extLst>
            </c:dLbl>
            <c:dLbl>
              <c:idx val="1"/>
              <c:layout>
                <c:manualLayout>
                  <c:x val="3.9841546433796581E-2"/>
                  <c:y val="-4.210527866842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A-4533-A8ED-7668F34E2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FBM!$EJ$1318:$EK$1318</c:f>
              <c:strCache>
                <c:ptCount val="2"/>
                <c:pt idx="0">
                  <c:v>Puntaje </c:v>
                </c:pt>
                <c:pt idx="1">
                  <c:v>Puesto</c:v>
                </c:pt>
              </c:strCache>
            </c:strRef>
          </c:cat>
          <c:val>
            <c:numRef>
              <c:f>FBM!$EJ$1319:$EK$1319</c:f>
              <c:numCache>
                <c:formatCode>0</c:formatCode>
                <c:ptCount val="2"/>
                <c:pt idx="0" formatCode="0.00">
                  <c:v>63.3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6A-4533-A8ED-7668F34E2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3359248"/>
        <c:axId val="423359640"/>
        <c:axId val="0"/>
      </c:bar3DChart>
      <c:catAx>
        <c:axId val="42335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59640"/>
        <c:crosses val="autoZero"/>
        <c:auto val="1"/>
        <c:lblAlgn val="ctr"/>
        <c:lblOffset val="100"/>
        <c:noMultiLvlLbl val="0"/>
      </c:catAx>
      <c:valAx>
        <c:axId val="423359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5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1D-460D-A245-5E23409FA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1D-460D-A245-5E23409FAC6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1D-460D-A245-5E23409FAC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D-460D-A245-5E23409FAC62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1D-460D-A245-5E23409FAC6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31D-460D-A245-5E23409FAC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FBM!$EP$1283:$EV$1283</c:f>
              <c:strCache>
                <c:ptCount val="7"/>
                <c:pt idx="0">
                  <c:v>Eficacia</c:v>
                </c:pt>
                <c:pt idx="1">
                  <c:v>Eficiencia</c:v>
                </c:pt>
                <c:pt idx="2">
                  <c:v>Cumplimiento de Requisitos legales</c:v>
                </c:pt>
                <c:pt idx="3">
                  <c:v>Gestion Administrativa y Legal</c:v>
                </c:pt>
                <c:pt idx="4">
                  <c:v>Desempeño Fiscal</c:v>
                </c:pt>
                <c:pt idx="5">
                  <c:v>Capacidad administrativa</c:v>
                </c:pt>
                <c:pt idx="6">
                  <c:v>Indicador de Desemepeño Integral</c:v>
                </c:pt>
              </c:strCache>
            </c:strRef>
          </c:cat>
          <c:val>
            <c:numRef>
              <c:f>FBM!$EP$1284:$EV$1284</c:f>
              <c:numCache>
                <c:formatCode>0.00</c:formatCode>
                <c:ptCount val="7"/>
                <c:pt idx="0">
                  <c:v>99.15</c:v>
                </c:pt>
                <c:pt idx="1">
                  <c:v>86.22</c:v>
                </c:pt>
                <c:pt idx="2">
                  <c:v>92.3</c:v>
                </c:pt>
                <c:pt idx="3">
                  <c:v>72.33</c:v>
                </c:pt>
                <c:pt idx="4">
                  <c:v>73.33</c:v>
                </c:pt>
                <c:pt idx="5">
                  <c:v>71.34</c:v>
                </c:pt>
                <c:pt idx="6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1D-460D-A245-5E23409FA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3360424"/>
        <c:axId val="423360816"/>
      </c:barChart>
      <c:catAx>
        <c:axId val="42336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60816"/>
        <c:crosses val="autoZero"/>
        <c:auto val="1"/>
        <c:lblAlgn val="ctr"/>
        <c:lblOffset val="100"/>
        <c:noMultiLvlLbl val="0"/>
      </c:catAx>
      <c:valAx>
        <c:axId val="42336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60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77744719435517"/>
          <c:y val="5.0925925925925923E-2"/>
          <c:w val="0.66109685879299629"/>
          <c:h val="0.84167468649752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77-4C51-9839-395149A97D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77-4C51-9839-395149A97D36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77-4C51-9839-395149A97D3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77-4C51-9839-395149A97D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FBM!$EP$1314:$ET$1314</c:f>
              <c:strCache>
                <c:ptCount val="5"/>
                <c:pt idx="0">
                  <c:v>Generacion de Recursos Propios</c:v>
                </c:pt>
                <c:pt idx="1">
                  <c:v>Magnitud de la Inversion</c:v>
                </c:pt>
                <c:pt idx="2">
                  <c:v>Capacidad de Ahorro</c:v>
                </c:pt>
                <c:pt idx="3">
                  <c:v>Indicador de Desempeño Fiscal</c:v>
                </c:pt>
                <c:pt idx="4">
                  <c:v>Posicion a Nivel Nacional</c:v>
                </c:pt>
              </c:strCache>
            </c:strRef>
          </c:cat>
          <c:val>
            <c:numRef>
              <c:f>FBM!$EP$1315:$ET$1315</c:f>
              <c:numCache>
                <c:formatCode>0.00</c:formatCode>
                <c:ptCount val="5"/>
                <c:pt idx="0">
                  <c:v>76.83</c:v>
                </c:pt>
                <c:pt idx="1">
                  <c:v>85.86</c:v>
                </c:pt>
                <c:pt idx="2">
                  <c:v>48.31</c:v>
                </c:pt>
                <c:pt idx="3">
                  <c:v>73.33</c:v>
                </c:pt>
                <c:pt idx="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77-4C51-9839-395149A97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23361600"/>
        <c:axId val="423361992"/>
      </c:barChart>
      <c:catAx>
        <c:axId val="423361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61992"/>
        <c:crosses val="autoZero"/>
        <c:auto val="1"/>
        <c:lblAlgn val="ctr"/>
        <c:lblOffset val="100"/>
        <c:noMultiLvlLbl val="0"/>
      </c:catAx>
      <c:valAx>
        <c:axId val="423361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6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diamond"/>
            <c:size val="6"/>
            <c:spPr>
              <a:noFill/>
              <a:ln w="9525">
                <a:solidFill>
                  <a:srgbClr val="7030A0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044034568122064E-2"/>
                  <c:y val="6.9444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F8-4B94-AF2A-93BC6DC98BDA}"/>
                </c:ext>
              </c:extLst>
            </c:dLbl>
            <c:dLbl>
              <c:idx val="1"/>
              <c:layout>
                <c:manualLayout>
                  <c:x val="-1.6898034282997357E-2"/>
                  <c:y val="9.2592592592592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F8-4B94-AF2A-93BC6DC98BDA}"/>
                </c:ext>
              </c:extLst>
            </c:dLbl>
            <c:dLbl>
              <c:idx val="2"/>
              <c:layout>
                <c:manualLayout>
                  <c:x val="-2.175203399787265E-2"/>
                  <c:y val="7.4074074074074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8-4B94-AF2A-93BC6DC98BDA}"/>
                </c:ext>
              </c:extLst>
            </c:dLbl>
            <c:dLbl>
              <c:idx val="3"/>
              <c:layout>
                <c:manualLayout>
                  <c:x val="-1.6898034282997357E-2"/>
                  <c:y val="8.333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8-4B94-AF2A-93BC6DC98BDA}"/>
                </c:ext>
              </c:extLst>
            </c:dLbl>
            <c:dLbl>
              <c:idx val="4"/>
              <c:layout>
                <c:manualLayout>
                  <c:x val="-3.1460033427623324E-2"/>
                  <c:y val="-5.5555555555555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F8-4B94-AF2A-93BC6DC98BDA}"/>
                </c:ext>
              </c:extLst>
            </c:dLbl>
            <c:dLbl>
              <c:idx val="5"/>
              <c:layout>
                <c:manualLayout>
                  <c:x val="-3.3887033285060972E-2"/>
                  <c:y val="-9.2592592592592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F8-4B94-AF2A-93BC6DC98BDA}"/>
                </c:ext>
              </c:extLst>
            </c:dLbl>
            <c:dLbl>
              <c:idx val="6"/>
              <c:layout>
                <c:manualLayout>
                  <c:x val="-1.447103442555971E-2"/>
                  <c:y val="8.3333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F8-4B94-AF2A-93BC6DC98B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FBM!$EP$1328:$EU$1328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FBM!$EP$1329:$EU$1329</c:f>
              <c:numCache>
                <c:formatCode>0.00</c:formatCode>
                <c:ptCount val="6"/>
                <c:pt idx="0">
                  <c:v>74.08</c:v>
                </c:pt>
                <c:pt idx="1">
                  <c:v>73.58</c:v>
                </c:pt>
                <c:pt idx="2">
                  <c:v>74.37</c:v>
                </c:pt>
                <c:pt idx="3">
                  <c:v>73.94</c:v>
                </c:pt>
                <c:pt idx="4">
                  <c:v>75.55</c:v>
                </c:pt>
                <c:pt idx="5">
                  <c:v>73.33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F8-4B94-AF2A-93BC6DC98B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3362776"/>
        <c:axId val="423363168"/>
      </c:lineChart>
      <c:catAx>
        <c:axId val="42336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63168"/>
        <c:crosses val="autoZero"/>
        <c:auto val="1"/>
        <c:lblAlgn val="ctr"/>
        <c:lblOffset val="100"/>
        <c:noMultiLvlLbl val="0"/>
      </c:catAx>
      <c:valAx>
        <c:axId val="42336316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62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numRef>
              <c:f>FBM!$EP$1323:$EU$1323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FBM!$EP$1324:$EU$1324</c:f>
              <c:numCache>
                <c:formatCode>0.00</c:formatCode>
                <c:ptCount val="6"/>
                <c:pt idx="0">
                  <c:v>79.900000000000006</c:v>
                </c:pt>
                <c:pt idx="1">
                  <c:v>84.1</c:v>
                </c:pt>
                <c:pt idx="2">
                  <c:v>81.63</c:v>
                </c:pt>
                <c:pt idx="3">
                  <c:v>76.66</c:v>
                </c:pt>
                <c:pt idx="4">
                  <c:v>73.959999999999994</c:v>
                </c:pt>
                <c:pt idx="5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B-48D7-A776-C9D91195E6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23363952"/>
        <c:axId val="423364344"/>
      </c:barChart>
      <c:catAx>
        <c:axId val="42336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64344"/>
        <c:crosses val="autoZero"/>
        <c:auto val="1"/>
        <c:lblAlgn val="ctr"/>
        <c:lblOffset val="100"/>
        <c:noMultiLvlLbl val="0"/>
      </c:catAx>
      <c:valAx>
        <c:axId val="42336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336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200">
                <a:solidFill>
                  <a:schemeClr val="accent4">
                    <a:lumMod val="75000"/>
                  </a:schemeClr>
                </a:solidFill>
              </a:rPr>
              <a:t>Indicadores Demográficos del Municipio</a:t>
            </a:r>
          </a:p>
        </c:rich>
      </c:tx>
      <c:layout>
        <c:manualLayout>
          <c:xMode val="edge"/>
          <c:yMode val="edge"/>
          <c:x val="0.25888876655091148"/>
          <c:y val="1.895734597156398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9480351414406533"/>
          <c:w val="0.87663495188101492"/>
          <c:h val="0.56884623797025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FBM!$EM$353</c:f>
              <c:strCache>
                <c:ptCount val="1"/>
                <c:pt idx="0">
                  <c:v>Relación de dependencia General</c:v>
                </c:pt>
              </c:strCache>
            </c:strRef>
          </c:tx>
          <c:invertIfNegative val="0"/>
          <c:cat>
            <c:numRef>
              <c:f>FBM!$EN$352:$EP$352</c:f>
              <c:numCache>
                <c:formatCode>General</c:formatCode>
                <c:ptCount val="3"/>
                <c:pt idx="0">
                  <c:v>2005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FBM!$EN$353:$EP$353</c:f>
              <c:numCache>
                <c:formatCode>0.00</c:formatCode>
                <c:ptCount val="3"/>
                <c:pt idx="0">
                  <c:v>57.723802365599909</c:v>
                </c:pt>
                <c:pt idx="1">
                  <c:v>52.464827334186005</c:v>
                </c:pt>
                <c:pt idx="2">
                  <c:v>53.164326098850992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6-4887-A49B-B9F76405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002928"/>
        <c:axId val="244003320"/>
      </c:barChart>
      <c:lineChart>
        <c:grouping val="standard"/>
        <c:varyColors val="0"/>
        <c:ser>
          <c:idx val="1"/>
          <c:order val="1"/>
          <c:tx>
            <c:strRef>
              <c:f>FBM!$EM$356</c:f>
              <c:strCache>
                <c:ptCount val="1"/>
                <c:pt idx="0">
                  <c:v>Índice de envejecimiento</c:v>
                </c:pt>
              </c:strCache>
            </c:strRef>
          </c:tx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numRef>
              <c:f>FBM!$EN$352:$EP$352</c:f>
              <c:numCache>
                <c:formatCode>General</c:formatCode>
                <c:ptCount val="3"/>
                <c:pt idx="0">
                  <c:v>2005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FBM!$EN$356:$EP$356</c:f>
              <c:numCache>
                <c:formatCode>0.00</c:formatCode>
                <c:ptCount val="3"/>
                <c:pt idx="0">
                  <c:v>23.3161497506972</c:v>
                </c:pt>
                <c:pt idx="1">
                  <c:v>36.694277825383224</c:v>
                </c:pt>
                <c:pt idx="2">
                  <c:v>39.074427480916029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6-4887-A49B-B9F76405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02928"/>
        <c:axId val="244003320"/>
      </c:lineChart>
      <c:catAx>
        <c:axId val="24400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4003320"/>
        <c:crosses val="autoZero"/>
        <c:auto val="1"/>
        <c:lblAlgn val="ctr"/>
        <c:lblOffset val="100"/>
        <c:noMultiLvlLbl val="0"/>
      </c:catAx>
      <c:valAx>
        <c:axId val="24400332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24400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415789840429226E-2"/>
          <c:y val="0.89527857798263022"/>
          <c:w val="0.90929807446635558"/>
          <c:h val="7.0212160979877508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>
                <a:solidFill>
                  <a:schemeClr val="accent4">
                    <a:lumMod val="75000"/>
                  </a:schemeClr>
                </a:solidFill>
              </a:defRPr>
            </a:pPr>
            <a:r>
              <a:rPr lang="en-US">
                <a:solidFill>
                  <a:schemeClr val="accent4">
                    <a:lumMod val="75000"/>
                  </a:schemeClr>
                </a:solidFill>
              </a:rPr>
              <a:t>Necesidades Básicas Insatisfechas - NBI según área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6911668325948102E-2"/>
                  <c:y val="-5.5636943688146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A-478B-9DDE-01291C72567A}"/>
                </c:ext>
              </c:extLst>
            </c:dLbl>
            <c:dLbl>
              <c:idx val="1"/>
              <c:layout>
                <c:manualLayout>
                  <c:x val="3.6111121982323011E-2"/>
                  <c:y val="-6.4936883472708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A-478B-9DDE-01291C72567A}"/>
                </c:ext>
              </c:extLst>
            </c:dLbl>
            <c:dLbl>
              <c:idx val="2"/>
              <c:layout>
                <c:manualLayout>
                  <c:x val="3.9068325767471601E-2"/>
                  <c:y val="-6.0293677305945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A-478B-9DDE-01291C7256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FBM!$EH$378:$EH$380</c:f>
              <c:strCache>
                <c:ptCount val="3"/>
                <c:pt idx="0">
                  <c:v>Cabecera</c:v>
                </c:pt>
                <c:pt idx="1">
                  <c:v>Resto</c:v>
                </c:pt>
                <c:pt idx="2">
                  <c:v>Total</c:v>
                </c:pt>
              </c:strCache>
            </c:strRef>
          </c:cat>
          <c:val>
            <c:numRef>
              <c:f>FBM!$EI$378:$EI$380</c:f>
              <c:numCache>
                <c:formatCode>General</c:formatCode>
                <c:ptCount val="3"/>
                <c:pt idx="0">
                  <c:v>22.84</c:v>
                </c:pt>
                <c:pt idx="1">
                  <c:v>22.91</c:v>
                </c:pt>
                <c:pt idx="2">
                  <c:v>22.86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CA-478B-9DDE-01291C72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4004104"/>
        <c:axId val="244004496"/>
        <c:axId val="0"/>
      </c:bar3DChart>
      <c:catAx>
        <c:axId val="244004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44004496"/>
        <c:crosses val="autoZero"/>
        <c:auto val="1"/>
        <c:lblAlgn val="ctr"/>
        <c:lblOffset val="100"/>
        <c:noMultiLvlLbl val="0"/>
      </c:catAx>
      <c:valAx>
        <c:axId val="244004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4400410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layout>
        <c:manualLayout>
          <c:xMode val="edge"/>
          <c:yMode val="edge"/>
          <c:x val="0.39304379960088925"/>
          <c:y val="7.2267409901887033E-3"/>
        </c:manualLayout>
      </c:layout>
      <c:overlay val="0"/>
      <c:txPr>
        <a:bodyPr/>
        <a:lstStyle/>
        <a:p>
          <a:pPr>
            <a:defRPr sz="1400">
              <a:solidFill>
                <a:srgbClr val="7030A0"/>
              </a:solidFill>
            </a:defRPr>
          </a:pPr>
          <a:endParaRPr lang="es-CO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686274509803921E-2"/>
          <c:y val="6.4426680444894094E-2"/>
          <c:w val="0.97647058823529409"/>
          <c:h val="0.7728504428797253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FBM!$EH$283</c:f>
              <c:strCache>
                <c:ptCount val="1"/>
                <c:pt idx="0">
                  <c:v>Población Total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7405671122295442E-2"/>
                  <c:y val="-5.4087888551135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A-402A-89DF-2E4F30A251AC}"/>
                </c:ext>
              </c:extLst>
            </c:dLbl>
            <c:dLbl>
              <c:idx val="1"/>
              <c:layout>
                <c:manualLayout>
                  <c:x val="1.5122534318542435E-2"/>
                  <c:y val="-4.9458222039625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A-402A-89DF-2E4F30A251AC}"/>
                </c:ext>
              </c:extLst>
            </c:dLbl>
            <c:dLbl>
              <c:idx val="2"/>
              <c:layout>
                <c:manualLayout>
                  <c:x val="1.9444352276062737E-2"/>
                  <c:y val="-4.945822203962529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A-402A-89DF-2E4F30A251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FBM!$EH$284:$EJ$284</c:f>
              <c:strCache>
                <c:ptCount val="3"/>
                <c:pt idx="0">
                  <c:v>1993</c:v>
                </c:pt>
                <c:pt idx="1">
                  <c:v>2005</c:v>
                </c:pt>
                <c:pt idx="2">
                  <c:v>2018</c:v>
                </c:pt>
              </c:strCache>
            </c:strRef>
          </c:cat>
          <c:val>
            <c:numRef>
              <c:f>FBM!$EH$285:$EJ$285</c:f>
              <c:numCache>
                <c:formatCode>#,##0</c:formatCode>
                <c:ptCount val="3"/>
                <c:pt idx="0">
                  <c:v>36036</c:v>
                </c:pt>
                <c:pt idx="1">
                  <c:v>39871</c:v>
                </c:pt>
                <c:pt idx="2">
                  <c:v>37.548000000000002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BA-402A-89DF-2E4F30A25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4005280"/>
        <c:axId val="244005672"/>
        <c:axId val="0"/>
      </c:bar3DChart>
      <c:catAx>
        <c:axId val="244005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44005672"/>
        <c:crosses val="autoZero"/>
        <c:auto val="1"/>
        <c:lblAlgn val="ctr"/>
        <c:lblOffset val="100"/>
        <c:noMultiLvlLbl val="0"/>
      </c:catAx>
      <c:valAx>
        <c:axId val="2440056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440052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100">
                <a:solidFill>
                  <a:schemeClr val="accent4">
                    <a:lumMod val="75000"/>
                  </a:schemeClr>
                </a:solidFill>
              </a:defRPr>
            </a:pPr>
            <a:r>
              <a:rPr lang="es-CO" sz="1100">
                <a:solidFill>
                  <a:schemeClr val="accent4">
                    <a:lumMod val="75000"/>
                  </a:schemeClr>
                </a:solidFill>
              </a:rPr>
              <a:t>Coberturas en Salud</a:t>
            </a:r>
          </a:p>
        </c:rich>
      </c:tx>
      <c:layout>
        <c:manualLayout>
          <c:xMode val="edge"/>
          <c:yMode val="edge"/>
          <c:x val="0.39846817357020881"/>
          <c:y val="2.622850846545830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4428040244969374E-2"/>
          <c:y val="0.21388918051910177"/>
          <c:w val="0.89548862642169724"/>
          <c:h val="0.59959113444152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FBM!$EH$574</c:f>
              <c:strCache>
                <c:ptCount val="1"/>
                <c:pt idx="0">
                  <c:v>Quindío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FBM!$EI$573:$EJ$573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FBM!$EI$574:$EJ$574</c:f>
              <c:numCache>
                <c:formatCode>General</c:formatCode>
                <c:ptCount val="2"/>
                <c:pt idx="0">
                  <c:v>87.7</c:v>
                </c:pt>
                <c:pt idx="1">
                  <c:v>89.22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C-4BBF-B8AC-68272BB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430128"/>
        <c:axId val="422430520"/>
      </c:barChart>
      <c:lineChart>
        <c:grouping val="standard"/>
        <c:varyColors val="0"/>
        <c:ser>
          <c:idx val="1"/>
          <c:order val="1"/>
          <c:tx>
            <c:strRef>
              <c:f>FBM!$EH$575</c:f>
              <c:strCache>
                <c:ptCount val="1"/>
                <c:pt idx="0">
                  <c:v>Montenegro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5.8333333333333362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C-4BBF-B8AC-68272BBBE515}"/>
                </c:ext>
              </c:extLst>
            </c:dLbl>
            <c:dLbl>
              <c:idx val="1"/>
              <c:layout>
                <c:manualLayout>
                  <c:x val="-0.05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C-4BBF-B8AC-68272BBBE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FBM!$EI$573:$EJ$573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FBM!$EI$575:$EJ$575</c:f>
              <c:numCache>
                <c:formatCode>General</c:formatCode>
                <c:ptCount val="2"/>
                <c:pt idx="0">
                  <c:v>84.18</c:v>
                </c:pt>
                <c:pt idx="1">
                  <c:v>84.46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BC-4BBF-B8AC-68272BB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430128"/>
        <c:axId val="422430520"/>
      </c:lineChart>
      <c:catAx>
        <c:axId val="42243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430520"/>
        <c:crosses val="autoZero"/>
        <c:auto val="1"/>
        <c:lblAlgn val="ctr"/>
        <c:lblOffset val="100"/>
        <c:noMultiLvlLbl val="0"/>
      </c:catAx>
      <c:valAx>
        <c:axId val="422430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422430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769444444444444"/>
          <c:y val="0.92370807815689704"/>
          <c:w val="0.74786111111111109"/>
          <c:h val="7.3880139982502174E-2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 sz="900">
          <a:latin typeface="Gill Sans MT" panose="020B0502020104020203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Porcentaje de matrícula según nivel educativo</a:t>
            </a:r>
          </a:p>
        </c:rich>
      </c:tx>
      <c:layout>
        <c:manualLayout>
          <c:xMode val="edge"/>
          <c:yMode val="edge"/>
          <c:x val="0.18871794871794867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095889363311892"/>
          <c:y val="0.11805555555555555"/>
          <c:w val="0.49722222222222223"/>
          <c:h val="0.82870370370370372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FBM!$EH$597:$EK$597</c:f>
              <c:strCache>
                <c:ptCount val="4"/>
                <c:pt idx="0">
                  <c:v>Pre escolar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FBM!$EH$599:$EK$599</c:f>
              <c:numCache>
                <c:formatCode>0%</c:formatCode>
                <c:ptCount val="4"/>
                <c:pt idx="0">
                  <c:v>8.5599017716190148E-2</c:v>
                </c:pt>
                <c:pt idx="1">
                  <c:v>0.4415014909664971</c:v>
                </c:pt>
                <c:pt idx="2">
                  <c:v>0.34941238379231715</c:v>
                </c:pt>
                <c:pt idx="3">
                  <c:v>0.12348710752499562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0-46B8-B71C-BD96A0FE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0248636195098701"/>
          <c:y val="0.33256561679790025"/>
          <c:w val="0.28084684619476413"/>
          <c:h val="0.3209798775153106"/>
        </c:manualLayout>
      </c:layout>
      <c:overlay val="0"/>
    </c:legend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7030A0"/>
                </a:solidFill>
              </a:defRPr>
            </a:pPr>
            <a:r>
              <a:rPr lang="es-CO" sz="1400">
                <a:solidFill>
                  <a:srgbClr val="7030A0"/>
                </a:solidFill>
              </a:rPr>
              <a:t>Porcentaje de Matrícula según zona y tipo de establecimiento</a:t>
            </a:r>
          </a:p>
        </c:rich>
      </c:tx>
      <c:layout>
        <c:manualLayout>
          <c:xMode val="edge"/>
          <c:yMode val="edge"/>
          <c:x val="0.13207018933954009"/>
          <c:y val="2.8169014084507043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7596691922943596E-2"/>
          <c:y val="0.19954870224555263"/>
          <c:w val="0.8949084666303504"/>
          <c:h val="0.68447142023913676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rgbClr val="92D050"/>
            </a:solidFill>
          </c:spPr>
          <c:invertIfNegative val="0"/>
          <c:dLbls>
            <c:dLbl>
              <c:idx val="0"/>
              <c:layout>
                <c:manualLayout>
                  <c:x val="1.9444466426621294E-2"/>
                  <c:y val="-2.7959883774309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DC-4A0A-AEBE-2263EBEF469A}"/>
                </c:ext>
              </c:extLst>
            </c:dLbl>
            <c:dLbl>
              <c:idx val="1"/>
              <c:layout>
                <c:manualLayout>
                  <c:x val="2.4999960432081667E-2"/>
                  <c:y val="-3.74016413886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C-4A0A-AEBE-2263EBEF469A}"/>
                </c:ext>
              </c:extLst>
            </c:dLbl>
            <c:dLbl>
              <c:idx val="2"/>
              <c:layout>
                <c:manualLayout>
                  <c:x val="2.1454516677877577E-2"/>
                  <c:y val="-3.2771645213533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C-4A0A-AEBE-2263EBEF469A}"/>
                </c:ext>
              </c:extLst>
            </c:dLbl>
            <c:dLbl>
              <c:idx val="3"/>
              <c:layout>
                <c:manualLayout>
                  <c:x val="2.3757686068135955E-2"/>
                  <c:y val="-2.8129754379000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C-4A0A-AEBE-2263EBEF46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FBM!$EH$602:$EK$602</c:f>
              <c:strCache>
                <c:ptCount val="4"/>
                <c:pt idx="0">
                  <c:v>Privado</c:v>
                </c:pt>
                <c:pt idx="1">
                  <c:v>Oficial</c:v>
                </c:pt>
                <c:pt idx="2">
                  <c:v>Urbano</c:v>
                </c:pt>
                <c:pt idx="3">
                  <c:v>Rural</c:v>
                </c:pt>
              </c:strCache>
            </c:strRef>
          </c:cat>
          <c:val>
            <c:numRef>
              <c:f>FBM!$EH$604:$EK$604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DC-4A0A-AEBE-2263EBEF4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2431696"/>
        <c:axId val="422432088"/>
        <c:axId val="0"/>
      </c:bar3DChart>
      <c:catAx>
        <c:axId val="42243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2432088"/>
        <c:crosses val="autoZero"/>
        <c:auto val="1"/>
        <c:lblAlgn val="ctr"/>
        <c:lblOffset val="100"/>
        <c:noMultiLvlLbl val="0"/>
      </c:catAx>
      <c:valAx>
        <c:axId val="42243208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4224316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6E-4CB1-8A53-38E3DA6457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6E-4CB1-8A53-38E3DA6457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6E-4CB1-8A53-38E3DA6457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6E-4CB1-8A53-38E3DA6457A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6E-4CB1-8A53-38E3DA6457A4}"/>
              </c:ext>
            </c:extLst>
          </c:dPt>
          <c:dLbls>
            <c:dLbl>
              <c:idx val="1"/>
              <c:layout>
                <c:manualLayout>
                  <c:x val="-1.6604397995130073E-3"/>
                  <c:y val="7.97209640712680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E-4CB1-8A53-38E3DA6457A4}"/>
                </c:ext>
              </c:extLst>
            </c:dLbl>
            <c:dLbl>
              <c:idx val="2"/>
              <c:layout>
                <c:manualLayout>
                  <c:x val="-4.98131939853902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E-4CB1-8A53-38E3DA6457A4}"/>
                </c:ext>
              </c:extLst>
            </c:dLbl>
            <c:dLbl>
              <c:idx val="3"/>
              <c:layout>
                <c:manualLayout>
                  <c:x val="-8.3021989975650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E-4CB1-8A53-38E3DA6457A4}"/>
                </c:ext>
              </c:extLst>
            </c:dLbl>
            <c:dLbl>
              <c:idx val="5"/>
              <c:layout>
                <c:manualLayout>
                  <c:x val="-4.98131939853902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E-4CB1-8A53-38E3DA64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FBM!$EH$695:$EH$704</c:f>
              <c:strCache>
                <c:ptCount val="10"/>
                <c:pt idx="0">
                  <c:v>Tasa de cobertura neta en educación preescolar</c:v>
                </c:pt>
                <c:pt idx="1">
                  <c:v>Tasa de cobertura neta en educación primaria</c:v>
                </c:pt>
                <c:pt idx="2">
                  <c:v>Tasa de cobertura neta en educación secundaria</c:v>
                </c:pt>
                <c:pt idx="3">
                  <c:v>Tasa de cobertura neta en educación media</c:v>
                </c:pt>
                <c:pt idx="4">
                  <c:v>Tasa de cobertura neta en educación básica</c:v>
                </c:pt>
                <c:pt idx="5">
                  <c:v>Tasa de cobertura bruta en educación preescolar</c:v>
                </c:pt>
                <c:pt idx="6">
                  <c:v>Tasa de cobertura bruta en educación primaria</c:v>
                </c:pt>
                <c:pt idx="7">
                  <c:v>Tasa de cobertura bruta en educación secundaria</c:v>
                </c:pt>
                <c:pt idx="8">
                  <c:v>Tasa de cobertura bruta en educación media</c:v>
                </c:pt>
                <c:pt idx="9">
                  <c:v>Tasa de cobertura bruta en educación básica</c:v>
                </c:pt>
              </c:strCache>
            </c:strRef>
          </c:cat>
          <c:val>
            <c:numRef>
              <c:f>FBM!$EK$695:$EK$704</c:f>
              <c:numCache>
                <c:formatCode>General</c:formatCode>
                <c:ptCount val="10"/>
                <c:pt idx="0">
                  <c:v>48.46</c:v>
                </c:pt>
                <c:pt idx="1">
                  <c:v>65.14</c:v>
                </c:pt>
                <c:pt idx="2">
                  <c:v>62.66</c:v>
                </c:pt>
                <c:pt idx="3">
                  <c:v>38.42</c:v>
                </c:pt>
                <c:pt idx="4">
                  <c:v>69.8</c:v>
                </c:pt>
                <c:pt idx="5">
                  <c:v>68.400000000000006</c:v>
                </c:pt>
                <c:pt idx="6">
                  <c:v>82.13</c:v>
                </c:pt>
                <c:pt idx="7">
                  <c:v>91.05</c:v>
                </c:pt>
                <c:pt idx="8">
                  <c:v>71.88</c:v>
                </c:pt>
                <c:pt idx="9">
                  <c:v>84.22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6E-4CB1-8A53-38E3DA64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429344"/>
        <c:axId val="422428952"/>
      </c:barChart>
      <c:catAx>
        <c:axId val="4224293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422428952"/>
        <c:crosses val="autoZero"/>
        <c:auto val="1"/>
        <c:lblAlgn val="ctr"/>
        <c:lblOffset val="100"/>
        <c:noMultiLvlLbl val="0"/>
      </c:catAx>
      <c:valAx>
        <c:axId val="422428952"/>
        <c:scaling>
          <c:orientation val="minMax"/>
        </c:scaling>
        <c:delete val="0"/>
        <c:axPos val="b"/>
        <c:majorGridlines>
          <c:spPr>
            <a:ln>
              <a:gradFill>
                <a:gsLst>
                  <a:gs pos="0">
                    <a:srgbClr val="FFF2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5400000" scaled="0"/>
              </a:gradFill>
            </a:ln>
          </c:spPr>
        </c:majorGridlines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</a:defRPr>
            </a:pPr>
            <a:endParaRPr lang="es-CO"/>
          </a:p>
        </c:txPr>
        <c:crossAx val="4224293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030A0"/>
      </a:solidFill>
    </a:ln>
  </c:spPr>
  <c:txPr>
    <a:bodyPr/>
    <a:lstStyle/>
    <a:p>
      <a:pPr>
        <a:defRPr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.xml"/><Relationship Id="rId18" Type="http://schemas.openxmlformats.org/officeDocument/2006/relationships/image" Target="../media/image6.gif"/><Relationship Id="rId26" Type="http://schemas.openxmlformats.org/officeDocument/2006/relationships/image" Target="../media/image7.emf"/><Relationship Id="rId39" Type="http://schemas.openxmlformats.org/officeDocument/2006/relationships/image" Target="../media/image13.jpeg"/><Relationship Id="rId21" Type="http://schemas.openxmlformats.org/officeDocument/2006/relationships/chart" Target="../charts/chart15.xml"/><Relationship Id="rId34" Type="http://schemas.openxmlformats.org/officeDocument/2006/relationships/chart" Target="../charts/chart25.xml"/><Relationship Id="rId7" Type="http://schemas.openxmlformats.org/officeDocument/2006/relationships/chart" Target="../charts/chart4.xml"/><Relationship Id="rId12" Type="http://schemas.openxmlformats.org/officeDocument/2006/relationships/chart" Target="../charts/chart7.xml"/><Relationship Id="rId17" Type="http://schemas.openxmlformats.org/officeDocument/2006/relationships/chart" Target="../charts/chart12.xml"/><Relationship Id="rId25" Type="http://schemas.openxmlformats.org/officeDocument/2006/relationships/chart" Target="../charts/chart19.xml"/><Relationship Id="rId33" Type="http://schemas.openxmlformats.org/officeDocument/2006/relationships/chart" Target="../charts/chart24.xml"/><Relationship Id="rId38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chart" Target="../charts/chart11.xml"/><Relationship Id="rId20" Type="http://schemas.openxmlformats.org/officeDocument/2006/relationships/chart" Target="../charts/chart14.xml"/><Relationship Id="rId29" Type="http://schemas.openxmlformats.org/officeDocument/2006/relationships/chart" Target="../charts/chart20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11" Type="http://schemas.openxmlformats.org/officeDocument/2006/relationships/image" Target="../media/image5.png"/><Relationship Id="rId24" Type="http://schemas.openxmlformats.org/officeDocument/2006/relationships/chart" Target="../charts/chart18.xml"/><Relationship Id="rId32" Type="http://schemas.openxmlformats.org/officeDocument/2006/relationships/chart" Target="../charts/chart23.xml"/><Relationship Id="rId37" Type="http://schemas.openxmlformats.org/officeDocument/2006/relationships/image" Target="../media/image11.jpeg"/><Relationship Id="rId5" Type="http://schemas.openxmlformats.org/officeDocument/2006/relationships/chart" Target="../charts/chart2.xml"/><Relationship Id="rId15" Type="http://schemas.openxmlformats.org/officeDocument/2006/relationships/chart" Target="../charts/chart10.xml"/><Relationship Id="rId23" Type="http://schemas.openxmlformats.org/officeDocument/2006/relationships/chart" Target="../charts/chart17.xml"/><Relationship Id="rId28" Type="http://schemas.openxmlformats.org/officeDocument/2006/relationships/image" Target="../media/image9.jpg"/><Relationship Id="rId36" Type="http://schemas.openxmlformats.org/officeDocument/2006/relationships/image" Target="../media/image10.jpeg"/><Relationship Id="rId10" Type="http://schemas.openxmlformats.org/officeDocument/2006/relationships/chart" Target="../charts/chart6.xml"/><Relationship Id="rId19" Type="http://schemas.openxmlformats.org/officeDocument/2006/relationships/chart" Target="../charts/chart13.xml"/><Relationship Id="rId31" Type="http://schemas.openxmlformats.org/officeDocument/2006/relationships/chart" Target="../charts/chart22.xml"/><Relationship Id="rId4" Type="http://schemas.openxmlformats.org/officeDocument/2006/relationships/chart" Target="../charts/chart1.xml"/><Relationship Id="rId9" Type="http://schemas.openxmlformats.org/officeDocument/2006/relationships/chart" Target="../charts/chart5.xml"/><Relationship Id="rId14" Type="http://schemas.openxmlformats.org/officeDocument/2006/relationships/chart" Target="../charts/chart9.xml"/><Relationship Id="rId22" Type="http://schemas.openxmlformats.org/officeDocument/2006/relationships/chart" Target="../charts/chart16.xml"/><Relationship Id="rId27" Type="http://schemas.openxmlformats.org/officeDocument/2006/relationships/image" Target="../media/image8.png"/><Relationship Id="rId30" Type="http://schemas.openxmlformats.org/officeDocument/2006/relationships/chart" Target="../charts/chart21.xml"/><Relationship Id="rId35" Type="http://schemas.openxmlformats.org/officeDocument/2006/relationships/chart" Target="../charts/chart26.xml"/><Relationship Id="rId8" Type="http://schemas.openxmlformats.org/officeDocument/2006/relationships/image" Target="../media/image4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28575</xdr:colOff>
      <xdr:row>5</xdr:row>
      <xdr:rowOff>141371</xdr:rowOff>
    </xdr:from>
    <xdr:to>
      <xdr:col>67</xdr:col>
      <xdr:colOff>28575</xdr:colOff>
      <xdr:row>19</xdr:row>
      <xdr:rowOff>169445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131970" y="1133976"/>
          <a:ext cx="4060658" cy="2554706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48</xdr:col>
      <xdr:colOff>47625</xdr:colOff>
      <xdr:row>0</xdr:row>
      <xdr:rowOff>200025</xdr:rowOff>
    </xdr:from>
    <xdr:to>
      <xdr:col>90</xdr:col>
      <xdr:colOff>95250</xdr:colOff>
      <xdr:row>2</xdr:row>
      <xdr:rowOff>190500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448425" y="200025"/>
          <a:ext cx="5648325" cy="428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400" b="1">
              <a:latin typeface="Gill Sans MT" panose="020B0502020104020203" pitchFamily="34" charset="0"/>
            </a:rPr>
            <a:t>FICHA BÁSICA MUNICIPAL</a:t>
          </a:r>
        </a:p>
      </xdr:txBody>
    </xdr:sp>
    <xdr:clientData/>
  </xdr:twoCellAnchor>
  <xdr:twoCellAnchor editAs="oneCell">
    <xdr:from>
      <xdr:col>0</xdr:col>
      <xdr:colOff>1</xdr:colOff>
      <xdr:row>3</xdr:row>
      <xdr:rowOff>1</xdr:rowOff>
    </xdr:from>
    <xdr:to>
      <xdr:col>3</xdr:col>
      <xdr:colOff>110094</xdr:colOff>
      <xdr:row>5</xdr:row>
      <xdr:rowOff>9525</xdr:rowOff>
    </xdr:to>
    <xdr:pic>
      <xdr:nvPicPr>
        <xdr:cNvPr id="6" name="5 Imagen" descr="C:\Users\AUXPLANEACION08\AppData\Local\Microsoft\Windows\Temporary Internet Files\Content.IE5\CBXU0F9Q\geolocalizaciocc81n[1]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57226"/>
          <a:ext cx="510143" cy="35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152401</xdr:rowOff>
    </xdr:from>
    <xdr:to>
      <xdr:col>2</xdr:col>
      <xdr:colOff>126491</xdr:colOff>
      <xdr:row>23</xdr:row>
      <xdr:rowOff>19050</xdr:rowOff>
    </xdr:to>
    <xdr:pic>
      <xdr:nvPicPr>
        <xdr:cNvPr id="10" name="9 Imagen" descr="C:\Users\AUXPLANEACION08\AppData\Local\Microsoft\Windows\Temporary Internet Files\Content.IE5\CBXU0F9Q\icons-1337907_960_720[1]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85" t="49722" b="32917"/>
        <a:stretch/>
      </xdr:blipFill>
      <xdr:spPr bwMode="auto">
        <a:xfrm>
          <a:off x="0" y="3867151"/>
          <a:ext cx="393191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21</xdr:row>
      <xdr:rowOff>19050</xdr:rowOff>
    </xdr:from>
    <xdr:to>
      <xdr:col>32</xdr:col>
      <xdr:colOff>123825</xdr:colOff>
      <xdr:row>22</xdr:row>
      <xdr:rowOff>161925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95325" y="3914775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1. GENERALIDADES</a:t>
          </a:r>
        </a:p>
      </xdr:txBody>
    </xdr:sp>
    <xdr:clientData/>
  </xdr:twoCellAnchor>
  <xdr:twoCellAnchor>
    <xdr:from>
      <xdr:col>2</xdr:col>
      <xdr:colOff>104775</xdr:colOff>
      <xdr:row>26</xdr:row>
      <xdr:rowOff>1</xdr:rowOff>
    </xdr:from>
    <xdr:to>
      <xdr:col>46</xdr:col>
      <xdr:colOff>0</xdr:colOff>
      <xdr:row>48</xdr:row>
      <xdr:rowOff>0</xdr:rowOff>
    </xdr:to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459" y="4792580"/>
          <a:ext cx="5790699" cy="5955631"/>
        </a:xfrm>
        <a:prstGeom prst="rect">
          <a:avLst/>
        </a:prstGeom>
        <a:solidFill>
          <a:schemeClr val="lt1"/>
        </a:solidFill>
        <a:ln w="9525" cmpd="sng">
          <a:solidFill>
            <a:srgbClr val="7030A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000">
              <a:latin typeface="Gill Sans MT" panose="020B0502020104020203" pitchFamily="34" charset="0"/>
            </a:rPr>
            <a:t>El Origen del nombre Montenegro proviene de la época de los primeros exploradores antioqueños, quienes encontraron en esta zona un agresivo y espeso monte el cual contrastaba con una enmarañada selva que le daba al sitio un color oscuro, contraste al cual ellos denominaron Montenegro.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r>
            <a:rPr lang="es-CO" sz="1000">
              <a:latin typeface="Gill Sans MT" panose="020B0502020104020203" pitchFamily="34" charset="0"/>
            </a:rPr>
            <a:t>El Lote donde se asentaron los primeros colonos era de propiedad de Agapito Herrera, quien vivía en Salento. Miguel Duque lo compró por la suma de $ 300 pesos y lo donó para la fundación del caserío.</a:t>
          </a:r>
        </a:p>
        <a:p>
          <a:pPr algn="l"/>
          <a:endParaRPr lang="es-CO" sz="1000">
            <a:latin typeface="Gill Sans MT" panose="020B0502020104020203" pitchFamily="34" charset="0"/>
          </a:endParaRPr>
        </a:p>
        <a:p>
          <a:pPr algn="l"/>
          <a:endParaRPr lang="es-CO" sz="1000"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23</xdr:col>
      <xdr:colOff>30079</xdr:colOff>
      <xdr:row>52</xdr:row>
      <xdr:rowOff>100264</xdr:rowOff>
    </xdr:from>
    <xdr:to>
      <xdr:col>45</xdr:col>
      <xdr:colOff>60158</xdr:colOff>
      <xdr:row>66</xdr:row>
      <xdr:rowOff>10026</xdr:rowOff>
    </xdr:to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027947" y="9224211"/>
          <a:ext cx="3058027" cy="2436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050">
              <a:latin typeface="+mn-lt"/>
            </a:rPr>
            <a:t>La bandera oficial de Montenegro consta de tres franjas horizontales de color verde, blanco y rojo.</a:t>
          </a:r>
        </a:p>
        <a:p>
          <a:endParaRPr lang="es-CO" sz="1050">
            <a:latin typeface="+mn-lt"/>
          </a:endParaRPr>
        </a:p>
        <a:p>
          <a:r>
            <a:rPr lang="es-CO" sz="1050">
              <a:latin typeface="+mn-lt"/>
            </a:rPr>
            <a:t>El verde corresponde a la franja superior que ocupa un 50% de su largo. Significa la esperanza y la riqueza de su vegetación.</a:t>
          </a:r>
        </a:p>
        <a:p>
          <a:endParaRPr lang="es-CO" sz="1050">
            <a:latin typeface="+mn-lt"/>
          </a:endParaRPr>
        </a:p>
        <a:p>
          <a:r>
            <a:rPr lang="es-CO" sz="1050">
              <a:latin typeface="+mn-lt"/>
            </a:rPr>
            <a:t>El blanco corresponde a la franja intermedia de sólo el 25% de su largo. Significa paz. En esta parte y en posición horizontal una rama de café con sus frutos maduros.</a:t>
          </a:r>
        </a:p>
        <a:p>
          <a:endParaRPr lang="es-CO" sz="1050">
            <a:latin typeface="+mn-lt"/>
          </a:endParaRPr>
        </a:p>
        <a:p>
          <a:r>
            <a:rPr lang="es-CO" sz="1050">
              <a:latin typeface="+mn-lt"/>
            </a:rPr>
            <a:t>El rojo corresponde a la franja inferior y ocupa el 25% restante de su largo. Significa amor, sacrificio y revolución. </a:t>
          </a:r>
        </a:p>
      </xdr:txBody>
    </xdr:sp>
    <xdr:clientData/>
  </xdr:twoCellAnchor>
  <xdr:twoCellAnchor>
    <xdr:from>
      <xdr:col>22</xdr:col>
      <xdr:colOff>10026</xdr:colOff>
      <xdr:row>67</xdr:row>
      <xdr:rowOff>90235</xdr:rowOff>
    </xdr:from>
    <xdr:to>
      <xdr:col>45</xdr:col>
      <xdr:colOff>104773</xdr:colOff>
      <xdr:row>80</xdr:row>
      <xdr:rowOff>0</xdr:rowOff>
    </xdr:to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877552" y="11921288"/>
          <a:ext cx="3253037" cy="24178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050">
              <a:latin typeface="+mn-lt"/>
            </a:rPr>
            <a:t>Con motivo de la conmemoración del Centenario de Montenegro e 1990, el señor Alcalde Popular Hugo Tabares Sánchez convocó a los siguientes señores a participar en el diseño del escudo para la ciudad: Orlando Londoño Hidalgo (escultor, pintor y muralista, de Armenia); Maria Victoria Liévano (especialista en heráldica, de Bogotá); Gabriel González (pintor naturista, de Calarcá); Alicia Mejía de Ruiz (especialista en heráldica, de Montenegro); Después de un minucioso estudio fue aprobado el escudo presentado por Maria Victoria Liévano.</a:t>
          </a:r>
        </a:p>
      </xdr:txBody>
    </xdr:sp>
    <xdr:clientData/>
  </xdr:twoCellAnchor>
  <xdr:oneCellAnchor>
    <xdr:from>
      <xdr:col>102</xdr:col>
      <xdr:colOff>28575</xdr:colOff>
      <xdr:row>94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62025" y="1543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41</xdr:col>
      <xdr:colOff>104775</xdr:colOff>
      <xdr:row>3</xdr:row>
      <xdr:rowOff>9525</xdr:rowOff>
    </xdr:from>
    <xdr:to>
      <xdr:col>91</xdr:col>
      <xdr:colOff>85725</xdr:colOff>
      <xdr:row>4</xdr:row>
      <xdr:rowOff>171449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572125" y="666750"/>
          <a:ext cx="6686550" cy="323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CO" sz="1800" b="1">
              <a:solidFill>
                <a:schemeClr val="bg1"/>
              </a:solidFill>
              <a:latin typeface="Gill Sans MT" panose="020B0502020104020203" pitchFamily="34" charset="0"/>
            </a:rPr>
            <a:t>VIGENCIA 2021</a:t>
          </a:r>
        </a:p>
      </xdr:txBody>
    </xdr:sp>
    <xdr:clientData/>
  </xdr:twoCellAnchor>
  <xdr:twoCellAnchor>
    <xdr:from>
      <xdr:col>5</xdr:col>
      <xdr:colOff>28575</xdr:colOff>
      <xdr:row>279</xdr:row>
      <xdr:rowOff>19050</xdr:rowOff>
    </xdr:from>
    <xdr:to>
      <xdr:col>32</xdr:col>
      <xdr:colOff>123825</xdr:colOff>
      <xdr:row>280</xdr:row>
      <xdr:rowOff>161925</xdr:rowOff>
    </xdr:to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95325" y="3914775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1I. DEMOGRAFÍA</a:t>
          </a:r>
        </a:p>
      </xdr:txBody>
    </xdr:sp>
    <xdr:clientData/>
  </xdr:twoCellAnchor>
  <xdr:twoCellAnchor editAs="oneCell">
    <xdr:from>
      <xdr:col>0</xdr:col>
      <xdr:colOff>11906</xdr:colOff>
      <xdr:row>279</xdr:row>
      <xdr:rowOff>11906</xdr:rowOff>
    </xdr:from>
    <xdr:to>
      <xdr:col>5</xdr:col>
      <xdr:colOff>7337</xdr:colOff>
      <xdr:row>281</xdr:row>
      <xdr:rowOff>88108</xdr:rowOff>
    </xdr:to>
    <xdr:pic>
      <xdr:nvPicPr>
        <xdr:cNvPr id="28" name="27 Imagen" descr="C:\Users\AUXPLANEACION08\AppData\Local\Microsoft\Windows\Temporary Internet Files\Content.IE5\J21K44C9\Group_people_icon[1]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" y="50113406"/>
          <a:ext cx="650275" cy="43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20052</xdr:colOff>
      <xdr:row>293</xdr:row>
      <xdr:rowOff>161924</xdr:rowOff>
    </xdr:from>
    <xdr:to>
      <xdr:col>92</xdr:col>
      <xdr:colOff>0</xdr:colOff>
      <xdr:row>309</xdr:row>
      <xdr:rowOff>154781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47</xdr:col>
      <xdr:colOff>57149</xdr:colOff>
      <xdr:row>314</xdr:row>
      <xdr:rowOff>171449</xdr:rowOff>
    </xdr:from>
    <xdr:to>
      <xdr:col>92</xdr:col>
      <xdr:colOff>47625</xdr:colOff>
      <xdr:row>334</xdr:row>
      <xdr:rowOff>180974</xdr:rowOff>
    </xdr:to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47</xdr:col>
      <xdr:colOff>9525</xdr:colOff>
      <xdr:row>351</xdr:row>
      <xdr:rowOff>501</xdr:rowOff>
    </xdr:from>
    <xdr:to>
      <xdr:col>92</xdr:col>
      <xdr:colOff>9524</xdr:colOff>
      <xdr:row>362</xdr:row>
      <xdr:rowOff>19049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46</xdr:col>
      <xdr:colOff>104273</xdr:colOff>
      <xdr:row>374</xdr:row>
      <xdr:rowOff>10026</xdr:rowOff>
    </xdr:from>
    <xdr:to>
      <xdr:col>92</xdr:col>
      <xdr:colOff>30079</xdr:colOff>
      <xdr:row>391</xdr:row>
      <xdr:rowOff>0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5</xdr:col>
      <xdr:colOff>28575</xdr:colOff>
      <xdr:row>447</xdr:row>
      <xdr:rowOff>19050</xdr:rowOff>
    </xdr:from>
    <xdr:to>
      <xdr:col>32</xdr:col>
      <xdr:colOff>123825</xdr:colOff>
      <xdr:row>448</xdr:row>
      <xdr:rowOff>161925</xdr:rowOff>
    </xdr:to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95325" y="58388250"/>
          <a:ext cx="36957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1II. SALUD Y BIENESTAR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R</a:t>
          </a:r>
        </a:p>
      </xdr:txBody>
    </xdr:sp>
    <xdr:clientData/>
  </xdr:twoCellAnchor>
  <xdr:twoCellAnchor editAs="oneCell">
    <xdr:from>
      <xdr:col>0</xdr:col>
      <xdr:colOff>0</xdr:colOff>
      <xdr:row>446</xdr:row>
      <xdr:rowOff>0</xdr:rowOff>
    </xdr:from>
    <xdr:to>
      <xdr:col>4</xdr:col>
      <xdr:colOff>122765</xdr:colOff>
      <xdr:row>449</xdr:row>
      <xdr:rowOff>19048</xdr:rowOff>
    </xdr:to>
    <xdr:pic>
      <xdr:nvPicPr>
        <xdr:cNvPr id="35" name="34 Imagen" descr="C:\Users\AUXPLANEACION08\AppData\Local\Microsoft\Windows\Temporary Internet Files\Content.IE5\CBXU0F9Q\buena-salud-para-tu-corazon-620x360[1]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0"/>
          <a:ext cx="656165" cy="56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281</xdr:row>
      <xdr:rowOff>57150</xdr:rowOff>
    </xdr:from>
    <xdr:to>
      <xdr:col>92</xdr:col>
      <xdr:colOff>9525</xdr:colOff>
      <xdr:row>291</xdr:row>
      <xdr:rowOff>4762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46</xdr:col>
      <xdr:colOff>116418</xdr:colOff>
      <xdr:row>572</xdr:row>
      <xdr:rowOff>0</xdr:rowOff>
    </xdr:from>
    <xdr:to>
      <xdr:col>91</xdr:col>
      <xdr:colOff>130343</xdr:colOff>
      <xdr:row>586</xdr:row>
      <xdr:rowOff>30078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5</xdr:col>
      <xdr:colOff>28575</xdr:colOff>
      <xdr:row>588</xdr:row>
      <xdr:rowOff>19050</xdr:rowOff>
    </xdr:from>
    <xdr:to>
      <xdr:col>32</xdr:col>
      <xdr:colOff>123825</xdr:colOff>
      <xdr:row>589</xdr:row>
      <xdr:rowOff>161925</xdr:rowOff>
    </xdr:to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95325" y="78838425"/>
          <a:ext cx="37909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1V. EDUCACIÓN</a:t>
          </a:r>
        </a:p>
      </xdr:txBody>
    </xdr:sp>
    <xdr:clientData/>
  </xdr:twoCellAnchor>
  <xdr:twoCellAnchor editAs="oneCell">
    <xdr:from>
      <xdr:col>0</xdr:col>
      <xdr:colOff>0</xdr:colOff>
      <xdr:row>587</xdr:row>
      <xdr:rowOff>161926</xdr:rowOff>
    </xdr:from>
    <xdr:to>
      <xdr:col>4</xdr:col>
      <xdr:colOff>38098</xdr:colOff>
      <xdr:row>590</xdr:row>
      <xdr:rowOff>8842</xdr:rowOff>
    </xdr:to>
    <xdr:pic>
      <xdr:nvPicPr>
        <xdr:cNvPr id="32" name="31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1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93133</xdr:colOff>
      <xdr:row>631</xdr:row>
      <xdr:rowOff>178858</xdr:rowOff>
    </xdr:from>
    <xdr:to>
      <xdr:col>45</xdr:col>
      <xdr:colOff>116417</xdr:colOff>
      <xdr:row>646</xdr:row>
      <xdr:rowOff>160867</xdr:rowOff>
    </xdr:to>
    <xdr:graphicFrame macro="">
      <xdr:nvGraphicFramePr>
        <xdr:cNvPr id="31" name="30 Gráfic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47</xdr:col>
      <xdr:colOff>0</xdr:colOff>
      <xdr:row>632</xdr:row>
      <xdr:rowOff>0</xdr:rowOff>
    </xdr:from>
    <xdr:to>
      <xdr:col>92</xdr:col>
      <xdr:colOff>0</xdr:colOff>
      <xdr:row>646</xdr:row>
      <xdr:rowOff>171450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47</xdr:col>
      <xdr:colOff>1</xdr:colOff>
      <xdr:row>692</xdr:row>
      <xdr:rowOff>171450</xdr:rowOff>
    </xdr:from>
    <xdr:to>
      <xdr:col>92</xdr:col>
      <xdr:colOff>9525</xdr:colOff>
      <xdr:row>710</xdr:row>
      <xdr:rowOff>161925</xdr:rowOff>
    </xdr:to>
    <xdr:graphicFrame macro="">
      <xdr:nvGraphicFramePr>
        <xdr:cNvPr id="39" name="38 Gráfic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2</xdr:col>
      <xdr:colOff>40216</xdr:colOff>
      <xdr:row>692</xdr:row>
      <xdr:rowOff>169333</xdr:rowOff>
    </xdr:from>
    <xdr:to>
      <xdr:col>45</xdr:col>
      <xdr:colOff>82549</xdr:colOff>
      <xdr:row>710</xdr:row>
      <xdr:rowOff>178858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</xdr:col>
      <xdr:colOff>113242</xdr:colOff>
      <xdr:row>714</xdr:row>
      <xdr:rowOff>139700</xdr:rowOff>
    </xdr:from>
    <xdr:to>
      <xdr:col>45</xdr:col>
      <xdr:colOff>127000</xdr:colOff>
      <xdr:row>729</xdr:row>
      <xdr:rowOff>167217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5</xdr:col>
      <xdr:colOff>28575</xdr:colOff>
      <xdr:row>752</xdr:row>
      <xdr:rowOff>19050</xdr:rowOff>
    </xdr:from>
    <xdr:to>
      <xdr:col>32</xdr:col>
      <xdr:colOff>123825</xdr:colOff>
      <xdr:row>753</xdr:row>
      <xdr:rowOff>161925</xdr:rowOff>
    </xdr:to>
    <xdr:sp macro="" textlink="">
      <xdr:nvSpPr>
        <xdr:cNvPr id="41" name="40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95325" y="61464825"/>
          <a:ext cx="38004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V. SERVICIOS PÚBLICOS</a:t>
          </a:r>
        </a:p>
      </xdr:txBody>
    </xdr:sp>
    <xdr:clientData/>
  </xdr:twoCellAnchor>
  <xdr:oneCellAnchor>
    <xdr:from>
      <xdr:col>0</xdr:col>
      <xdr:colOff>0</xdr:colOff>
      <xdr:row>751</xdr:row>
      <xdr:rowOff>161926</xdr:rowOff>
    </xdr:from>
    <xdr:ext cx="571498" cy="389840"/>
    <xdr:pic>
      <xdr:nvPicPr>
        <xdr:cNvPr id="42" name="41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45775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</xdr:colOff>
      <xdr:row>734</xdr:row>
      <xdr:rowOff>9524</xdr:rowOff>
    </xdr:from>
    <xdr:to>
      <xdr:col>46</xdr:col>
      <xdr:colOff>28576</xdr:colOff>
      <xdr:row>749</xdr:row>
      <xdr:rowOff>0</xdr:rowOff>
    </xdr:to>
    <xdr:graphicFrame macro="">
      <xdr:nvGraphicFramePr>
        <xdr:cNvPr id="43" name="42 Gráfic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5</xdr:col>
      <xdr:colOff>28575</xdr:colOff>
      <xdr:row>877</xdr:row>
      <xdr:rowOff>19050</xdr:rowOff>
    </xdr:from>
    <xdr:to>
      <xdr:col>32</xdr:col>
      <xdr:colOff>123825</xdr:colOff>
      <xdr:row>878</xdr:row>
      <xdr:rowOff>161925</xdr:rowOff>
    </xdr:to>
    <xdr:sp macro="" textlink="">
      <xdr:nvSpPr>
        <xdr:cNvPr id="47" name="46 CuadroText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95325" y="145075275"/>
          <a:ext cx="38004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VI. VÍAS Y TRANSPORTE</a:t>
          </a:r>
        </a:p>
      </xdr:txBody>
    </xdr:sp>
    <xdr:clientData/>
  </xdr:twoCellAnchor>
  <xdr:twoCellAnchor editAs="oneCell">
    <xdr:from>
      <xdr:col>0</xdr:col>
      <xdr:colOff>35719</xdr:colOff>
      <xdr:row>876</xdr:row>
      <xdr:rowOff>114300</xdr:rowOff>
    </xdr:from>
    <xdr:to>
      <xdr:col>4</xdr:col>
      <xdr:colOff>77702</xdr:colOff>
      <xdr:row>878</xdr:row>
      <xdr:rowOff>141597</xdr:rowOff>
    </xdr:to>
    <xdr:pic>
      <xdr:nvPicPr>
        <xdr:cNvPr id="51" name="50 Imagen" descr="C:\Users\AUXPLANEACION08\AppData\Local\Microsoft\Windows\Temporary Internet Files\Content.IE5\QJR6QI2A\Transporte-diego-19102009[1].gif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9" y="156693394"/>
          <a:ext cx="565858" cy="38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0</xdr:colOff>
      <xdr:row>952</xdr:row>
      <xdr:rowOff>17319</xdr:rowOff>
    </xdr:from>
    <xdr:to>
      <xdr:col>92</xdr:col>
      <xdr:colOff>19050</xdr:colOff>
      <xdr:row>967</xdr:row>
      <xdr:rowOff>170391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47</xdr:col>
      <xdr:colOff>23813</xdr:colOff>
      <xdr:row>969</xdr:row>
      <xdr:rowOff>176576</xdr:rowOff>
    </xdr:from>
    <xdr:to>
      <xdr:col>92</xdr:col>
      <xdr:colOff>38100</xdr:colOff>
      <xdr:row>987</xdr:row>
      <xdr:rowOff>8659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7</xdr:col>
      <xdr:colOff>18548</xdr:colOff>
      <xdr:row>989</xdr:row>
      <xdr:rowOff>9024</xdr:rowOff>
    </xdr:from>
    <xdr:to>
      <xdr:col>34</xdr:col>
      <xdr:colOff>113799</xdr:colOff>
      <xdr:row>990</xdr:row>
      <xdr:rowOff>151899</xdr:rowOff>
    </xdr:to>
    <xdr:sp macro="" textlink="">
      <xdr:nvSpPr>
        <xdr:cNvPr id="49" name="46 CuadroText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930943" y="184382945"/>
          <a:ext cx="3724777" cy="323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EQUIPAMIENTO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100933</xdr:colOff>
      <xdr:row>988</xdr:row>
      <xdr:rowOff>159919</xdr:rowOff>
    </xdr:from>
    <xdr:ext cx="600783" cy="382103"/>
    <xdr:pic>
      <xdr:nvPicPr>
        <xdr:cNvPr id="50" name="50 Imagen" descr="C:\Users\AUXPLANEACION08\AppData\Local\Microsoft\Windows\Temporary Internet Files\Content.IE5\QJR6QI2A\Transporte-diego-19102009[1].gif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33" y="180122261"/>
          <a:ext cx="600783" cy="382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78706</xdr:colOff>
      <xdr:row>1028</xdr:row>
      <xdr:rowOff>29076</xdr:rowOff>
    </xdr:from>
    <xdr:to>
      <xdr:col>33</xdr:col>
      <xdr:colOff>43615</xdr:colOff>
      <xdr:row>1029</xdr:row>
      <xdr:rowOff>171951</xdr:rowOff>
    </xdr:to>
    <xdr:sp macro="" textlink="">
      <xdr:nvSpPr>
        <xdr:cNvPr id="48" name="46 CuadroText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730417" y="189095313"/>
          <a:ext cx="3724777" cy="323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VIII.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SECTOR AGROPECUARIO</a:t>
          </a:r>
        </a:p>
        <a:p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twoCellAnchor>
    <xdr:from>
      <xdr:col>5</xdr:col>
      <xdr:colOff>28575</xdr:colOff>
      <xdr:row>1096</xdr:row>
      <xdr:rowOff>19050</xdr:rowOff>
    </xdr:from>
    <xdr:to>
      <xdr:col>42</xdr:col>
      <xdr:colOff>66675</xdr:colOff>
      <xdr:row>1097</xdr:row>
      <xdr:rowOff>161925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95325" y="185070750"/>
          <a:ext cx="507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XI. CATASTRO Y PROPIEDAD RAÍZ </a:t>
          </a:r>
        </a:p>
      </xdr:txBody>
    </xdr:sp>
    <xdr:clientData/>
  </xdr:twoCellAnchor>
  <xdr:oneCellAnchor>
    <xdr:from>
      <xdr:col>0</xdr:col>
      <xdr:colOff>0</xdr:colOff>
      <xdr:row>1095</xdr:row>
      <xdr:rowOff>161926</xdr:rowOff>
    </xdr:from>
    <xdr:ext cx="571498" cy="389840"/>
    <xdr:pic>
      <xdr:nvPicPr>
        <xdr:cNvPr id="54" name="53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32651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</xdr:colOff>
      <xdr:row>1144</xdr:row>
      <xdr:rowOff>19050</xdr:rowOff>
    </xdr:from>
    <xdr:to>
      <xdr:col>42</xdr:col>
      <xdr:colOff>66675</xdr:colOff>
      <xdr:row>1145</xdr:row>
      <xdr:rowOff>161925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95325" y="191585850"/>
          <a:ext cx="50768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TURISMO </a:t>
          </a:r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0</xdr:colOff>
      <xdr:row>1143</xdr:row>
      <xdr:rowOff>152401</xdr:rowOff>
    </xdr:from>
    <xdr:ext cx="571498" cy="389840"/>
    <xdr:pic>
      <xdr:nvPicPr>
        <xdr:cNvPr id="56" name="55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538226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28575</xdr:colOff>
      <xdr:row>1255</xdr:row>
      <xdr:rowOff>19050</xdr:rowOff>
    </xdr:from>
    <xdr:to>
      <xdr:col>42</xdr:col>
      <xdr:colOff>66675</xdr:colOff>
      <xdr:row>1256</xdr:row>
      <xdr:rowOff>161925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78007" y="208668505"/>
          <a:ext cx="4973782" cy="324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Gill Sans MT" panose="020B0502020104020203" pitchFamily="34" charset="0"/>
            </a:rPr>
            <a:t>XI.</a:t>
          </a:r>
          <a:r>
            <a:rPr lang="es-CO" sz="1600" b="1" baseline="0">
              <a:solidFill>
                <a:schemeClr val="bg1"/>
              </a:solidFill>
              <a:latin typeface="Gill Sans MT" panose="020B0502020104020203" pitchFamily="34" charset="0"/>
            </a:rPr>
            <a:t> FINANZAS  </a:t>
          </a:r>
          <a:endParaRPr lang="es-CO" sz="1600" b="1">
            <a:solidFill>
              <a:schemeClr val="bg1"/>
            </a:solidFill>
            <a:latin typeface="Gill Sans MT" panose="020B0502020104020203" pitchFamily="34" charset="0"/>
          </a:endParaRPr>
        </a:p>
      </xdr:txBody>
    </xdr:sp>
    <xdr:clientData/>
  </xdr:twoCellAnchor>
  <xdr:oneCellAnchor>
    <xdr:from>
      <xdr:col>0</xdr:col>
      <xdr:colOff>0</xdr:colOff>
      <xdr:row>1254</xdr:row>
      <xdr:rowOff>152401</xdr:rowOff>
    </xdr:from>
    <xdr:ext cx="571498" cy="389840"/>
    <xdr:pic>
      <xdr:nvPicPr>
        <xdr:cNvPr id="58" name="57 Imagen" descr="C:\Users\AUXPLANEACION08\AppData\Local\Microsoft\Windows\Temporary Internet Files\Content.IE5\POUUPF0M\educacion[1]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620015"/>
          <a:ext cx="571498" cy="389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127556</xdr:colOff>
      <xdr:row>1354</xdr:row>
      <xdr:rowOff>128114</xdr:rowOff>
    </xdr:from>
    <xdr:to>
      <xdr:col>46</xdr:col>
      <xdr:colOff>21723</xdr:colOff>
      <xdr:row>1370</xdr:row>
      <xdr:rowOff>171003</xdr:rowOff>
    </xdr:to>
    <xdr:graphicFrame macro="">
      <xdr:nvGraphicFramePr>
        <xdr:cNvPr id="62" name="61 Gráfico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46</xdr:col>
      <xdr:colOff>120317</xdr:colOff>
      <xdr:row>1354</xdr:row>
      <xdr:rowOff>137360</xdr:rowOff>
    </xdr:from>
    <xdr:to>
      <xdr:col>91</xdr:col>
      <xdr:colOff>130342</xdr:colOff>
      <xdr:row>1370</xdr:row>
      <xdr:rowOff>160421</xdr:rowOff>
    </xdr:to>
    <xdr:graphicFrame macro="">
      <xdr:nvGraphicFramePr>
        <xdr:cNvPr id="64" name="63 Gráfico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46</xdr:col>
      <xdr:colOff>130341</xdr:colOff>
      <xdr:row>433</xdr:row>
      <xdr:rowOff>1</xdr:rowOff>
    </xdr:from>
    <xdr:to>
      <xdr:col>92</xdr:col>
      <xdr:colOff>30078</xdr:colOff>
      <xdr:row>444</xdr:row>
      <xdr:rowOff>1</xdr:rowOff>
    </xdr:to>
    <xdr:graphicFrame macro="">
      <xdr:nvGraphicFramePr>
        <xdr:cNvPr id="59" name="58 Gráfico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twoCellAnchor>
  <xdr:twoCellAnchor>
    <xdr:from>
      <xdr:col>46</xdr:col>
      <xdr:colOff>84663</xdr:colOff>
      <xdr:row>559</xdr:row>
      <xdr:rowOff>105833</xdr:rowOff>
    </xdr:from>
    <xdr:to>
      <xdr:col>91</xdr:col>
      <xdr:colOff>127000</xdr:colOff>
      <xdr:row>566</xdr:row>
      <xdr:rowOff>148167</xdr:rowOff>
    </xdr:to>
    <xdr:graphicFrame macro="">
      <xdr:nvGraphicFramePr>
        <xdr:cNvPr id="67" name="66 Gráfico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twoCellAnchor>
  <xdr:twoCellAnchor>
    <xdr:from>
      <xdr:col>48</xdr:col>
      <xdr:colOff>63500</xdr:colOff>
      <xdr:row>55</xdr:row>
      <xdr:rowOff>137584</xdr:rowOff>
    </xdr:from>
    <xdr:to>
      <xdr:col>65</xdr:col>
      <xdr:colOff>84667</xdr:colOff>
      <xdr:row>80</xdr:row>
      <xdr:rowOff>10583</xdr:rowOff>
    </xdr:to>
    <xdr:sp macro="" textlink="">
      <xdr:nvSpPr>
        <xdr:cNvPr id="72" name="15 CuadroTexto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815667" y="10498667"/>
          <a:ext cx="2360083" cy="4730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050">
              <a:latin typeface="+mn-lt"/>
            </a:rPr>
            <a:t>Salve tierra grandiosa, de libres!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Montenegro, ciudad del mañana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Decorada con rosas y orquídeas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Tu alba frente, de reina quindiana.</a:t>
          </a:r>
          <a:br>
            <a:rPr lang="es-CO" sz="1050">
              <a:latin typeface="+mn-lt"/>
            </a:rPr>
          </a:b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Con arrullos del Roble, cercano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Te dormitas en noche, feliz;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Mientras brilla la luna en el llano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Y se escucha el rumor tropical </a:t>
          </a:r>
          <a:br>
            <a:rPr lang="es-CO" sz="1050">
              <a:latin typeface="+mn-lt"/>
            </a:rPr>
          </a:b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En las cívicas luchas despliegas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Luminosas banderas de amor ;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Las sonrisas festivas que brindas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Al que gime su angustia y dolor</a:t>
          </a:r>
          <a:br>
            <a:rPr lang="es-CO" sz="1050">
              <a:latin typeface="+mn-lt"/>
            </a:rPr>
          </a:b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Correrán sobre ti los milenios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Sin que puedan tu nombre borrar,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O el alud que maléficos genios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Que quisieron tu gloria eclipsar</a:t>
          </a:r>
          <a:br>
            <a:rPr lang="es-CO" sz="1050">
              <a:latin typeface="+mn-lt"/>
            </a:rPr>
          </a:b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De la patria será el primero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Noble pueblo que irá a combatir 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Al tirano que osare, altanero</a:t>
          </a:r>
          <a:br>
            <a:rPr lang="es-CO" sz="1050">
              <a:latin typeface="+mn-lt"/>
            </a:rPr>
          </a:br>
          <a:r>
            <a:rPr lang="es-CO" sz="1050">
              <a:latin typeface="+mn-lt"/>
            </a:rPr>
            <a:t>Ultrajar nuestra Fé y Libertad.</a:t>
          </a:r>
          <a:endParaRPr lang="es-CO" sz="1050">
            <a:effectLst/>
          </a:endParaRPr>
        </a:p>
        <a:p>
          <a:endParaRPr lang="es-CO" sz="1050">
            <a:effectLst/>
          </a:endParaRPr>
        </a:p>
      </xdr:txBody>
    </xdr:sp>
    <xdr:clientData/>
  </xdr:twoCellAnchor>
  <xdr:twoCellAnchor>
    <xdr:from>
      <xdr:col>67</xdr:col>
      <xdr:colOff>31750</xdr:colOff>
      <xdr:row>56</xdr:row>
      <xdr:rowOff>21167</xdr:rowOff>
    </xdr:from>
    <xdr:to>
      <xdr:col>83</xdr:col>
      <xdr:colOff>105833</xdr:colOff>
      <xdr:row>80</xdr:row>
      <xdr:rowOff>74083</xdr:rowOff>
    </xdr:to>
    <xdr:sp macro="" textlink="">
      <xdr:nvSpPr>
        <xdr:cNvPr id="74" name="15 CuadroTexto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9398000" y="10562167"/>
          <a:ext cx="2360083" cy="47307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CO" sz="1050">
            <a:latin typeface="+mn-lt"/>
          </a:endParaRPr>
        </a:p>
        <a:p>
          <a:endParaRPr lang="es-CO" sz="1050">
            <a:latin typeface="+mn-lt"/>
          </a:endParaRPr>
        </a:p>
        <a:p>
          <a:endParaRPr lang="es-CO" sz="1050">
            <a:latin typeface="+mn-lt"/>
          </a:endParaRPr>
        </a:p>
        <a:p>
          <a:endParaRPr lang="es-CO" sz="1050">
            <a:effectLst/>
          </a:endParaRPr>
        </a:p>
        <a:p>
          <a:endParaRPr lang="es-CO" sz="1050">
            <a:effectLst/>
          </a:endParaRPr>
        </a:p>
      </xdr:txBody>
    </xdr:sp>
    <xdr:clientData/>
  </xdr:twoCellAnchor>
  <xdr:twoCellAnchor>
    <xdr:from>
      <xdr:col>46</xdr:col>
      <xdr:colOff>74083</xdr:colOff>
      <xdr:row>552</xdr:row>
      <xdr:rowOff>42332</xdr:rowOff>
    </xdr:from>
    <xdr:to>
      <xdr:col>91</xdr:col>
      <xdr:colOff>116416</xdr:colOff>
      <xdr:row>559</xdr:row>
      <xdr:rowOff>84667</xdr:rowOff>
    </xdr:to>
    <xdr:graphicFrame macro="">
      <xdr:nvGraphicFramePr>
        <xdr:cNvPr id="60" name="64 Gráfico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twoCellAnchor>
  <xdr:twoCellAnchor editAs="oneCell">
    <xdr:from>
      <xdr:col>37</xdr:col>
      <xdr:colOff>80209</xdr:colOff>
      <xdr:row>5</xdr:row>
      <xdr:rowOff>150395</xdr:rowOff>
    </xdr:from>
    <xdr:to>
      <xdr:col>64</xdr:col>
      <xdr:colOff>106779</xdr:colOff>
      <xdr:row>19</xdr:row>
      <xdr:rowOff>140368</xdr:rowOff>
    </xdr:to>
    <xdr:pic>
      <xdr:nvPicPr>
        <xdr:cNvPr id="65" name="64 Imagen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" r="3131" b="2960"/>
        <a:stretch/>
      </xdr:blipFill>
      <xdr:spPr bwMode="auto">
        <a:xfrm>
          <a:off x="5183604" y="1143000"/>
          <a:ext cx="3890211" cy="2516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90236</xdr:colOff>
      <xdr:row>54</xdr:row>
      <xdr:rowOff>120318</xdr:rowOff>
    </xdr:from>
    <xdr:to>
      <xdr:col>21</xdr:col>
      <xdr:colOff>44047</xdr:colOff>
      <xdr:row>62</xdr:row>
      <xdr:rowOff>120315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04" y="9605213"/>
          <a:ext cx="2169627" cy="1443788"/>
        </a:xfrm>
        <a:prstGeom prst="rect">
          <a:avLst/>
        </a:prstGeom>
      </xdr:spPr>
    </xdr:pic>
    <xdr:clientData/>
  </xdr:twoCellAnchor>
  <xdr:twoCellAnchor editAs="oneCell">
    <xdr:from>
      <xdr:col>5</xdr:col>
      <xdr:colOff>80210</xdr:colOff>
      <xdr:row>68</xdr:row>
      <xdr:rowOff>20053</xdr:rowOff>
    </xdr:from>
    <xdr:to>
      <xdr:col>19</xdr:col>
      <xdr:colOff>10026</xdr:colOff>
      <xdr:row>77</xdr:row>
      <xdr:rowOff>150395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921" y="12031579"/>
          <a:ext cx="1754605" cy="1754605"/>
        </a:xfrm>
        <a:prstGeom prst="rect">
          <a:avLst/>
        </a:prstGeom>
      </xdr:spPr>
    </xdr:pic>
    <xdr:clientData/>
  </xdr:twoCellAnchor>
  <xdr:twoCellAnchor>
    <xdr:from>
      <xdr:col>2</xdr:col>
      <xdr:colOff>17859</xdr:colOff>
      <xdr:row>1285</xdr:row>
      <xdr:rowOff>122634</xdr:rowOff>
    </xdr:from>
    <xdr:to>
      <xdr:col>31</xdr:col>
      <xdr:colOff>47625</xdr:colOff>
      <xdr:row>1300</xdr:row>
      <xdr:rowOff>154781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17858</xdr:colOff>
      <xdr:row>1285</xdr:row>
      <xdr:rowOff>110726</xdr:rowOff>
    </xdr:from>
    <xdr:to>
      <xdr:col>61</xdr:col>
      <xdr:colOff>59531</xdr:colOff>
      <xdr:row>1300</xdr:row>
      <xdr:rowOff>154781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66</xdr:col>
      <xdr:colOff>101205</xdr:colOff>
      <xdr:row>1285</xdr:row>
      <xdr:rowOff>130970</xdr:rowOff>
    </xdr:from>
    <xdr:to>
      <xdr:col>91</xdr:col>
      <xdr:colOff>47626</xdr:colOff>
      <xdr:row>1300</xdr:row>
      <xdr:rowOff>166688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48</xdr:col>
      <xdr:colOff>5953</xdr:colOff>
      <xdr:row>1304</xdr:row>
      <xdr:rowOff>110727</xdr:rowOff>
    </xdr:from>
    <xdr:to>
      <xdr:col>89</xdr:col>
      <xdr:colOff>83344</xdr:colOff>
      <xdr:row>1319</xdr:row>
      <xdr:rowOff>175021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5951</xdr:colOff>
      <xdr:row>1304</xdr:row>
      <xdr:rowOff>98822</xdr:rowOff>
    </xdr:from>
    <xdr:to>
      <xdr:col>41</xdr:col>
      <xdr:colOff>107155</xdr:colOff>
      <xdr:row>1319</xdr:row>
      <xdr:rowOff>163116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113109</xdr:colOff>
      <xdr:row>1323</xdr:row>
      <xdr:rowOff>63102</xdr:rowOff>
    </xdr:from>
    <xdr:to>
      <xdr:col>40</xdr:col>
      <xdr:colOff>107155</xdr:colOff>
      <xdr:row>1338</xdr:row>
      <xdr:rowOff>127396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48</xdr:col>
      <xdr:colOff>17858</xdr:colOff>
      <xdr:row>1323</xdr:row>
      <xdr:rowOff>63105</xdr:rowOff>
    </xdr:from>
    <xdr:to>
      <xdr:col>88</xdr:col>
      <xdr:colOff>71436</xdr:colOff>
      <xdr:row>1338</xdr:row>
      <xdr:rowOff>127399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47</xdr:col>
      <xdr:colOff>36208</xdr:colOff>
      <xdr:row>819</xdr:row>
      <xdr:rowOff>128338</xdr:rowOff>
    </xdr:from>
    <xdr:to>
      <xdr:col>86</xdr:col>
      <xdr:colOff>48293</xdr:colOff>
      <xdr:row>838</xdr:row>
      <xdr:rowOff>16044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25" t="14983" r="1610" b="13187"/>
        <a:stretch/>
      </xdr:blipFill>
      <xdr:spPr>
        <a:xfrm>
          <a:off x="7367450" y="149031159"/>
          <a:ext cx="5426296" cy="3240506"/>
        </a:xfrm>
        <a:prstGeom prst="rect">
          <a:avLst/>
        </a:prstGeom>
      </xdr:spPr>
    </xdr:pic>
    <xdr:clientData/>
  </xdr:twoCellAnchor>
  <xdr:twoCellAnchor editAs="oneCell">
    <xdr:from>
      <xdr:col>2</xdr:col>
      <xdr:colOff>120316</xdr:colOff>
      <xdr:row>819</xdr:row>
      <xdr:rowOff>80211</xdr:rowOff>
    </xdr:from>
    <xdr:to>
      <xdr:col>39</xdr:col>
      <xdr:colOff>16042</xdr:colOff>
      <xdr:row>838</xdr:row>
      <xdr:rowOff>72191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1" t="14591" r="49967" b="11615"/>
        <a:stretch/>
      </xdr:blipFill>
      <xdr:spPr>
        <a:xfrm>
          <a:off x="393032" y="148983032"/>
          <a:ext cx="5678905" cy="3344780"/>
        </a:xfrm>
        <a:prstGeom prst="rect">
          <a:avLst/>
        </a:prstGeom>
      </xdr:spPr>
    </xdr:pic>
    <xdr:clientData/>
  </xdr:twoCellAnchor>
  <xdr:twoCellAnchor editAs="oneCell">
    <xdr:from>
      <xdr:col>3</xdr:col>
      <xdr:colOff>56146</xdr:colOff>
      <xdr:row>843</xdr:row>
      <xdr:rowOff>96251</xdr:rowOff>
    </xdr:from>
    <xdr:to>
      <xdr:col>31</xdr:col>
      <xdr:colOff>104273</xdr:colOff>
      <xdr:row>871</xdr:row>
      <xdr:rowOff>80211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2" t="23724" r="8689" b="23527"/>
        <a:stretch/>
      </xdr:blipFill>
      <xdr:spPr>
        <a:xfrm>
          <a:off x="465220" y="153234188"/>
          <a:ext cx="4251158" cy="4924928"/>
        </a:xfrm>
        <a:prstGeom prst="rect">
          <a:avLst/>
        </a:prstGeom>
      </xdr:spPr>
    </xdr:pic>
    <xdr:clientData/>
  </xdr:twoCellAnchor>
  <xdr:twoCellAnchor editAs="oneCell">
    <xdr:from>
      <xdr:col>34</xdr:col>
      <xdr:colOff>176465</xdr:colOff>
      <xdr:row>842</xdr:row>
      <xdr:rowOff>80210</xdr:rowOff>
    </xdr:from>
    <xdr:to>
      <xdr:col>87</xdr:col>
      <xdr:colOff>128337</xdr:colOff>
      <xdr:row>856</xdr:row>
      <xdr:rowOff>128337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" t="23850" r="2462" b="6566"/>
        <a:stretch/>
      </xdr:blipFill>
      <xdr:spPr>
        <a:xfrm>
          <a:off x="5205665" y="153041684"/>
          <a:ext cx="7804483" cy="2518611"/>
        </a:xfrm>
        <a:prstGeom prst="rect">
          <a:avLst/>
        </a:prstGeom>
      </xdr:spPr>
    </xdr:pic>
    <xdr:clientData/>
  </xdr:twoCellAnchor>
  <xdr:twoCellAnchor editAs="oneCell">
    <xdr:from>
      <xdr:col>33</xdr:col>
      <xdr:colOff>104274</xdr:colOff>
      <xdr:row>857</xdr:row>
      <xdr:rowOff>112296</xdr:rowOff>
    </xdr:from>
    <xdr:to>
      <xdr:col>90</xdr:col>
      <xdr:colOff>81661</xdr:colOff>
      <xdr:row>875</xdr:row>
      <xdr:rowOff>2575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" t="24411" r="2777" b="7540"/>
        <a:stretch/>
      </xdr:blipFill>
      <xdr:spPr>
        <a:xfrm>
          <a:off x="4957011" y="155720717"/>
          <a:ext cx="8447618" cy="3066616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0.55692</cdr:x>
      <cdr:y>0.11613</cdr:y>
    </cdr:from>
    <cdr:to>
      <cdr:x>0.70823</cdr:x>
      <cdr:y>0.44946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65501" y="318558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FK3644"/>
  <sheetViews>
    <sheetView tabSelected="1" view="pageBreakPreview" zoomScale="95" zoomScaleNormal="95" zoomScaleSheetLayoutView="95" workbookViewId="0">
      <selection activeCell="CK9" sqref="CK9"/>
    </sheetView>
  </sheetViews>
  <sheetFormatPr baseColWidth="10" defaultColWidth="11.42578125" defaultRowHeight="17.25" x14ac:dyDescent="0.35"/>
  <cols>
    <col min="1" max="26" width="2" style="1" customWidth="1"/>
    <col min="27" max="27" width="3.85546875" style="1" customWidth="1"/>
    <col min="28" max="28" width="3.140625" style="1" customWidth="1"/>
    <col min="29" max="29" width="2" style="1" customWidth="1"/>
    <col min="30" max="30" width="2.85546875" style="1" customWidth="1"/>
    <col min="31" max="31" width="3.7109375" style="1" customWidth="1"/>
    <col min="32" max="32" width="1.7109375" style="1" customWidth="1"/>
    <col min="33" max="33" width="1.85546875" style="1" customWidth="1"/>
    <col min="34" max="34" width="2.5703125" style="1" customWidth="1"/>
    <col min="35" max="35" width="3.140625" style="1" customWidth="1"/>
    <col min="36" max="36" width="2" style="1" customWidth="1"/>
    <col min="37" max="37" width="3.28515625" style="1" customWidth="1"/>
    <col min="38" max="38" width="3" style="1" customWidth="1"/>
    <col min="39" max="39" width="3.42578125" style="1" customWidth="1"/>
    <col min="40" max="41" width="2" style="1" customWidth="1"/>
    <col min="42" max="42" width="3.140625" style="1" customWidth="1"/>
    <col min="43" max="43" width="3.5703125" style="1" customWidth="1"/>
    <col min="44" max="74" width="2" style="1" customWidth="1"/>
    <col min="75" max="75" width="2.7109375" style="1" customWidth="1"/>
    <col min="76" max="76" width="2" style="1" customWidth="1"/>
    <col min="77" max="77" width="2.7109375" style="1" customWidth="1"/>
    <col min="78" max="88" width="2" style="1" customWidth="1"/>
    <col min="89" max="89" width="2.42578125" style="1" customWidth="1"/>
    <col min="90" max="90" width="2" style="1" customWidth="1"/>
    <col min="91" max="91" width="2.140625" style="1" customWidth="1"/>
    <col min="92" max="92" width="2.28515625" style="1" customWidth="1"/>
    <col min="93" max="93" width="5" style="1" customWidth="1"/>
    <col min="94" max="137" width="11.42578125" style="122"/>
    <col min="138" max="138" width="18.42578125" style="122" customWidth="1"/>
    <col min="139" max="139" width="14.28515625" style="122" customWidth="1"/>
    <col min="140" max="142" width="11.42578125" style="122"/>
    <col min="143" max="143" width="19.42578125" style="122" customWidth="1"/>
    <col min="144" max="144" width="18.140625" style="122" bestFit="1" customWidth="1"/>
    <col min="145" max="146" width="11.42578125" style="122"/>
    <col min="147" max="147" width="18.140625" style="122" bestFit="1" customWidth="1"/>
    <col min="148" max="16384" width="11.42578125" style="122"/>
  </cols>
  <sheetData>
    <row r="3" spans="1:92" ht="23.25" customHeight="1" x14ac:dyDescent="0.35"/>
    <row r="4" spans="1:92" ht="12.75" customHeight="1" x14ac:dyDescent="0.35">
      <c r="A4" s="644"/>
      <c r="B4" s="644"/>
      <c r="C4" s="644"/>
      <c r="D4" s="644"/>
      <c r="E4" s="644"/>
      <c r="F4" s="644"/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644"/>
      <c r="AE4" s="644"/>
      <c r="AF4" s="644"/>
      <c r="AG4" s="644"/>
      <c r="AH4" s="644"/>
      <c r="AI4" s="644"/>
      <c r="AJ4" s="644"/>
      <c r="AK4" s="644"/>
      <c r="AL4" s="644"/>
      <c r="AM4" s="644"/>
      <c r="AN4" s="644"/>
      <c r="AO4" s="644"/>
      <c r="AP4" s="644"/>
      <c r="AQ4" s="644"/>
      <c r="AR4" s="644"/>
      <c r="AS4" s="644"/>
      <c r="AT4" s="644"/>
      <c r="AU4" s="644"/>
      <c r="AV4" s="644"/>
      <c r="AW4" s="644"/>
      <c r="AX4" s="644"/>
      <c r="AY4" s="644"/>
      <c r="AZ4" s="644"/>
      <c r="BA4" s="644"/>
      <c r="BB4" s="644"/>
      <c r="BC4" s="644"/>
      <c r="BD4" s="644"/>
      <c r="BE4" s="644"/>
      <c r="BF4" s="644"/>
      <c r="BG4" s="644"/>
      <c r="BH4" s="644"/>
      <c r="BI4" s="644"/>
      <c r="BJ4" s="644"/>
      <c r="BK4" s="644"/>
      <c r="BL4" s="644"/>
      <c r="BM4" s="644"/>
      <c r="BN4" s="644"/>
      <c r="BO4" s="644"/>
      <c r="BP4" s="644"/>
      <c r="BQ4" s="644"/>
      <c r="BR4" s="644"/>
      <c r="BS4" s="644"/>
      <c r="BT4" s="644"/>
      <c r="BU4" s="644"/>
      <c r="BV4" s="644"/>
      <c r="BW4" s="644"/>
      <c r="BX4" s="644"/>
      <c r="BY4" s="644"/>
      <c r="BZ4" s="644"/>
      <c r="CA4" s="644"/>
      <c r="CB4" s="644"/>
      <c r="CC4" s="644"/>
      <c r="CD4" s="644"/>
      <c r="CE4" s="644"/>
      <c r="CF4" s="644"/>
      <c r="CG4" s="644"/>
      <c r="CH4" s="644"/>
      <c r="CI4" s="644"/>
      <c r="CJ4" s="644"/>
      <c r="CK4" s="644"/>
      <c r="CL4" s="644"/>
      <c r="CM4" s="644"/>
      <c r="CN4" s="644"/>
    </row>
    <row r="5" spans="1:92" ht="14.25" customHeight="1" x14ac:dyDescent="0.35">
      <c r="A5" s="644"/>
      <c r="B5" s="644"/>
      <c r="C5" s="644"/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  <c r="AE5" s="644"/>
      <c r="AF5" s="644"/>
      <c r="AG5" s="644"/>
      <c r="AH5" s="644"/>
      <c r="AI5" s="644"/>
      <c r="AJ5" s="644"/>
      <c r="AK5" s="644"/>
      <c r="AL5" s="644"/>
      <c r="AM5" s="644"/>
      <c r="AN5" s="644"/>
      <c r="AO5" s="644"/>
      <c r="AP5" s="644"/>
      <c r="AQ5" s="644"/>
      <c r="AR5" s="644"/>
      <c r="AS5" s="644"/>
      <c r="AT5" s="644"/>
      <c r="AU5" s="644"/>
      <c r="AV5" s="644"/>
      <c r="AW5" s="644"/>
      <c r="AX5" s="644"/>
      <c r="AY5" s="644"/>
      <c r="AZ5" s="644"/>
      <c r="BA5" s="644"/>
      <c r="BB5" s="644"/>
      <c r="BC5" s="644"/>
      <c r="BD5" s="644"/>
      <c r="BE5" s="644"/>
      <c r="BF5" s="644"/>
      <c r="BG5" s="644"/>
      <c r="BH5" s="644"/>
      <c r="BI5" s="644"/>
      <c r="BJ5" s="644"/>
      <c r="BK5" s="644"/>
      <c r="BL5" s="644"/>
      <c r="BM5" s="644"/>
      <c r="BN5" s="644"/>
      <c r="BO5" s="644"/>
      <c r="BP5" s="644"/>
      <c r="BQ5" s="644"/>
      <c r="BR5" s="644"/>
      <c r="BS5" s="644"/>
      <c r="BT5" s="644"/>
      <c r="BU5" s="644"/>
      <c r="BV5" s="644"/>
      <c r="BW5" s="644"/>
      <c r="BX5" s="644"/>
      <c r="BY5" s="644"/>
      <c r="BZ5" s="644"/>
      <c r="CA5" s="644"/>
      <c r="CB5" s="644"/>
      <c r="CC5" s="644"/>
      <c r="CD5" s="644"/>
      <c r="CE5" s="644"/>
      <c r="CF5" s="644"/>
      <c r="CG5" s="644"/>
      <c r="CH5" s="644"/>
      <c r="CI5" s="644"/>
      <c r="CJ5" s="644"/>
      <c r="CK5" s="644"/>
      <c r="CL5" s="644"/>
      <c r="CM5" s="644"/>
      <c r="CN5" s="644"/>
    </row>
    <row r="6" spans="1:92" ht="14.25" customHeight="1" x14ac:dyDescent="0.3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</row>
    <row r="7" spans="1:92" ht="14.25" customHeight="1" x14ac:dyDescent="0.35"/>
    <row r="8" spans="1:92" ht="14.25" customHeight="1" x14ac:dyDescent="0.55000000000000004">
      <c r="G8" s="653" t="s">
        <v>0</v>
      </c>
      <c r="H8" s="653"/>
      <c r="I8" s="653"/>
      <c r="J8" s="653"/>
      <c r="K8" s="653"/>
      <c r="L8" s="653"/>
      <c r="M8" s="653"/>
      <c r="N8" s="653"/>
      <c r="O8" s="653"/>
      <c r="P8" s="653"/>
      <c r="Q8" s="653"/>
      <c r="R8" s="18"/>
      <c r="S8" s="658" t="s">
        <v>1</v>
      </c>
      <c r="T8" s="658"/>
      <c r="U8" s="658"/>
      <c r="V8" s="658"/>
      <c r="W8" s="658"/>
      <c r="X8" s="658"/>
      <c r="Y8" s="658"/>
      <c r="Z8" s="658"/>
      <c r="AA8" s="658"/>
      <c r="AB8" s="658"/>
    </row>
    <row r="9" spans="1:92" ht="14.25" customHeight="1" x14ac:dyDescent="0.55000000000000004"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92" ht="14.25" customHeight="1" x14ac:dyDescent="0.55000000000000004">
      <c r="G10" s="653" t="s">
        <v>2</v>
      </c>
      <c r="H10" s="653"/>
      <c r="I10" s="653"/>
      <c r="J10" s="653"/>
      <c r="K10" s="653"/>
      <c r="L10" s="653"/>
      <c r="M10" s="653"/>
      <c r="N10" s="653"/>
      <c r="O10" s="653"/>
      <c r="P10" s="653"/>
      <c r="Q10" s="653"/>
      <c r="R10" s="20"/>
      <c r="S10" s="658" t="s">
        <v>655</v>
      </c>
      <c r="T10" s="658"/>
      <c r="U10" s="658"/>
      <c r="V10" s="658"/>
      <c r="W10" s="658"/>
      <c r="X10" s="658"/>
      <c r="Y10" s="658"/>
      <c r="Z10" s="658"/>
      <c r="AA10" s="658"/>
      <c r="AB10" s="658"/>
    </row>
    <row r="11" spans="1:92" ht="14.25" customHeight="1" x14ac:dyDescent="0.35"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O11" s="1" t="s">
        <v>10</v>
      </c>
    </row>
    <row r="12" spans="1:92" ht="14.25" customHeight="1" x14ac:dyDescent="0.35">
      <c r="G12" s="648" t="s">
        <v>3</v>
      </c>
      <c r="H12" s="648"/>
      <c r="I12" s="648"/>
      <c r="J12" s="648"/>
      <c r="K12" s="648"/>
      <c r="L12" s="648"/>
      <c r="M12" s="648"/>
      <c r="N12" s="648"/>
      <c r="O12" s="648"/>
      <c r="P12" s="648"/>
      <c r="Q12" s="648"/>
      <c r="R12" s="16"/>
      <c r="S12" s="637">
        <v>63470</v>
      </c>
      <c r="T12" s="637"/>
      <c r="U12" s="637"/>
      <c r="V12" s="637"/>
      <c r="W12" s="637"/>
      <c r="X12" s="637"/>
      <c r="Y12" s="637"/>
      <c r="Z12" s="637"/>
      <c r="AA12" s="637"/>
      <c r="AB12" s="637"/>
    </row>
    <row r="13" spans="1:92" ht="14.25" customHeight="1" x14ac:dyDescent="0.35"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92" ht="14.25" customHeight="1" x14ac:dyDescent="0.35">
      <c r="G14" s="648" t="s">
        <v>4</v>
      </c>
      <c r="H14" s="648"/>
      <c r="I14" s="648"/>
      <c r="J14" s="648"/>
      <c r="K14" s="648"/>
      <c r="L14" s="648"/>
      <c r="M14" s="648"/>
      <c r="N14" s="648"/>
      <c r="O14" s="648"/>
      <c r="P14" s="648"/>
      <c r="Q14" s="648"/>
      <c r="R14" s="16"/>
      <c r="S14" s="649" t="s">
        <v>5</v>
      </c>
      <c r="T14" s="649"/>
      <c r="U14" s="649"/>
      <c r="V14" s="649"/>
      <c r="W14" s="649"/>
      <c r="X14" s="649"/>
      <c r="Y14" s="649"/>
      <c r="Z14" s="649"/>
      <c r="AA14" s="649"/>
      <c r="AB14" s="649"/>
    </row>
    <row r="15" spans="1:92" ht="14.25" customHeight="1" x14ac:dyDescent="0.35"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92" ht="14.25" customHeight="1" x14ac:dyDescent="0.35">
      <c r="G16" s="648" t="s">
        <v>6</v>
      </c>
      <c r="H16" s="648"/>
      <c r="I16" s="648"/>
      <c r="J16" s="648"/>
      <c r="K16" s="648"/>
      <c r="L16" s="648"/>
      <c r="M16" s="648"/>
      <c r="N16" s="648"/>
      <c r="O16" s="648"/>
      <c r="P16" s="648"/>
      <c r="Q16" s="648"/>
      <c r="R16" s="16"/>
      <c r="S16" s="649" t="s">
        <v>656</v>
      </c>
      <c r="T16" s="649"/>
      <c r="U16" s="649"/>
      <c r="V16" s="649"/>
      <c r="W16" s="649"/>
      <c r="X16" s="649"/>
      <c r="Y16" s="649"/>
      <c r="Z16" s="649"/>
      <c r="AA16" s="649"/>
      <c r="AB16" s="649"/>
    </row>
    <row r="17" spans="1:92" ht="14.25" customHeight="1" x14ac:dyDescent="0.35"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92" ht="14.25" customHeight="1" x14ac:dyDescent="0.35">
      <c r="G18" s="650" t="s">
        <v>7</v>
      </c>
      <c r="H18" s="650"/>
      <c r="I18" s="650"/>
      <c r="J18" s="650"/>
      <c r="K18" s="650"/>
      <c r="L18" s="650"/>
      <c r="M18" s="650"/>
      <c r="N18" s="650"/>
      <c r="O18" s="650"/>
      <c r="P18" s="650"/>
      <c r="Q18" s="650"/>
      <c r="R18" s="16"/>
      <c r="S18" s="649" t="s">
        <v>8</v>
      </c>
      <c r="T18" s="649"/>
      <c r="U18" s="649"/>
      <c r="V18" s="649"/>
      <c r="W18" s="649"/>
      <c r="X18" s="649"/>
      <c r="Y18" s="649"/>
      <c r="Z18" s="649"/>
      <c r="AA18" s="649"/>
      <c r="AB18" s="649"/>
    </row>
    <row r="19" spans="1:92" ht="14.25" customHeight="1" x14ac:dyDescent="0.35"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92" ht="14.25" customHeight="1" x14ac:dyDescent="0.35">
      <c r="G20" s="648" t="s">
        <v>9</v>
      </c>
      <c r="H20" s="648"/>
      <c r="I20" s="648"/>
      <c r="J20" s="648"/>
      <c r="K20" s="648"/>
      <c r="L20" s="648"/>
      <c r="M20" s="648"/>
      <c r="N20" s="648"/>
      <c r="O20" s="648"/>
      <c r="P20" s="648"/>
      <c r="Q20" s="648"/>
      <c r="R20" s="16"/>
      <c r="S20" s="649" t="s">
        <v>637</v>
      </c>
      <c r="T20" s="649"/>
      <c r="U20" s="649"/>
      <c r="V20" s="649"/>
      <c r="W20" s="649"/>
      <c r="X20" s="649"/>
      <c r="Y20" s="649"/>
      <c r="Z20" s="649"/>
      <c r="AA20" s="649"/>
      <c r="AB20" s="649"/>
    </row>
    <row r="21" spans="1:92" ht="14.25" customHeight="1" x14ac:dyDescent="0.35"/>
    <row r="22" spans="1:92" ht="14.25" customHeight="1" x14ac:dyDescent="0.35">
      <c r="A22" s="644"/>
      <c r="B22" s="644"/>
      <c r="C22" s="644"/>
      <c r="D22" s="644"/>
      <c r="E22" s="644"/>
      <c r="F22" s="644"/>
      <c r="G22" s="644"/>
      <c r="H22" s="644"/>
      <c r="I22" s="644"/>
      <c r="J22" s="644"/>
      <c r="K22" s="644"/>
      <c r="L22" s="644"/>
      <c r="M22" s="644"/>
      <c r="N22" s="644"/>
      <c r="O22" s="644"/>
      <c r="P22" s="644"/>
      <c r="Q22" s="644"/>
      <c r="R22" s="644"/>
      <c r="S22" s="64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</row>
    <row r="23" spans="1:92" ht="14.25" customHeight="1" x14ac:dyDescent="0.35">
      <c r="A23" s="644"/>
      <c r="B23" s="644"/>
      <c r="C23" s="644"/>
      <c r="D23" s="644"/>
      <c r="E23" s="644"/>
      <c r="F23" s="644"/>
      <c r="G23" s="644"/>
      <c r="H23" s="644"/>
      <c r="I23" s="644"/>
      <c r="J23" s="644"/>
      <c r="K23" s="644"/>
      <c r="L23" s="644"/>
      <c r="M23" s="644"/>
      <c r="N23" s="644"/>
      <c r="O23" s="644"/>
      <c r="P23" s="644"/>
      <c r="Q23" s="644"/>
      <c r="R23" s="644"/>
      <c r="S23" s="644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</row>
    <row r="24" spans="1:92" ht="14.25" customHeight="1" x14ac:dyDescent="0.35"/>
    <row r="25" spans="1:92" ht="14.25" customHeight="1" x14ac:dyDescent="0.35">
      <c r="D25" s="646" t="s">
        <v>11</v>
      </c>
      <c r="E25" s="646"/>
      <c r="F25" s="646"/>
      <c r="G25" s="646"/>
      <c r="H25" s="646"/>
      <c r="I25" s="646"/>
      <c r="J25" s="646"/>
      <c r="K25" s="646"/>
      <c r="L25" s="646"/>
      <c r="M25" s="646"/>
      <c r="N25" s="646"/>
      <c r="O25" s="646"/>
      <c r="P25" s="646"/>
      <c r="Q25" s="646"/>
      <c r="R25" s="646"/>
      <c r="S25" s="3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646" t="s">
        <v>15</v>
      </c>
      <c r="AW25" s="646"/>
      <c r="AX25" s="646"/>
      <c r="AY25" s="646"/>
      <c r="AZ25" s="646"/>
      <c r="BA25" s="646"/>
      <c r="BB25" s="646"/>
      <c r="BC25" s="646"/>
      <c r="BD25" s="646"/>
      <c r="BE25" s="646"/>
      <c r="BF25" s="646"/>
      <c r="BG25" s="646"/>
      <c r="BH25" s="646"/>
      <c r="BI25" s="646"/>
      <c r="BJ25" s="646"/>
      <c r="BK25" s="4"/>
      <c r="CA25" s="4"/>
      <c r="CB25" s="4"/>
      <c r="CC25" s="4"/>
      <c r="CD25" s="4"/>
      <c r="CE25" s="4"/>
      <c r="CF25" s="4"/>
      <c r="CG25" s="4"/>
      <c r="CH25" s="4"/>
      <c r="CI25" s="4"/>
    </row>
    <row r="26" spans="1:92" ht="14.25" customHeight="1" x14ac:dyDescent="0.35">
      <c r="D26" s="646"/>
      <c r="E26" s="646"/>
      <c r="F26" s="646"/>
      <c r="G26" s="646"/>
      <c r="H26" s="646"/>
      <c r="I26" s="646"/>
      <c r="J26" s="646"/>
      <c r="K26" s="646"/>
      <c r="L26" s="646"/>
      <c r="M26" s="646"/>
      <c r="N26" s="646"/>
      <c r="O26" s="646"/>
      <c r="P26" s="646"/>
      <c r="Q26" s="646"/>
      <c r="R26" s="646"/>
      <c r="S26" s="3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646"/>
      <c r="AW26" s="646"/>
      <c r="AX26" s="646"/>
      <c r="AY26" s="646"/>
      <c r="AZ26" s="646"/>
      <c r="BA26" s="646"/>
      <c r="BB26" s="646"/>
      <c r="BC26" s="646"/>
      <c r="BD26" s="646"/>
      <c r="BE26" s="646"/>
      <c r="BF26" s="646"/>
      <c r="BG26" s="646"/>
      <c r="BH26" s="646"/>
      <c r="BI26" s="646"/>
      <c r="BJ26" s="646"/>
      <c r="BK26" s="4"/>
      <c r="CA26" s="4"/>
      <c r="CB26" s="4"/>
      <c r="CC26" s="4"/>
      <c r="CD26" s="4"/>
      <c r="CE26" s="4"/>
      <c r="CF26" s="4"/>
      <c r="CG26" s="4"/>
      <c r="CH26" s="4"/>
      <c r="CI26" s="4"/>
    </row>
    <row r="27" spans="1:92" ht="14.25" customHeight="1" x14ac:dyDescent="0.35">
      <c r="AV27" s="21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3"/>
    </row>
    <row r="28" spans="1:92" ht="14.25" customHeight="1" x14ac:dyDescent="0.35">
      <c r="AV28" s="24"/>
      <c r="AW28" s="6"/>
      <c r="AX28" s="638" t="s">
        <v>12</v>
      </c>
      <c r="AY28" s="638"/>
      <c r="AZ28" s="638"/>
      <c r="BA28" s="638"/>
      <c r="BB28" s="638"/>
      <c r="BC28" s="638"/>
      <c r="BD28" s="638"/>
      <c r="BE28" s="638"/>
      <c r="BF28" s="638"/>
      <c r="BG28" s="638"/>
      <c r="BH28" s="638"/>
      <c r="BI28" s="638"/>
      <c r="BJ28" s="33"/>
      <c r="BK28" s="33"/>
      <c r="BL28" s="33"/>
      <c r="BM28" s="645">
        <v>1892</v>
      </c>
      <c r="BN28" s="645"/>
      <c r="BO28" s="645"/>
      <c r="BP28" s="645"/>
      <c r="BQ28" s="645"/>
      <c r="BR28" s="645"/>
      <c r="BS28" s="645"/>
      <c r="BT28" s="645"/>
      <c r="BU28" s="645"/>
      <c r="BV28" s="645"/>
      <c r="BW28" s="645"/>
      <c r="BX28" s="645"/>
      <c r="BY28" s="645"/>
      <c r="BZ28" s="645"/>
      <c r="CA28" s="645"/>
      <c r="CB28" s="645"/>
      <c r="CC28" s="33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25"/>
    </row>
    <row r="29" spans="1:92" ht="14.25" customHeight="1" x14ac:dyDescent="0.35">
      <c r="AV29" s="24"/>
      <c r="AW29" s="6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645"/>
      <c r="BN29" s="645"/>
      <c r="BO29" s="645"/>
      <c r="BP29" s="645"/>
      <c r="BQ29" s="645"/>
      <c r="BR29" s="645"/>
      <c r="BS29" s="645"/>
      <c r="BT29" s="645"/>
      <c r="BU29" s="645"/>
      <c r="BV29" s="645"/>
      <c r="BW29" s="645"/>
      <c r="BX29" s="645"/>
      <c r="BY29" s="645"/>
      <c r="BZ29" s="645"/>
      <c r="CA29" s="645"/>
      <c r="CB29" s="645"/>
      <c r="CC29" s="33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25"/>
    </row>
    <row r="30" spans="1:92" ht="14.25" customHeight="1" x14ac:dyDescent="0.35">
      <c r="AV30" s="24"/>
      <c r="AW30" s="6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645"/>
      <c r="BN30" s="645"/>
      <c r="BO30" s="645"/>
      <c r="BP30" s="645"/>
      <c r="BQ30" s="645"/>
      <c r="BR30" s="645"/>
      <c r="BS30" s="645"/>
      <c r="BT30" s="645"/>
      <c r="BU30" s="645"/>
      <c r="BV30" s="645"/>
      <c r="BW30" s="645"/>
      <c r="BX30" s="645"/>
      <c r="BY30" s="645"/>
      <c r="BZ30" s="645"/>
      <c r="CA30" s="645"/>
      <c r="CB30" s="645"/>
      <c r="CC30" s="33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25"/>
    </row>
    <row r="31" spans="1:92" ht="14.25" customHeight="1" x14ac:dyDescent="0.35">
      <c r="AV31" s="24"/>
      <c r="AW31" s="6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645"/>
      <c r="BN31" s="645"/>
      <c r="BO31" s="645"/>
      <c r="BP31" s="645"/>
      <c r="BQ31" s="645"/>
      <c r="BR31" s="645"/>
      <c r="BS31" s="645"/>
      <c r="BT31" s="645"/>
      <c r="BU31" s="645"/>
      <c r="BV31" s="645"/>
      <c r="BW31" s="645"/>
      <c r="BX31" s="645"/>
      <c r="BY31" s="645"/>
      <c r="BZ31" s="645"/>
      <c r="CA31" s="645"/>
      <c r="CB31" s="645"/>
      <c r="CC31" s="33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25"/>
    </row>
    <row r="32" spans="1:92" ht="14.25" customHeight="1" x14ac:dyDescent="0.35">
      <c r="AV32" s="24"/>
      <c r="AW32" s="6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3"/>
      <c r="BK32" s="33"/>
      <c r="BL32" s="33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25"/>
    </row>
    <row r="33" spans="48:92" ht="14.25" customHeight="1" x14ac:dyDescent="0.35">
      <c r="AV33" s="24"/>
      <c r="AW33" s="6"/>
      <c r="AX33" s="638" t="s">
        <v>13</v>
      </c>
      <c r="AY33" s="638"/>
      <c r="AZ33" s="638"/>
      <c r="BA33" s="638"/>
      <c r="BB33" s="638"/>
      <c r="BC33" s="638"/>
      <c r="BD33" s="638"/>
      <c r="BE33" s="638"/>
      <c r="BF33" s="638"/>
      <c r="BG33" s="638"/>
      <c r="BH33" s="638"/>
      <c r="BI33" s="638"/>
      <c r="BJ33" s="33"/>
      <c r="BK33" s="91"/>
      <c r="BL33" s="91"/>
      <c r="BM33" s="93" t="s">
        <v>657</v>
      </c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1"/>
      <c r="CF33" s="91"/>
      <c r="CG33" s="91"/>
      <c r="CH33" s="91"/>
      <c r="CI33" s="91"/>
      <c r="CJ33" s="91"/>
      <c r="CK33" s="91"/>
      <c r="CL33" s="91"/>
      <c r="CM33" s="91"/>
      <c r="CN33" s="25"/>
    </row>
    <row r="34" spans="48:92" ht="17.25" customHeight="1" x14ac:dyDescent="0.35">
      <c r="AV34" s="24"/>
      <c r="AW34" s="6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33"/>
      <c r="BK34" s="91"/>
      <c r="BL34" s="91"/>
      <c r="BM34" s="93" t="s">
        <v>659</v>
      </c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1"/>
      <c r="CF34" s="91"/>
      <c r="CG34" s="91"/>
      <c r="CH34" s="91"/>
      <c r="CI34" s="91"/>
      <c r="CJ34" s="91"/>
      <c r="CK34" s="91"/>
      <c r="CL34" s="91"/>
      <c r="CM34" s="91"/>
      <c r="CN34" s="25"/>
    </row>
    <row r="35" spans="48:92" ht="17.25" customHeight="1" x14ac:dyDescent="0.35">
      <c r="AV35" s="24"/>
      <c r="AW35" s="6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33"/>
      <c r="BK35" s="91"/>
      <c r="BL35" s="91"/>
      <c r="BM35" s="93" t="s">
        <v>660</v>
      </c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1"/>
      <c r="CF35" s="91"/>
      <c r="CG35" s="91"/>
      <c r="CH35" s="91"/>
      <c r="CI35" s="91"/>
      <c r="CJ35" s="91"/>
      <c r="CK35" s="91"/>
      <c r="CL35" s="91"/>
      <c r="CM35" s="91"/>
      <c r="CN35" s="25"/>
    </row>
    <row r="36" spans="48:92" ht="17.25" customHeight="1" x14ac:dyDescent="0.35">
      <c r="AV36" s="24"/>
      <c r="AW36" s="6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33"/>
      <c r="BK36" s="91"/>
      <c r="BL36" s="91"/>
      <c r="BM36" s="93" t="s">
        <v>661</v>
      </c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1"/>
      <c r="CF36" s="91"/>
      <c r="CG36" s="91"/>
      <c r="CH36" s="91"/>
      <c r="CI36" s="91"/>
      <c r="CJ36" s="91"/>
      <c r="CK36" s="91"/>
      <c r="CL36" s="91"/>
      <c r="CM36" s="91"/>
      <c r="CN36" s="25"/>
    </row>
    <row r="37" spans="48:92" ht="17.25" customHeight="1" x14ac:dyDescent="0.35">
      <c r="AV37" s="24"/>
      <c r="AW37" s="6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33"/>
      <c r="BK37" s="91"/>
      <c r="BL37" s="91"/>
      <c r="BM37" s="93" t="s">
        <v>662</v>
      </c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1"/>
      <c r="CF37" s="91"/>
      <c r="CG37" s="91"/>
      <c r="CH37" s="91"/>
      <c r="CI37" s="91"/>
      <c r="CJ37" s="91"/>
      <c r="CK37" s="91"/>
      <c r="CL37" s="91"/>
      <c r="CM37" s="91"/>
      <c r="CN37" s="25"/>
    </row>
    <row r="38" spans="48:92" ht="17.25" customHeight="1" x14ac:dyDescent="0.35">
      <c r="AV38" s="24"/>
      <c r="AW38" s="6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33"/>
      <c r="BK38" s="91"/>
      <c r="BL38" s="91"/>
      <c r="BM38" s="93" t="s">
        <v>663</v>
      </c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1"/>
      <c r="CF38" s="91"/>
      <c r="CG38" s="91"/>
      <c r="CH38" s="91"/>
      <c r="CI38" s="91"/>
      <c r="CJ38" s="91"/>
      <c r="CK38" s="91"/>
      <c r="CL38" s="91"/>
      <c r="CM38" s="91"/>
      <c r="CN38" s="25"/>
    </row>
    <row r="39" spans="48:92" ht="14.25" customHeight="1" x14ac:dyDescent="0.35">
      <c r="AV39" s="24"/>
      <c r="AW39" s="6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3"/>
      <c r="BK39" s="33"/>
      <c r="BL39" s="33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3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25"/>
    </row>
    <row r="40" spans="48:92" ht="14.25" customHeight="1" x14ac:dyDescent="0.35">
      <c r="AV40" s="24"/>
      <c r="AW40" s="6"/>
      <c r="AX40" s="638" t="s">
        <v>14</v>
      </c>
      <c r="AY40" s="638"/>
      <c r="AZ40" s="638"/>
      <c r="BA40" s="638"/>
      <c r="BB40" s="638"/>
      <c r="BC40" s="638"/>
      <c r="BD40" s="638"/>
      <c r="BE40" s="638"/>
      <c r="BF40" s="638"/>
      <c r="BG40" s="638"/>
      <c r="BH40" s="638"/>
      <c r="BI40" s="638"/>
      <c r="BJ40" s="33"/>
      <c r="BK40" s="33"/>
      <c r="BL40" s="33"/>
      <c r="BM40" s="645">
        <v>1911</v>
      </c>
      <c r="BN40" s="645"/>
      <c r="BO40" s="645"/>
      <c r="BP40" s="645"/>
      <c r="BQ40" s="645"/>
      <c r="BR40" s="645"/>
      <c r="BS40" s="645"/>
      <c r="BT40" s="645"/>
      <c r="BU40" s="645"/>
      <c r="BV40" s="645"/>
      <c r="BW40" s="645"/>
      <c r="BX40" s="645"/>
      <c r="BY40" s="645"/>
      <c r="BZ40" s="645"/>
      <c r="CA40" s="645"/>
      <c r="CB40" s="645"/>
      <c r="CC40" s="33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25"/>
    </row>
    <row r="41" spans="48:92" ht="14.25" customHeight="1" x14ac:dyDescent="0.35">
      <c r="AV41" s="24"/>
      <c r="AW41" s="6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3"/>
      <c r="BK41" s="33"/>
      <c r="BL41" s="33"/>
      <c r="BM41" s="645"/>
      <c r="BN41" s="645"/>
      <c r="BO41" s="645"/>
      <c r="BP41" s="645"/>
      <c r="BQ41" s="645"/>
      <c r="BR41" s="645"/>
      <c r="BS41" s="645"/>
      <c r="BT41" s="645"/>
      <c r="BU41" s="645"/>
      <c r="BV41" s="645"/>
      <c r="BW41" s="645"/>
      <c r="BX41" s="645"/>
      <c r="BY41" s="645"/>
      <c r="BZ41" s="645"/>
      <c r="CA41" s="645"/>
      <c r="CB41" s="645"/>
      <c r="CC41" s="33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25"/>
    </row>
    <row r="42" spans="48:92" ht="14.25" customHeight="1" x14ac:dyDescent="0.35">
      <c r="AV42" s="24"/>
      <c r="AW42" s="6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645"/>
      <c r="BN42" s="645"/>
      <c r="BO42" s="645"/>
      <c r="BP42" s="645"/>
      <c r="BQ42" s="645"/>
      <c r="BR42" s="645"/>
      <c r="BS42" s="645"/>
      <c r="BT42" s="645"/>
      <c r="BU42" s="645"/>
      <c r="BV42" s="645"/>
      <c r="BW42" s="645"/>
      <c r="BX42" s="645"/>
      <c r="BY42" s="645"/>
      <c r="BZ42" s="645"/>
      <c r="CA42" s="645"/>
      <c r="CB42" s="645"/>
      <c r="CC42" s="33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25"/>
    </row>
    <row r="43" spans="48:92" ht="14.25" customHeight="1" x14ac:dyDescent="0.35">
      <c r="AV43" s="24"/>
      <c r="AW43" s="6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645"/>
      <c r="BN43" s="645"/>
      <c r="BO43" s="645"/>
      <c r="BP43" s="645"/>
      <c r="BQ43" s="645"/>
      <c r="BR43" s="645"/>
      <c r="BS43" s="645"/>
      <c r="BT43" s="645"/>
      <c r="BU43" s="645"/>
      <c r="BV43" s="645"/>
      <c r="BW43" s="645"/>
      <c r="BX43" s="645"/>
      <c r="BY43" s="645"/>
      <c r="BZ43" s="645"/>
      <c r="CA43" s="645"/>
      <c r="CB43" s="645"/>
      <c r="CC43" s="33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25"/>
    </row>
    <row r="44" spans="48:92" ht="14.25" customHeight="1" x14ac:dyDescent="0.35">
      <c r="AV44" s="24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25"/>
    </row>
    <row r="45" spans="48:92" ht="14.25" customHeight="1" x14ac:dyDescent="0.35">
      <c r="AV45" s="24"/>
      <c r="AW45" s="6"/>
      <c r="AX45" s="638" t="s">
        <v>787</v>
      </c>
      <c r="AY45" s="638"/>
      <c r="AZ45" s="638"/>
      <c r="BA45" s="638"/>
      <c r="BB45" s="638"/>
      <c r="BC45" s="638"/>
      <c r="BD45" s="638"/>
      <c r="BE45" s="638"/>
      <c r="BF45" s="638"/>
      <c r="BG45" s="638"/>
      <c r="BH45" s="638"/>
      <c r="BI45" s="638"/>
      <c r="BJ45" s="6"/>
      <c r="BK45" s="6"/>
      <c r="BL45" s="6"/>
      <c r="BM45" s="657" t="s">
        <v>833</v>
      </c>
      <c r="BN45" s="657"/>
      <c r="BO45" s="657"/>
      <c r="BP45" s="657"/>
      <c r="BQ45" s="657"/>
      <c r="BR45" s="657"/>
      <c r="BS45" s="657"/>
      <c r="BT45" s="657"/>
      <c r="BU45" s="657"/>
      <c r="BV45" s="657"/>
      <c r="BW45" s="657"/>
      <c r="BX45" s="657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25"/>
    </row>
    <row r="46" spans="48:92" ht="14.25" customHeight="1" x14ac:dyDescent="0.35">
      <c r="AV46" s="24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25"/>
    </row>
    <row r="47" spans="48:92" ht="14.25" customHeight="1" x14ac:dyDescent="0.35">
      <c r="AV47" s="24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25"/>
    </row>
    <row r="48" spans="48:92" ht="14.25" customHeight="1" x14ac:dyDescent="0.35">
      <c r="AV48" s="26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8"/>
    </row>
    <row r="49" spans="4:92" ht="14.25" customHeight="1" x14ac:dyDescent="0.35"/>
    <row r="50" spans="4:92" ht="14.25" customHeight="1" x14ac:dyDescent="0.35">
      <c r="D50" s="577" t="s">
        <v>16</v>
      </c>
      <c r="E50" s="577"/>
      <c r="F50" s="577"/>
      <c r="G50" s="577"/>
      <c r="H50" s="577"/>
      <c r="I50" s="577"/>
      <c r="J50" s="577"/>
      <c r="K50" s="577"/>
      <c r="L50" s="577"/>
      <c r="M50" s="577"/>
      <c r="N50" s="577"/>
      <c r="O50" s="577"/>
      <c r="P50" s="577"/>
      <c r="Q50" s="577"/>
      <c r="R50" s="577"/>
      <c r="S50" s="577"/>
      <c r="T50" s="577"/>
      <c r="U50" s="577"/>
      <c r="V50" s="577"/>
      <c r="W50" s="577"/>
      <c r="X50" s="577"/>
      <c r="Y50" s="577"/>
      <c r="Z50" s="577"/>
      <c r="AA50" s="577"/>
      <c r="AB50" s="577"/>
      <c r="AC50" s="577"/>
      <c r="AD50" s="577"/>
      <c r="AE50" s="577"/>
      <c r="AF50" s="577"/>
      <c r="AG50" s="577"/>
      <c r="AH50" s="577"/>
      <c r="AI50" s="577"/>
      <c r="AJ50" s="577"/>
      <c r="AK50" s="577"/>
      <c r="AL50" s="577"/>
      <c r="AM50" s="577"/>
      <c r="AN50" s="577"/>
      <c r="AO50" s="577"/>
      <c r="AP50" s="577"/>
      <c r="AQ50" s="577"/>
      <c r="AR50" s="577"/>
      <c r="AS50" s="577"/>
      <c r="AT50" s="577"/>
      <c r="AU50" s="577"/>
      <c r="AV50" s="577"/>
      <c r="AW50" s="577"/>
      <c r="AX50" s="577"/>
      <c r="AY50" s="577"/>
      <c r="AZ50" s="577"/>
      <c r="BA50" s="577"/>
      <c r="BB50" s="577"/>
      <c r="BC50" s="577"/>
      <c r="BD50" s="577"/>
      <c r="BE50" s="577"/>
      <c r="BF50" s="577"/>
      <c r="BG50" s="577"/>
      <c r="BH50" s="577"/>
      <c r="BI50" s="577"/>
      <c r="BJ50" s="577"/>
      <c r="BK50" s="577"/>
      <c r="BL50" s="577"/>
      <c r="BM50" s="577"/>
      <c r="BN50" s="577"/>
      <c r="BO50" s="577"/>
      <c r="BP50" s="577"/>
      <c r="BQ50" s="577"/>
      <c r="BR50" s="577"/>
      <c r="BS50" s="577"/>
      <c r="BT50" s="577"/>
      <c r="BU50" s="577"/>
      <c r="BV50" s="577"/>
      <c r="BW50" s="577"/>
      <c r="BX50" s="577"/>
      <c r="BY50" s="577"/>
      <c r="BZ50" s="577"/>
      <c r="CA50" s="577"/>
      <c r="CB50" s="577"/>
      <c r="CC50" s="577"/>
      <c r="CD50" s="577"/>
      <c r="CE50" s="577"/>
      <c r="CF50" s="577"/>
      <c r="CG50" s="577"/>
      <c r="CH50" s="577"/>
      <c r="CI50" s="577"/>
      <c r="CJ50" s="577"/>
      <c r="CK50" s="577"/>
      <c r="CL50" s="577"/>
      <c r="CM50" s="577"/>
      <c r="CN50" s="577"/>
    </row>
    <row r="51" spans="4:92" ht="14.25" customHeight="1" x14ac:dyDescent="0.35">
      <c r="D51" s="577"/>
      <c r="E51" s="577"/>
      <c r="F51" s="577"/>
      <c r="G51" s="577"/>
      <c r="H51" s="577"/>
      <c r="I51" s="577"/>
      <c r="J51" s="577"/>
      <c r="K51" s="577"/>
      <c r="L51" s="577"/>
      <c r="M51" s="577"/>
      <c r="N51" s="577"/>
      <c r="O51" s="577"/>
      <c r="P51" s="577"/>
      <c r="Q51" s="577"/>
      <c r="R51" s="577"/>
      <c r="S51" s="577"/>
      <c r="T51" s="577"/>
      <c r="U51" s="577"/>
      <c r="V51" s="577"/>
      <c r="W51" s="577"/>
      <c r="X51" s="577"/>
      <c r="Y51" s="577"/>
      <c r="Z51" s="577"/>
      <c r="AA51" s="577"/>
      <c r="AB51" s="577"/>
      <c r="AC51" s="577"/>
      <c r="AD51" s="577"/>
      <c r="AE51" s="577"/>
      <c r="AF51" s="577"/>
      <c r="AG51" s="577"/>
      <c r="AH51" s="577"/>
      <c r="AI51" s="577"/>
      <c r="AJ51" s="577"/>
      <c r="AK51" s="577"/>
      <c r="AL51" s="577"/>
      <c r="AM51" s="577"/>
      <c r="AN51" s="577"/>
      <c r="AO51" s="577"/>
      <c r="AP51" s="577"/>
      <c r="AQ51" s="577"/>
      <c r="AR51" s="577"/>
      <c r="AS51" s="577"/>
      <c r="AT51" s="577"/>
      <c r="AU51" s="577"/>
      <c r="AV51" s="577"/>
      <c r="AW51" s="577"/>
      <c r="AX51" s="577"/>
      <c r="AY51" s="577"/>
      <c r="AZ51" s="577"/>
      <c r="BA51" s="577"/>
      <c r="BB51" s="577"/>
      <c r="BC51" s="577"/>
      <c r="BD51" s="577"/>
      <c r="BE51" s="577"/>
      <c r="BF51" s="577"/>
      <c r="BG51" s="577"/>
      <c r="BH51" s="577"/>
      <c r="BI51" s="577"/>
      <c r="BJ51" s="577"/>
      <c r="BK51" s="577"/>
      <c r="BL51" s="577"/>
      <c r="BM51" s="577"/>
      <c r="BN51" s="577"/>
      <c r="BO51" s="577"/>
      <c r="BP51" s="577"/>
      <c r="BQ51" s="577"/>
      <c r="BR51" s="577"/>
      <c r="BS51" s="577"/>
      <c r="BT51" s="577"/>
      <c r="BU51" s="577"/>
      <c r="BV51" s="577"/>
      <c r="BW51" s="577"/>
      <c r="BX51" s="577"/>
      <c r="BY51" s="577"/>
      <c r="BZ51" s="577"/>
      <c r="CA51" s="577"/>
      <c r="CB51" s="577"/>
      <c r="CC51" s="577"/>
      <c r="CD51" s="577"/>
      <c r="CE51" s="577"/>
      <c r="CF51" s="577"/>
      <c r="CG51" s="577"/>
      <c r="CH51" s="577"/>
      <c r="CI51" s="577"/>
      <c r="CJ51" s="577"/>
      <c r="CK51" s="577"/>
      <c r="CL51" s="577"/>
      <c r="CM51" s="577"/>
      <c r="CN51" s="577"/>
    </row>
    <row r="52" spans="4:92" ht="14.25" customHeight="1" x14ac:dyDescent="0.35">
      <c r="I52" s="6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</row>
    <row r="53" spans="4:92" ht="14.25" customHeight="1" x14ac:dyDescent="0.35">
      <c r="D53" s="21"/>
      <c r="E53" s="22"/>
      <c r="F53" s="22"/>
      <c r="G53" s="22"/>
      <c r="H53" s="22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3"/>
      <c r="AV53" s="21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3"/>
    </row>
    <row r="54" spans="4:92" ht="14.25" customHeight="1" x14ac:dyDescent="0.35">
      <c r="D54" s="24"/>
      <c r="E54" s="6"/>
      <c r="F54" s="6"/>
      <c r="G54" s="6"/>
      <c r="H54" s="6"/>
      <c r="I54" s="32" t="s">
        <v>17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25"/>
      <c r="AV54" s="24"/>
      <c r="AW54" s="6"/>
      <c r="AX54" s="6"/>
      <c r="AY54" s="6"/>
      <c r="AZ54" s="30" t="s">
        <v>19</v>
      </c>
      <c r="BA54" s="6"/>
      <c r="BB54" s="6"/>
      <c r="BC54" s="6"/>
      <c r="BD54" s="6"/>
      <c r="BE54" s="6"/>
      <c r="BF54" s="6"/>
      <c r="BG54" s="6"/>
      <c r="BH54" s="6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25"/>
    </row>
    <row r="55" spans="4:92" ht="14.25" customHeight="1" x14ac:dyDescent="0.35">
      <c r="D55" s="24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25"/>
      <c r="AV55" s="24"/>
      <c r="AW55" s="6"/>
      <c r="AX55" s="651" t="s">
        <v>20</v>
      </c>
      <c r="AY55" s="651"/>
      <c r="AZ55" s="651"/>
      <c r="BA55" s="651"/>
      <c r="BB55" s="651"/>
      <c r="BC55" s="651"/>
      <c r="BD55" s="647" t="s">
        <v>658</v>
      </c>
      <c r="BE55" s="647"/>
      <c r="BF55" s="647"/>
      <c r="BG55" s="647"/>
      <c r="BH55" s="647"/>
      <c r="BI55" s="647"/>
      <c r="BJ55" s="647"/>
      <c r="BK55" s="647"/>
      <c r="BL55" s="647"/>
      <c r="BM55" s="647"/>
      <c r="BN55" s="647"/>
      <c r="BO55" s="647"/>
      <c r="BP55" s="647"/>
      <c r="BQ55" s="647"/>
      <c r="BR55" s="647"/>
      <c r="BS55" s="647"/>
      <c r="BT55" s="647"/>
      <c r="BU55" s="647"/>
      <c r="BV55" s="647"/>
      <c r="BW55" s="647"/>
      <c r="BX55" s="647"/>
      <c r="BY55" s="647"/>
      <c r="BZ55" s="647"/>
      <c r="CA55" s="647"/>
      <c r="CB55" s="647"/>
      <c r="CC55" s="647"/>
      <c r="CD55" s="647"/>
      <c r="CE55" s="647"/>
      <c r="CF55" s="6"/>
      <c r="CG55" s="6"/>
      <c r="CH55" s="6"/>
      <c r="CI55" s="6"/>
      <c r="CJ55" s="6"/>
      <c r="CK55" s="6"/>
      <c r="CL55" s="6"/>
      <c r="CM55" s="6"/>
      <c r="CN55" s="25"/>
    </row>
    <row r="56" spans="4:92" ht="14.25" customHeight="1" x14ac:dyDescent="0.35">
      <c r="D56" s="24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25"/>
      <c r="AV56" s="24"/>
      <c r="AW56" s="6"/>
      <c r="AX56" s="651" t="s">
        <v>21</v>
      </c>
      <c r="AY56" s="651"/>
      <c r="AZ56" s="651"/>
      <c r="BA56" s="651"/>
      <c r="BB56" s="651"/>
      <c r="BC56" s="651"/>
      <c r="BD56" s="647"/>
      <c r="BE56" s="647"/>
      <c r="BF56" s="647"/>
      <c r="BG56" s="647"/>
      <c r="BH56" s="647"/>
      <c r="BI56" s="647"/>
      <c r="BJ56" s="647"/>
      <c r="BK56" s="647"/>
      <c r="BL56" s="647"/>
      <c r="BM56" s="647"/>
      <c r="BN56" s="647"/>
      <c r="BO56" s="647"/>
      <c r="BP56" s="647"/>
      <c r="BQ56" s="647"/>
      <c r="BR56" s="647"/>
      <c r="BS56" s="647"/>
      <c r="BT56" s="647"/>
      <c r="BU56" s="647"/>
      <c r="BV56" s="647"/>
      <c r="BW56" s="647"/>
      <c r="BX56" s="647"/>
      <c r="BY56" s="647"/>
      <c r="BZ56" s="647"/>
      <c r="CA56" s="647"/>
      <c r="CB56" s="647"/>
      <c r="CC56" s="647"/>
      <c r="CD56" s="647"/>
      <c r="CE56" s="647"/>
      <c r="CF56" s="6"/>
      <c r="CG56" s="6"/>
      <c r="CH56" s="6"/>
      <c r="CI56" s="6"/>
      <c r="CJ56" s="6"/>
      <c r="CK56" s="6"/>
      <c r="CL56" s="6"/>
      <c r="CM56" s="6"/>
      <c r="CN56" s="25"/>
    </row>
    <row r="57" spans="4:92" ht="14.25" customHeight="1" x14ac:dyDescent="0.35">
      <c r="D57" s="24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118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25"/>
      <c r="AV57" s="24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25"/>
    </row>
    <row r="58" spans="4:92" ht="14.25" customHeight="1" x14ac:dyDescent="0.35">
      <c r="D58" s="24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25"/>
      <c r="AV58" s="24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25"/>
    </row>
    <row r="59" spans="4:92" ht="14.25" customHeight="1" x14ac:dyDescent="0.35">
      <c r="D59" s="24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25"/>
      <c r="AV59" s="24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25"/>
    </row>
    <row r="60" spans="4:92" ht="14.25" customHeight="1" x14ac:dyDescent="0.35">
      <c r="D60" s="24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25"/>
      <c r="AV60" s="24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25"/>
    </row>
    <row r="61" spans="4:92" ht="14.25" customHeight="1" x14ac:dyDescent="0.35">
      <c r="D61" s="24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25"/>
      <c r="AV61" s="24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25"/>
    </row>
    <row r="62" spans="4:92" ht="14.25" customHeight="1" x14ac:dyDescent="0.35">
      <c r="D62" s="24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25"/>
      <c r="AV62" s="24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25"/>
    </row>
    <row r="63" spans="4:92" ht="14.25" customHeight="1" x14ac:dyDescent="0.35">
      <c r="D63" s="24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25"/>
      <c r="AV63" s="24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25"/>
    </row>
    <row r="64" spans="4:92" ht="14.25" customHeight="1" x14ac:dyDescent="0.35">
      <c r="D64" s="24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25"/>
      <c r="AV64" s="24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25"/>
    </row>
    <row r="65" spans="4:92" ht="14.25" customHeight="1" x14ac:dyDescent="0.35">
      <c r="D65" s="24"/>
      <c r="E65" s="6"/>
      <c r="F65" s="6"/>
      <c r="G65" s="6"/>
      <c r="H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25"/>
      <c r="AV65" s="24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25"/>
    </row>
    <row r="66" spans="4:92" ht="14.25" customHeight="1" x14ac:dyDescent="0.35">
      <c r="D66" s="24"/>
      <c r="E66" s="6"/>
      <c r="F66" s="6"/>
      <c r="G66" s="6"/>
      <c r="H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25"/>
      <c r="AV66" s="24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25"/>
    </row>
    <row r="67" spans="4:92" ht="14.25" customHeight="1" x14ac:dyDescent="0.35">
      <c r="D67" s="24"/>
      <c r="E67" s="6"/>
      <c r="F67" s="6"/>
      <c r="G67" s="6"/>
      <c r="H67" s="6"/>
      <c r="I67" s="32" t="s">
        <v>18</v>
      </c>
      <c r="J67" s="6"/>
      <c r="K67" s="6"/>
      <c r="L67" s="118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25"/>
      <c r="AV67" s="24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25"/>
    </row>
    <row r="68" spans="4:92" ht="14.25" customHeight="1" x14ac:dyDescent="0.35">
      <c r="D68" s="24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25"/>
      <c r="AV68" s="24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25"/>
    </row>
    <row r="69" spans="4:92" ht="14.25" customHeight="1" x14ac:dyDescent="0.35">
      <c r="D69" s="24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25"/>
      <c r="AV69" s="24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25"/>
    </row>
    <row r="70" spans="4:92" ht="14.25" customHeight="1" x14ac:dyDescent="0.35">
      <c r="D70" s="24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25"/>
      <c r="AV70" s="24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25"/>
    </row>
    <row r="71" spans="4:92" ht="14.25" customHeight="1" x14ac:dyDescent="0.35">
      <c r="D71" s="24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25"/>
      <c r="AV71" s="24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3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25"/>
    </row>
    <row r="72" spans="4:92" ht="14.25" customHeight="1" x14ac:dyDescent="0.35">
      <c r="D72" s="24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25"/>
      <c r="AV72" s="24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25"/>
    </row>
    <row r="73" spans="4:92" ht="14.25" customHeight="1" x14ac:dyDescent="0.35">
      <c r="D73" s="24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25"/>
      <c r="AV73" s="24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25"/>
    </row>
    <row r="74" spans="4:92" ht="14.25" customHeight="1" x14ac:dyDescent="0.35">
      <c r="D74" s="24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25"/>
      <c r="AV74" s="24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25"/>
    </row>
    <row r="75" spans="4:92" ht="14.25" customHeight="1" x14ac:dyDescent="0.35">
      <c r="D75" s="24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25"/>
      <c r="AV75" s="24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25"/>
    </row>
    <row r="76" spans="4:92" ht="14.25" customHeight="1" x14ac:dyDescent="0.35">
      <c r="D76" s="24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25"/>
      <c r="AV76" s="24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25"/>
    </row>
    <row r="77" spans="4:92" ht="14.25" customHeight="1" x14ac:dyDescent="0.35">
      <c r="D77" s="24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25"/>
      <c r="AV77" s="24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25"/>
    </row>
    <row r="78" spans="4:92" ht="14.25" customHeight="1" x14ac:dyDescent="0.35">
      <c r="D78" s="24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25"/>
      <c r="AV78" s="24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25"/>
    </row>
    <row r="79" spans="4:92" ht="14.25" customHeight="1" x14ac:dyDescent="0.35">
      <c r="D79" s="24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25"/>
      <c r="AV79" s="24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25"/>
    </row>
    <row r="80" spans="4:92" ht="14.25" customHeight="1" x14ac:dyDescent="0.35">
      <c r="D80" s="24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25"/>
      <c r="AV80" s="24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25"/>
    </row>
    <row r="81" spans="4:92" ht="14.25" customHeight="1" x14ac:dyDescent="0.35">
      <c r="D81" s="26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8"/>
      <c r="AV81" s="26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8"/>
    </row>
    <row r="82" spans="4:92" ht="14.25" customHeight="1" x14ac:dyDescent="0.35"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</row>
    <row r="83" spans="4:92" ht="14.25" customHeight="1" x14ac:dyDescent="0.35">
      <c r="D83" s="577" t="s">
        <v>752</v>
      </c>
      <c r="E83" s="577"/>
      <c r="F83" s="577"/>
      <c r="G83" s="577"/>
      <c r="H83" s="577"/>
      <c r="I83" s="577"/>
      <c r="J83" s="577"/>
      <c r="K83" s="577"/>
      <c r="L83" s="577"/>
      <c r="M83" s="577"/>
      <c r="N83" s="577"/>
      <c r="O83" s="577"/>
      <c r="P83" s="577"/>
      <c r="Q83" s="577"/>
      <c r="R83" s="577"/>
      <c r="S83" s="577"/>
      <c r="T83" s="577"/>
      <c r="U83" s="577"/>
      <c r="V83" s="577"/>
      <c r="W83" s="577"/>
      <c r="X83" s="577"/>
      <c r="Y83" s="577"/>
      <c r="Z83" s="577"/>
      <c r="AA83" s="577"/>
      <c r="AB83" s="577"/>
      <c r="AC83" s="577"/>
      <c r="AD83" s="577"/>
      <c r="AE83" s="577"/>
      <c r="AF83" s="577"/>
      <c r="AG83" s="577"/>
      <c r="AH83" s="577"/>
      <c r="AI83" s="577"/>
      <c r="AJ83" s="577"/>
      <c r="AK83" s="577"/>
      <c r="AL83" s="577"/>
      <c r="AM83" s="577"/>
      <c r="AN83" s="577"/>
      <c r="AO83" s="577"/>
      <c r="AP83" s="577"/>
      <c r="AQ83" s="577"/>
      <c r="AR83" s="577"/>
      <c r="AS83" s="577"/>
      <c r="AT83" s="577"/>
      <c r="AU83" s="577"/>
      <c r="AV83" s="577"/>
      <c r="AW83" s="577"/>
      <c r="AX83" s="577"/>
      <c r="AY83" s="577"/>
      <c r="AZ83" s="577"/>
      <c r="BA83" s="577"/>
      <c r="BB83" s="577"/>
      <c r="BC83" s="577"/>
      <c r="BD83" s="577"/>
      <c r="BE83" s="577"/>
      <c r="BF83" s="577"/>
      <c r="BG83" s="577"/>
      <c r="BH83" s="577"/>
      <c r="BI83" s="577"/>
      <c r="BJ83" s="577"/>
      <c r="BK83" s="577"/>
      <c r="BL83" s="577"/>
      <c r="BM83" s="577"/>
      <c r="BN83" s="577"/>
      <c r="BO83" s="577"/>
      <c r="BP83" s="577"/>
      <c r="BQ83" s="577"/>
      <c r="BR83" s="577"/>
      <c r="BS83" s="577"/>
      <c r="BT83" s="577"/>
      <c r="BU83" s="577"/>
      <c r="BV83" s="577"/>
      <c r="BW83" s="577"/>
      <c r="BX83" s="577"/>
      <c r="BY83" s="577"/>
      <c r="BZ83" s="577"/>
      <c r="CA83" s="577"/>
      <c r="CB83" s="577"/>
      <c r="CC83" s="577"/>
      <c r="CD83" s="577"/>
      <c r="CE83" s="577"/>
      <c r="CF83" s="577"/>
      <c r="CG83" s="577"/>
      <c r="CH83" s="577"/>
      <c r="CI83" s="577"/>
      <c r="CJ83" s="577"/>
      <c r="CK83" s="577"/>
      <c r="CL83" s="577"/>
      <c r="CM83" s="577"/>
      <c r="CN83" s="577"/>
    </row>
    <row r="84" spans="4:92" ht="14.25" customHeight="1" x14ac:dyDescent="0.35">
      <c r="D84" s="577"/>
      <c r="E84" s="577"/>
      <c r="F84" s="577"/>
      <c r="G84" s="577"/>
      <c r="H84" s="577"/>
      <c r="I84" s="577"/>
      <c r="J84" s="577"/>
      <c r="K84" s="577"/>
      <c r="L84" s="577"/>
      <c r="M84" s="577"/>
      <c r="N84" s="577"/>
      <c r="O84" s="577"/>
      <c r="P84" s="577"/>
      <c r="Q84" s="577"/>
      <c r="R84" s="577"/>
      <c r="S84" s="577"/>
      <c r="T84" s="577"/>
      <c r="U84" s="577"/>
      <c r="V84" s="577"/>
      <c r="W84" s="577"/>
      <c r="X84" s="577"/>
      <c r="Y84" s="577"/>
      <c r="Z84" s="577"/>
      <c r="AA84" s="577"/>
      <c r="AB84" s="577"/>
      <c r="AC84" s="577"/>
      <c r="AD84" s="577"/>
      <c r="AE84" s="577"/>
      <c r="AF84" s="577"/>
      <c r="AG84" s="577"/>
      <c r="AH84" s="577"/>
      <c r="AI84" s="577"/>
      <c r="AJ84" s="577"/>
      <c r="AK84" s="577"/>
      <c r="AL84" s="577"/>
      <c r="AM84" s="577"/>
      <c r="AN84" s="577"/>
      <c r="AO84" s="577"/>
      <c r="AP84" s="577"/>
      <c r="AQ84" s="577"/>
      <c r="AR84" s="577"/>
      <c r="AS84" s="577"/>
      <c r="AT84" s="577"/>
      <c r="AU84" s="577"/>
      <c r="AV84" s="577"/>
      <c r="AW84" s="577"/>
      <c r="AX84" s="577"/>
      <c r="AY84" s="577"/>
      <c r="AZ84" s="577"/>
      <c r="BA84" s="577"/>
      <c r="BB84" s="577"/>
      <c r="BC84" s="577"/>
      <c r="BD84" s="577"/>
      <c r="BE84" s="577"/>
      <c r="BF84" s="577"/>
      <c r="BG84" s="577"/>
      <c r="BH84" s="577"/>
      <c r="BI84" s="577"/>
      <c r="BJ84" s="577"/>
      <c r="BK84" s="577"/>
      <c r="BL84" s="577"/>
      <c r="BM84" s="577"/>
      <c r="BN84" s="577"/>
      <c r="BO84" s="577"/>
      <c r="BP84" s="577"/>
      <c r="BQ84" s="577"/>
      <c r="BR84" s="577"/>
      <c r="BS84" s="577"/>
      <c r="BT84" s="577"/>
      <c r="BU84" s="577"/>
      <c r="BV84" s="577"/>
      <c r="BW84" s="577"/>
      <c r="BX84" s="577"/>
      <c r="BY84" s="577"/>
      <c r="BZ84" s="577"/>
      <c r="CA84" s="577"/>
      <c r="CB84" s="577"/>
      <c r="CC84" s="577"/>
      <c r="CD84" s="577"/>
      <c r="CE84" s="577"/>
      <c r="CF84" s="577"/>
      <c r="CG84" s="577"/>
      <c r="CH84" s="577"/>
      <c r="CI84" s="577"/>
      <c r="CJ84" s="577"/>
      <c r="CK84" s="577"/>
      <c r="CL84" s="577"/>
      <c r="CM84" s="577"/>
      <c r="CN84" s="577"/>
    </row>
    <row r="85" spans="4:92" ht="14.25" customHeight="1" x14ac:dyDescent="0.35"/>
    <row r="86" spans="4:92" ht="14.25" customHeight="1" x14ac:dyDescent="0.35">
      <c r="E86" s="652" t="s">
        <v>22</v>
      </c>
      <c r="F86" s="652"/>
      <c r="G86" s="652"/>
      <c r="H86" s="662" t="s">
        <v>23</v>
      </c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63"/>
      <c r="AI86" s="663"/>
      <c r="AJ86" s="663"/>
      <c r="AK86" s="663"/>
      <c r="AL86" s="663"/>
      <c r="AM86" s="663"/>
      <c r="AN86" s="663"/>
      <c r="AO86" s="663"/>
      <c r="AP86" s="663"/>
      <c r="AQ86" s="663"/>
      <c r="AR86" s="663"/>
      <c r="AS86" s="663"/>
      <c r="AT86" s="663"/>
      <c r="AU86" s="663"/>
      <c r="AV86" s="664"/>
      <c r="AW86" s="668" t="s">
        <v>24</v>
      </c>
      <c r="AX86" s="668"/>
      <c r="AY86" s="668"/>
      <c r="AZ86" s="668"/>
      <c r="BA86" s="668"/>
      <c r="BB86" s="668"/>
      <c r="BC86" s="668"/>
      <c r="BD86" s="668"/>
      <c r="BE86" s="668"/>
      <c r="BF86" s="668"/>
      <c r="BG86" s="668"/>
      <c r="BH86" s="668"/>
      <c r="BI86" s="668"/>
      <c r="BJ86" s="668"/>
      <c r="BK86" s="668"/>
      <c r="BL86" s="668"/>
      <c r="BM86" s="668"/>
      <c r="BN86" s="668"/>
      <c r="BO86" s="668"/>
      <c r="BP86" s="668"/>
      <c r="BQ86" s="668"/>
      <c r="BR86" s="668"/>
      <c r="BS86" s="668"/>
      <c r="BT86" s="668"/>
      <c r="BU86" s="668"/>
      <c r="BV86" s="668"/>
      <c r="BW86" s="668"/>
      <c r="BX86" s="668"/>
      <c r="BY86" s="668"/>
      <c r="BZ86" s="668"/>
      <c r="CA86" s="668"/>
      <c r="CB86" s="668"/>
      <c r="CC86" s="668"/>
      <c r="CD86" s="668"/>
      <c r="CE86" s="668"/>
      <c r="CF86" s="668"/>
      <c r="CG86" s="668"/>
      <c r="CH86" s="668"/>
      <c r="CI86" s="668"/>
      <c r="CJ86" s="668"/>
      <c r="CK86" s="668"/>
      <c r="CL86" s="668"/>
      <c r="CM86" s="668"/>
      <c r="CN86" s="668"/>
    </row>
    <row r="87" spans="4:92" ht="14.25" customHeight="1" x14ac:dyDescent="0.35">
      <c r="E87" s="652"/>
      <c r="F87" s="652"/>
      <c r="G87" s="652"/>
      <c r="H87" s="665"/>
      <c r="I87" s="666"/>
      <c r="J87" s="666"/>
      <c r="K87" s="666"/>
      <c r="L87" s="666"/>
      <c r="M87" s="666"/>
      <c r="N87" s="666"/>
      <c r="O87" s="666"/>
      <c r="P87" s="666"/>
      <c r="Q87" s="666"/>
      <c r="R87" s="666"/>
      <c r="S87" s="666"/>
      <c r="T87" s="666"/>
      <c r="U87" s="666"/>
      <c r="V87" s="666"/>
      <c r="W87" s="666"/>
      <c r="X87" s="666"/>
      <c r="Y87" s="666"/>
      <c r="Z87" s="666"/>
      <c r="AA87" s="666"/>
      <c r="AB87" s="666"/>
      <c r="AC87" s="666"/>
      <c r="AD87" s="666"/>
      <c r="AE87" s="666"/>
      <c r="AF87" s="666"/>
      <c r="AG87" s="666"/>
      <c r="AH87" s="666"/>
      <c r="AI87" s="666"/>
      <c r="AJ87" s="666"/>
      <c r="AK87" s="666"/>
      <c r="AL87" s="666"/>
      <c r="AM87" s="666"/>
      <c r="AN87" s="666"/>
      <c r="AO87" s="666"/>
      <c r="AP87" s="666"/>
      <c r="AQ87" s="666"/>
      <c r="AR87" s="666"/>
      <c r="AS87" s="666"/>
      <c r="AT87" s="666"/>
      <c r="AU87" s="666"/>
      <c r="AV87" s="667"/>
      <c r="AW87" s="668"/>
      <c r="AX87" s="668"/>
      <c r="AY87" s="668"/>
      <c r="AZ87" s="668"/>
      <c r="BA87" s="668"/>
      <c r="BB87" s="668"/>
      <c r="BC87" s="668"/>
      <c r="BD87" s="668"/>
      <c r="BE87" s="668"/>
      <c r="BF87" s="668"/>
      <c r="BG87" s="668"/>
      <c r="BH87" s="668"/>
      <c r="BI87" s="668"/>
      <c r="BJ87" s="668"/>
      <c r="BK87" s="668"/>
      <c r="BL87" s="668"/>
      <c r="BM87" s="668"/>
      <c r="BN87" s="668"/>
      <c r="BO87" s="668"/>
      <c r="BP87" s="668"/>
      <c r="BQ87" s="668"/>
      <c r="BR87" s="668"/>
      <c r="BS87" s="668"/>
      <c r="BT87" s="668"/>
      <c r="BU87" s="668"/>
      <c r="BV87" s="668"/>
      <c r="BW87" s="668"/>
      <c r="BX87" s="668"/>
      <c r="BY87" s="668"/>
      <c r="BZ87" s="668"/>
      <c r="CA87" s="668"/>
      <c r="CB87" s="668"/>
      <c r="CC87" s="668"/>
      <c r="CD87" s="668"/>
      <c r="CE87" s="668"/>
      <c r="CF87" s="668"/>
      <c r="CG87" s="668"/>
      <c r="CH87" s="668"/>
      <c r="CI87" s="668"/>
      <c r="CJ87" s="668"/>
      <c r="CK87" s="668"/>
      <c r="CL87" s="668"/>
      <c r="CM87" s="668"/>
      <c r="CN87" s="668"/>
    </row>
    <row r="88" spans="4:92" ht="14.25" customHeight="1" x14ac:dyDescent="0.35">
      <c r="E88" s="641">
        <v>1</v>
      </c>
      <c r="F88" s="641"/>
      <c r="G88" s="641"/>
      <c r="H88" s="654" t="s">
        <v>753</v>
      </c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  <c r="X88" s="655"/>
      <c r="Y88" s="655"/>
      <c r="Z88" s="655"/>
      <c r="AA88" s="655"/>
      <c r="AB88" s="655"/>
      <c r="AC88" s="655"/>
      <c r="AD88" s="655"/>
      <c r="AE88" s="655"/>
      <c r="AF88" s="655"/>
      <c r="AG88" s="655"/>
      <c r="AH88" s="655"/>
      <c r="AI88" s="655"/>
      <c r="AJ88" s="655"/>
      <c r="AK88" s="655"/>
      <c r="AL88" s="655"/>
      <c r="AM88" s="655"/>
      <c r="AN88" s="655"/>
      <c r="AO88" s="655"/>
      <c r="AP88" s="655"/>
      <c r="AQ88" s="655"/>
      <c r="AR88" s="655"/>
      <c r="AS88" s="655"/>
      <c r="AT88" s="655"/>
      <c r="AU88" s="655"/>
      <c r="AV88" s="655"/>
      <c r="AW88" s="659" t="s">
        <v>754</v>
      </c>
      <c r="AX88" s="659"/>
      <c r="AY88" s="659"/>
      <c r="AZ88" s="659"/>
      <c r="BA88" s="659"/>
      <c r="BB88" s="659"/>
      <c r="BC88" s="659"/>
      <c r="BD88" s="659"/>
      <c r="BE88" s="659"/>
      <c r="BF88" s="659"/>
      <c r="BG88" s="659"/>
      <c r="BH88" s="659"/>
      <c r="BI88" s="659"/>
      <c r="BJ88" s="659"/>
      <c r="BK88" s="659"/>
      <c r="BL88" s="659"/>
      <c r="BM88" s="659"/>
      <c r="BN88" s="659"/>
      <c r="BO88" s="659"/>
      <c r="BP88" s="659"/>
      <c r="BQ88" s="659"/>
      <c r="BR88" s="659"/>
      <c r="BS88" s="659"/>
      <c r="BT88" s="659"/>
      <c r="BU88" s="659"/>
      <c r="BV88" s="659"/>
      <c r="BW88" s="659"/>
      <c r="BX88" s="659"/>
      <c r="BY88" s="659"/>
      <c r="BZ88" s="659"/>
      <c r="CA88" s="659"/>
      <c r="CB88" s="659"/>
      <c r="CC88" s="659"/>
      <c r="CD88" s="659"/>
      <c r="CE88" s="659"/>
      <c r="CF88" s="659"/>
      <c r="CG88" s="659"/>
      <c r="CH88" s="659"/>
      <c r="CI88" s="659"/>
      <c r="CJ88" s="659"/>
      <c r="CK88" s="659"/>
      <c r="CL88" s="659"/>
      <c r="CM88" s="659"/>
      <c r="CN88" s="659"/>
    </row>
    <row r="89" spans="4:92" ht="14.25" customHeight="1" x14ac:dyDescent="0.35">
      <c r="E89" s="641">
        <v>2</v>
      </c>
      <c r="F89" s="641"/>
      <c r="G89" s="641"/>
      <c r="H89" s="654" t="s">
        <v>755</v>
      </c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  <c r="W89" s="655"/>
      <c r="X89" s="655"/>
      <c r="Y89" s="655"/>
      <c r="Z89" s="655"/>
      <c r="AA89" s="655"/>
      <c r="AB89" s="655"/>
      <c r="AC89" s="655"/>
      <c r="AD89" s="655"/>
      <c r="AE89" s="655"/>
      <c r="AF89" s="655"/>
      <c r="AG89" s="655"/>
      <c r="AH89" s="655"/>
      <c r="AI89" s="655"/>
      <c r="AJ89" s="655"/>
      <c r="AK89" s="655"/>
      <c r="AL89" s="655"/>
      <c r="AM89" s="655"/>
      <c r="AN89" s="655"/>
      <c r="AO89" s="655"/>
      <c r="AP89" s="655"/>
      <c r="AQ89" s="655"/>
      <c r="AR89" s="655"/>
      <c r="AS89" s="655"/>
      <c r="AT89" s="655"/>
      <c r="AU89" s="655"/>
      <c r="AV89" s="655"/>
      <c r="AW89" s="659" t="s">
        <v>756</v>
      </c>
      <c r="AX89" s="659"/>
      <c r="AY89" s="659"/>
      <c r="AZ89" s="659"/>
      <c r="BA89" s="659"/>
      <c r="BB89" s="659"/>
      <c r="BC89" s="659"/>
      <c r="BD89" s="659"/>
      <c r="BE89" s="659"/>
      <c r="BF89" s="659"/>
      <c r="BG89" s="659"/>
      <c r="BH89" s="659"/>
      <c r="BI89" s="659"/>
      <c r="BJ89" s="659"/>
      <c r="BK89" s="659"/>
      <c r="BL89" s="659"/>
      <c r="BM89" s="659"/>
      <c r="BN89" s="659"/>
      <c r="BO89" s="659"/>
      <c r="BP89" s="659"/>
      <c r="BQ89" s="659"/>
      <c r="BR89" s="659"/>
      <c r="BS89" s="659"/>
      <c r="BT89" s="659"/>
      <c r="BU89" s="659"/>
      <c r="BV89" s="659"/>
      <c r="BW89" s="659"/>
      <c r="BX89" s="659"/>
      <c r="BY89" s="659"/>
      <c r="BZ89" s="659"/>
      <c r="CA89" s="659"/>
      <c r="CB89" s="659"/>
      <c r="CC89" s="659"/>
      <c r="CD89" s="659"/>
      <c r="CE89" s="659"/>
      <c r="CF89" s="659"/>
      <c r="CG89" s="659"/>
      <c r="CH89" s="659"/>
      <c r="CI89" s="659"/>
      <c r="CJ89" s="659"/>
      <c r="CK89" s="659"/>
      <c r="CL89" s="659"/>
      <c r="CM89" s="659"/>
      <c r="CN89" s="659"/>
    </row>
    <row r="90" spans="4:92" ht="14.25" customHeight="1" x14ac:dyDescent="0.35">
      <c r="E90" s="641">
        <v>3</v>
      </c>
      <c r="F90" s="641"/>
      <c r="G90" s="641"/>
      <c r="H90" s="654" t="s">
        <v>757</v>
      </c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  <c r="X90" s="655"/>
      <c r="Y90" s="655"/>
      <c r="Z90" s="655"/>
      <c r="AA90" s="655"/>
      <c r="AB90" s="655"/>
      <c r="AC90" s="655"/>
      <c r="AD90" s="655"/>
      <c r="AE90" s="655"/>
      <c r="AF90" s="655"/>
      <c r="AG90" s="655"/>
      <c r="AH90" s="655"/>
      <c r="AI90" s="655"/>
      <c r="AJ90" s="655"/>
      <c r="AK90" s="655"/>
      <c r="AL90" s="655"/>
      <c r="AM90" s="655"/>
      <c r="AN90" s="655"/>
      <c r="AO90" s="655"/>
      <c r="AP90" s="655"/>
      <c r="AQ90" s="655"/>
      <c r="AR90" s="655"/>
      <c r="AS90" s="655"/>
      <c r="AT90" s="655"/>
      <c r="AU90" s="655"/>
      <c r="AV90" s="656"/>
      <c r="AW90" s="659" t="s">
        <v>758</v>
      </c>
      <c r="AX90" s="659"/>
      <c r="AY90" s="659"/>
      <c r="AZ90" s="659"/>
      <c r="BA90" s="659"/>
      <c r="BB90" s="659"/>
      <c r="BC90" s="659"/>
      <c r="BD90" s="659"/>
      <c r="BE90" s="659"/>
      <c r="BF90" s="659"/>
      <c r="BG90" s="659"/>
      <c r="BH90" s="659"/>
      <c r="BI90" s="659"/>
      <c r="BJ90" s="659"/>
      <c r="BK90" s="659"/>
      <c r="BL90" s="659"/>
      <c r="BM90" s="659"/>
      <c r="BN90" s="659"/>
      <c r="BO90" s="659"/>
      <c r="BP90" s="659"/>
      <c r="BQ90" s="659"/>
      <c r="BR90" s="659"/>
      <c r="BS90" s="659"/>
      <c r="BT90" s="659"/>
      <c r="BU90" s="659"/>
      <c r="BV90" s="659"/>
      <c r="BW90" s="659"/>
      <c r="BX90" s="659"/>
      <c r="BY90" s="659"/>
      <c r="BZ90" s="659"/>
      <c r="CA90" s="659"/>
      <c r="CB90" s="659"/>
      <c r="CC90" s="659"/>
      <c r="CD90" s="659"/>
      <c r="CE90" s="659"/>
      <c r="CF90" s="659"/>
      <c r="CG90" s="659"/>
      <c r="CH90" s="659"/>
      <c r="CI90" s="659"/>
      <c r="CJ90" s="659"/>
      <c r="CK90" s="659"/>
      <c r="CL90" s="659"/>
      <c r="CM90" s="659"/>
      <c r="CN90" s="659"/>
    </row>
    <row r="91" spans="4:92" ht="14.25" customHeight="1" x14ac:dyDescent="0.35">
      <c r="E91" s="641">
        <v>4</v>
      </c>
      <c r="F91" s="641"/>
      <c r="G91" s="641"/>
      <c r="H91" s="654" t="s">
        <v>759</v>
      </c>
      <c r="I91" s="655"/>
      <c r="J91" s="655"/>
      <c r="K91" s="655"/>
      <c r="L91" s="655"/>
      <c r="M91" s="655"/>
      <c r="N91" s="655"/>
      <c r="O91" s="655"/>
      <c r="P91" s="655"/>
      <c r="Q91" s="655"/>
      <c r="R91" s="655"/>
      <c r="S91" s="655"/>
      <c r="T91" s="655"/>
      <c r="U91" s="655"/>
      <c r="V91" s="655"/>
      <c r="W91" s="655"/>
      <c r="X91" s="655"/>
      <c r="Y91" s="655"/>
      <c r="Z91" s="655"/>
      <c r="AA91" s="655"/>
      <c r="AB91" s="655"/>
      <c r="AC91" s="655"/>
      <c r="AD91" s="655"/>
      <c r="AE91" s="655"/>
      <c r="AF91" s="655"/>
      <c r="AG91" s="655"/>
      <c r="AH91" s="655"/>
      <c r="AI91" s="655"/>
      <c r="AJ91" s="655"/>
      <c r="AK91" s="655"/>
      <c r="AL91" s="655"/>
      <c r="AM91" s="655"/>
      <c r="AN91" s="655"/>
      <c r="AO91" s="655"/>
      <c r="AP91" s="655"/>
      <c r="AQ91" s="655"/>
      <c r="AR91" s="655"/>
      <c r="AS91" s="655"/>
      <c r="AT91" s="655"/>
      <c r="AU91" s="655"/>
      <c r="AV91" s="656"/>
      <c r="AW91" s="659" t="s">
        <v>760</v>
      </c>
      <c r="AX91" s="659"/>
      <c r="AY91" s="659"/>
      <c r="AZ91" s="659"/>
      <c r="BA91" s="659"/>
      <c r="BB91" s="659"/>
      <c r="BC91" s="659"/>
      <c r="BD91" s="659"/>
      <c r="BE91" s="659"/>
      <c r="BF91" s="659"/>
      <c r="BG91" s="659"/>
      <c r="BH91" s="659"/>
      <c r="BI91" s="659"/>
      <c r="BJ91" s="659"/>
      <c r="BK91" s="659"/>
      <c r="BL91" s="659"/>
      <c r="BM91" s="659"/>
      <c r="BN91" s="659"/>
      <c r="BO91" s="659"/>
      <c r="BP91" s="659"/>
      <c r="BQ91" s="659"/>
      <c r="BR91" s="659"/>
      <c r="BS91" s="659"/>
      <c r="BT91" s="659"/>
      <c r="BU91" s="659"/>
      <c r="BV91" s="659"/>
      <c r="BW91" s="659"/>
      <c r="BX91" s="659"/>
      <c r="BY91" s="659"/>
      <c r="BZ91" s="659"/>
      <c r="CA91" s="659"/>
      <c r="CB91" s="659"/>
      <c r="CC91" s="659"/>
      <c r="CD91" s="659"/>
      <c r="CE91" s="659"/>
      <c r="CF91" s="659"/>
      <c r="CG91" s="659"/>
      <c r="CH91" s="659"/>
      <c r="CI91" s="659"/>
      <c r="CJ91" s="659"/>
      <c r="CK91" s="659"/>
      <c r="CL91" s="659"/>
      <c r="CM91" s="659"/>
      <c r="CN91" s="659"/>
    </row>
    <row r="92" spans="4:92" ht="14.25" customHeight="1" x14ac:dyDescent="0.35">
      <c r="E92" s="641">
        <v>5</v>
      </c>
      <c r="F92" s="641"/>
      <c r="G92" s="641"/>
      <c r="H92" s="654" t="s">
        <v>761</v>
      </c>
      <c r="I92" s="655"/>
      <c r="J92" s="655"/>
      <c r="K92" s="655"/>
      <c r="L92" s="655"/>
      <c r="M92" s="655"/>
      <c r="N92" s="655"/>
      <c r="O92" s="655"/>
      <c r="P92" s="655"/>
      <c r="Q92" s="655"/>
      <c r="R92" s="655"/>
      <c r="S92" s="655"/>
      <c r="T92" s="655"/>
      <c r="U92" s="655"/>
      <c r="V92" s="655"/>
      <c r="W92" s="655"/>
      <c r="X92" s="655"/>
      <c r="Y92" s="655"/>
      <c r="Z92" s="655"/>
      <c r="AA92" s="655"/>
      <c r="AB92" s="655"/>
      <c r="AC92" s="655"/>
      <c r="AD92" s="655"/>
      <c r="AE92" s="655"/>
      <c r="AF92" s="655"/>
      <c r="AG92" s="655"/>
      <c r="AH92" s="655"/>
      <c r="AI92" s="655"/>
      <c r="AJ92" s="655"/>
      <c r="AK92" s="655"/>
      <c r="AL92" s="655"/>
      <c r="AM92" s="655"/>
      <c r="AN92" s="655"/>
      <c r="AO92" s="655"/>
      <c r="AP92" s="655"/>
      <c r="AQ92" s="655"/>
      <c r="AR92" s="655"/>
      <c r="AS92" s="655"/>
      <c r="AT92" s="655"/>
      <c r="AU92" s="655"/>
      <c r="AV92" s="655"/>
      <c r="AW92" s="659" t="s">
        <v>762</v>
      </c>
      <c r="AX92" s="659"/>
      <c r="AY92" s="659"/>
      <c r="AZ92" s="659"/>
      <c r="BA92" s="659"/>
      <c r="BB92" s="659"/>
      <c r="BC92" s="659"/>
      <c r="BD92" s="659"/>
      <c r="BE92" s="659"/>
      <c r="BF92" s="659"/>
      <c r="BG92" s="659"/>
      <c r="BH92" s="659"/>
      <c r="BI92" s="659"/>
      <c r="BJ92" s="659"/>
      <c r="BK92" s="659"/>
      <c r="BL92" s="659"/>
      <c r="BM92" s="659"/>
      <c r="BN92" s="659"/>
      <c r="BO92" s="659"/>
      <c r="BP92" s="659"/>
      <c r="BQ92" s="659"/>
      <c r="BR92" s="659"/>
      <c r="BS92" s="659"/>
      <c r="BT92" s="659"/>
      <c r="BU92" s="659"/>
      <c r="BV92" s="659"/>
      <c r="BW92" s="659"/>
      <c r="BX92" s="659"/>
      <c r="BY92" s="659"/>
      <c r="BZ92" s="659"/>
      <c r="CA92" s="659"/>
      <c r="CB92" s="659"/>
      <c r="CC92" s="659"/>
      <c r="CD92" s="659"/>
      <c r="CE92" s="659"/>
      <c r="CF92" s="659"/>
      <c r="CG92" s="659"/>
      <c r="CH92" s="659"/>
      <c r="CI92" s="659"/>
      <c r="CJ92" s="659"/>
      <c r="CK92" s="659"/>
      <c r="CL92" s="659"/>
      <c r="CM92" s="659"/>
      <c r="CN92" s="659"/>
    </row>
    <row r="93" spans="4:92" ht="14.25" customHeight="1" x14ac:dyDescent="0.35">
      <c r="E93" s="641">
        <v>6</v>
      </c>
      <c r="F93" s="641"/>
      <c r="G93" s="641"/>
      <c r="H93" s="654" t="s">
        <v>763</v>
      </c>
      <c r="I93" s="655"/>
      <c r="J93" s="655"/>
      <c r="K93" s="655"/>
      <c r="L93" s="655"/>
      <c r="M93" s="655"/>
      <c r="N93" s="655"/>
      <c r="O93" s="655"/>
      <c r="P93" s="655"/>
      <c r="Q93" s="655"/>
      <c r="R93" s="655"/>
      <c r="S93" s="655"/>
      <c r="T93" s="655"/>
      <c r="U93" s="655"/>
      <c r="V93" s="655"/>
      <c r="W93" s="655"/>
      <c r="X93" s="655"/>
      <c r="Y93" s="655"/>
      <c r="Z93" s="655"/>
      <c r="AA93" s="655"/>
      <c r="AB93" s="655"/>
      <c r="AC93" s="655"/>
      <c r="AD93" s="655"/>
      <c r="AE93" s="655"/>
      <c r="AF93" s="655"/>
      <c r="AG93" s="655"/>
      <c r="AH93" s="655"/>
      <c r="AI93" s="655"/>
      <c r="AJ93" s="655"/>
      <c r="AK93" s="655"/>
      <c r="AL93" s="655"/>
      <c r="AM93" s="655"/>
      <c r="AN93" s="655"/>
      <c r="AO93" s="655"/>
      <c r="AP93" s="655"/>
      <c r="AQ93" s="655"/>
      <c r="AR93" s="655"/>
      <c r="AS93" s="655"/>
      <c r="AT93" s="655"/>
      <c r="AU93" s="655"/>
      <c r="AV93" s="655"/>
      <c r="AW93" s="659" t="s">
        <v>764</v>
      </c>
      <c r="AX93" s="659"/>
      <c r="AY93" s="659"/>
      <c r="AZ93" s="659"/>
      <c r="BA93" s="659"/>
      <c r="BB93" s="659"/>
      <c r="BC93" s="659"/>
      <c r="BD93" s="659"/>
      <c r="BE93" s="659"/>
      <c r="BF93" s="659"/>
      <c r="BG93" s="659"/>
      <c r="BH93" s="659"/>
      <c r="BI93" s="659"/>
      <c r="BJ93" s="659"/>
      <c r="BK93" s="659"/>
      <c r="BL93" s="659"/>
      <c r="BM93" s="659"/>
      <c r="BN93" s="659"/>
      <c r="BO93" s="659"/>
      <c r="BP93" s="659"/>
      <c r="BQ93" s="659"/>
      <c r="BR93" s="659"/>
      <c r="BS93" s="659"/>
      <c r="BT93" s="659"/>
      <c r="BU93" s="659"/>
      <c r="BV93" s="659"/>
      <c r="BW93" s="659"/>
      <c r="BX93" s="659"/>
      <c r="BY93" s="659"/>
      <c r="BZ93" s="659"/>
      <c r="CA93" s="659"/>
      <c r="CB93" s="659"/>
      <c r="CC93" s="659"/>
      <c r="CD93" s="659"/>
      <c r="CE93" s="659"/>
      <c r="CF93" s="659"/>
      <c r="CG93" s="659"/>
      <c r="CH93" s="659"/>
      <c r="CI93" s="659"/>
      <c r="CJ93" s="659"/>
      <c r="CK93" s="659"/>
      <c r="CL93" s="659"/>
      <c r="CM93" s="659"/>
      <c r="CN93" s="659"/>
    </row>
    <row r="94" spans="4:92" ht="14.25" customHeight="1" x14ac:dyDescent="0.35">
      <c r="E94" s="641">
        <v>7</v>
      </c>
      <c r="F94" s="641"/>
      <c r="G94" s="641"/>
      <c r="H94" s="654" t="s">
        <v>765</v>
      </c>
      <c r="I94" s="655"/>
      <c r="J94" s="655"/>
      <c r="K94" s="655"/>
      <c r="L94" s="655"/>
      <c r="M94" s="655"/>
      <c r="N94" s="655"/>
      <c r="O94" s="655"/>
      <c r="P94" s="655"/>
      <c r="Q94" s="655"/>
      <c r="R94" s="655"/>
      <c r="S94" s="655"/>
      <c r="T94" s="655"/>
      <c r="U94" s="655"/>
      <c r="V94" s="655"/>
      <c r="W94" s="655"/>
      <c r="X94" s="655"/>
      <c r="Y94" s="655"/>
      <c r="Z94" s="655"/>
      <c r="AA94" s="655"/>
      <c r="AB94" s="655"/>
      <c r="AC94" s="655"/>
      <c r="AD94" s="655"/>
      <c r="AE94" s="655"/>
      <c r="AF94" s="655"/>
      <c r="AG94" s="655"/>
      <c r="AH94" s="655"/>
      <c r="AI94" s="655"/>
      <c r="AJ94" s="655"/>
      <c r="AK94" s="655"/>
      <c r="AL94" s="655"/>
      <c r="AM94" s="655"/>
      <c r="AN94" s="655"/>
      <c r="AO94" s="655"/>
      <c r="AP94" s="655"/>
      <c r="AQ94" s="655"/>
      <c r="AR94" s="655"/>
      <c r="AS94" s="655"/>
      <c r="AT94" s="655"/>
      <c r="AU94" s="655"/>
      <c r="AV94" s="655"/>
      <c r="AW94" s="659" t="s">
        <v>766</v>
      </c>
      <c r="AX94" s="659"/>
      <c r="AY94" s="659"/>
      <c r="AZ94" s="659"/>
      <c r="BA94" s="659"/>
      <c r="BB94" s="659"/>
      <c r="BC94" s="659"/>
      <c r="BD94" s="659"/>
      <c r="BE94" s="659"/>
      <c r="BF94" s="659"/>
      <c r="BG94" s="659"/>
      <c r="BH94" s="659"/>
      <c r="BI94" s="659"/>
      <c r="BJ94" s="659"/>
      <c r="BK94" s="659"/>
      <c r="BL94" s="659"/>
      <c r="BM94" s="659"/>
      <c r="BN94" s="659"/>
      <c r="BO94" s="659"/>
      <c r="BP94" s="659"/>
      <c r="BQ94" s="659"/>
      <c r="BR94" s="659"/>
      <c r="BS94" s="659"/>
      <c r="BT94" s="659"/>
      <c r="BU94" s="659"/>
      <c r="BV94" s="659"/>
      <c r="BW94" s="659"/>
      <c r="BX94" s="659"/>
      <c r="BY94" s="659"/>
      <c r="BZ94" s="659"/>
      <c r="CA94" s="659"/>
      <c r="CB94" s="659"/>
      <c r="CC94" s="659"/>
      <c r="CD94" s="659"/>
      <c r="CE94" s="659"/>
      <c r="CF94" s="659"/>
      <c r="CG94" s="659"/>
      <c r="CH94" s="659"/>
      <c r="CI94" s="659"/>
      <c r="CJ94" s="659"/>
      <c r="CK94" s="659"/>
      <c r="CL94" s="659"/>
      <c r="CM94" s="659"/>
      <c r="CN94" s="659"/>
    </row>
    <row r="95" spans="4:92" ht="14.25" customHeight="1" x14ac:dyDescent="0.35">
      <c r="E95" s="641">
        <v>8</v>
      </c>
      <c r="F95" s="641"/>
      <c r="G95" s="641"/>
      <c r="H95" s="654" t="s">
        <v>767</v>
      </c>
      <c r="I95" s="655"/>
      <c r="J95" s="655"/>
      <c r="K95" s="655"/>
      <c r="L95" s="655"/>
      <c r="M95" s="655"/>
      <c r="N95" s="655"/>
      <c r="O95" s="655"/>
      <c r="P95" s="655"/>
      <c r="Q95" s="655"/>
      <c r="R95" s="655"/>
      <c r="S95" s="655"/>
      <c r="T95" s="655"/>
      <c r="U95" s="655"/>
      <c r="V95" s="655"/>
      <c r="W95" s="655"/>
      <c r="X95" s="655"/>
      <c r="Y95" s="655"/>
      <c r="Z95" s="655"/>
      <c r="AA95" s="655"/>
      <c r="AB95" s="655"/>
      <c r="AC95" s="655"/>
      <c r="AD95" s="655"/>
      <c r="AE95" s="655"/>
      <c r="AF95" s="655"/>
      <c r="AG95" s="655"/>
      <c r="AH95" s="655"/>
      <c r="AI95" s="655"/>
      <c r="AJ95" s="655"/>
      <c r="AK95" s="655"/>
      <c r="AL95" s="655"/>
      <c r="AM95" s="655"/>
      <c r="AN95" s="655"/>
      <c r="AO95" s="655"/>
      <c r="AP95" s="655"/>
      <c r="AQ95" s="655"/>
      <c r="AR95" s="655"/>
      <c r="AS95" s="655"/>
      <c r="AT95" s="655"/>
      <c r="AU95" s="655"/>
      <c r="AV95" s="655"/>
      <c r="AW95" s="659" t="s">
        <v>768</v>
      </c>
      <c r="AX95" s="659"/>
      <c r="AY95" s="659"/>
      <c r="AZ95" s="659"/>
      <c r="BA95" s="659"/>
      <c r="BB95" s="659"/>
      <c r="BC95" s="659"/>
      <c r="BD95" s="659"/>
      <c r="BE95" s="659"/>
      <c r="BF95" s="659"/>
      <c r="BG95" s="659"/>
      <c r="BH95" s="659"/>
      <c r="BI95" s="659"/>
      <c r="BJ95" s="659"/>
      <c r="BK95" s="659"/>
      <c r="BL95" s="659"/>
      <c r="BM95" s="659"/>
      <c r="BN95" s="659"/>
      <c r="BO95" s="659"/>
      <c r="BP95" s="659"/>
      <c r="BQ95" s="659"/>
      <c r="BR95" s="659"/>
      <c r="BS95" s="659"/>
      <c r="BT95" s="659"/>
      <c r="BU95" s="659"/>
      <c r="BV95" s="659"/>
      <c r="BW95" s="659"/>
      <c r="BX95" s="659"/>
      <c r="BY95" s="659"/>
      <c r="BZ95" s="659"/>
      <c r="CA95" s="659"/>
      <c r="CB95" s="659"/>
      <c r="CC95" s="659"/>
      <c r="CD95" s="659"/>
      <c r="CE95" s="659"/>
      <c r="CF95" s="659"/>
      <c r="CG95" s="659"/>
      <c r="CH95" s="659"/>
      <c r="CI95" s="659"/>
      <c r="CJ95" s="659"/>
      <c r="CK95" s="659"/>
      <c r="CL95" s="659"/>
      <c r="CM95" s="659"/>
      <c r="CN95" s="659"/>
    </row>
    <row r="96" spans="4:92" ht="14.25" customHeight="1" x14ac:dyDescent="0.35">
      <c r="E96" s="641">
        <v>9</v>
      </c>
      <c r="F96" s="641"/>
      <c r="G96" s="641"/>
      <c r="H96" s="654" t="s">
        <v>769</v>
      </c>
      <c r="I96" s="655"/>
      <c r="J96" s="655"/>
      <c r="K96" s="655"/>
      <c r="L96" s="655"/>
      <c r="M96" s="655"/>
      <c r="N96" s="655"/>
      <c r="O96" s="655"/>
      <c r="P96" s="655"/>
      <c r="Q96" s="655"/>
      <c r="R96" s="655"/>
      <c r="S96" s="655"/>
      <c r="T96" s="655"/>
      <c r="U96" s="655"/>
      <c r="V96" s="655"/>
      <c r="W96" s="655"/>
      <c r="X96" s="655"/>
      <c r="Y96" s="655"/>
      <c r="Z96" s="655"/>
      <c r="AA96" s="655"/>
      <c r="AB96" s="655"/>
      <c r="AC96" s="655"/>
      <c r="AD96" s="655"/>
      <c r="AE96" s="655"/>
      <c r="AF96" s="655"/>
      <c r="AG96" s="655"/>
      <c r="AH96" s="655"/>
      <c r="AI96" s="655"/>
      <c r="AJ96" s="655"/>
      <c r="AK96" s="655"/>
      <c r="AL96" s="655"/>
      <c r="AM96" s="655"/>
      <c r="AN96" s="655"/>
      <c r="AO96" s="655"/>
      <c r="AP96" s="655"/>
      <c r="AQ96" s="655"/>
      <c r="AR96" s="655"/>
      <c r="AS96" s="655"/>
      <c r="AT96" s="655"/>
      <c r="AU96" s="655"/>
      <c r="AV96" s="655"/>
      <c r="AW96" s="659" t="s">
        <v>770</v>
      </c>
      <c r="AX96" s="659"/>
      <c r="AY96" s="659"/>
      <c r="AZ96" s="659"/>
      <c r="BA96" s="659"/>
      <c r="BB96" s="659"/>
      <c r="BC96" s="659"/>
      <c r="BD96" s="659"/>
      <c r="BE96" s="659"/>
      <c r="BF96" s="659"/>
      <c r="BG96" s="659"/>
      <c r="BH96" s="659"/>
      <c r="BI96" s="659"/>
      <c r="BJ96" s="659"/>
      <c r="BK96" s="659"/>
      <c r="BL96" s="659"/>
      <c r="BM96" s="659"/>
      <c r="BN96" s="659"/>
      <c r="BO96" s="659"/>
      <c r="BP96" s="659"/>
      <c r="BQ96" s="659"/>
      <c r="BR96" s="659"/>
      <c r="BS96" s="659"/>
      <c r="BT96" s="659"/>
      <c r="BU96" s="659"/>
      <c r="BV96" s="659"/>
      <c r="BW96" s="659"/>
      <c r="BX96" s="659"/>
      <c r="BY96" s="659"/>
      <c r="BZ96" s="659"/>
      <c r="CA96" s="659"/>
      <c r="CB96" s="659"/>
      <c r="CC96" s="659"/>
      <c r="CD96" s="659"/>
      <c r="CE96" s="659"/>
      <c r="CF96" s="659"/>
      <c r="CG96" s="659"/>
      <c r="CH96" s="659"/>
      <c r="CI96" s="659"/>
      <c r="CJ96" s="659"/>
      <c r="CK96" s="659"/>
      <c r="CL96" s="659"/>
      <c r="CM96" s="659"/>
      <c r="CN96" s="659"/>
    </row>
    <row r="97" spans="4:92" ht="14.25" customHeight="1" x14ac:dyDescent="0.35">
      <c r="E97" s="641">
        <v>10</v>
      </c>
      <c r="F97" s="641"/>
      <c r="G97" s="641"/>
      <c r="H97" s="654" t="s">
        <v>845</v>
      </c>
      <c r="I97" s="655"/>
      <c r="J97" s="655"/>
      <c r="K97" s="655"/>
      <c r="L97" s="655"/>
      <c r="M97" s="655"/>
      <c r="N97" s="655"/>
      <c r="O97" s="655"/>
      <c r="P97" s="655"/>
      <c r="Q97" s="655"/>
      <c r="R97" s="655"/>
      <c r="S97" s="655"/>
      <c r="T97" s="655"/>
      <c r="U97" s="655"/>
      <c r="V97" s="655"/>
      <c r="W97" s="655"/>
      <c r="X97" s="655"/>
      <c r="Y97" s="655"/>
      <c r="Z97" s="655"/>
      <c r="AA97" s="655"/>
      <c r="AB97" s="655"/>
      <c r="AC97" s="655"/>
      <c r="AD97" s="655"/>
      <c r="AE97" s="655"/>
      <c r="AF97" s="655"/>
      <c r="AG97" s="655"/>
      <c r="AH97" s="655"/>
      <c r="AI97" s="655"/>
      <c r="AJ97" s="655"/>
      <c r="AK97" s="655"/>
      <c r="AL97" s="655"/>
      <c r="AM97" s="655"/>
      <c r="AN97" s="655"/>
      <c r="AO97" s="655"/>
      <c r="AP97" s="655"/>
      <c r="AQ97" s="655"/>
      <c r="AR97" s="655"/>
      <c r="AS97" s="655"/>
      <c r="AT97" s="655"/>
      <c r="AU97" s="655"/>
      <c r="AV97" s="655"/>
      <c r="AW97" s="659" t="s">
        <v>846</v>
      </c>
      <c r="AX97" s="659"/>
      <c r="AY97" s="659"/>
      <c r="AZ97" s="659"/>
      <c r="BA97" s="659"/>
      <c r="BB97" s="659"/>
      <c r="BC97" s="659"/>
      <c r="BD97" s="659"/>
      <c r="BE97" s="659"/>
      <c r="BF97" s="659"/>
      <c r="BG97" s="659"/>
      <c r="BH97" s="659"/>
      <c r="BI97" s="659"/>
      <c r="BJ97" s="659"/>
      <c r="BK97" s="659"/>
      <c r="BL97" s="659"/>
      <c r="BM97" s="659"/>
      <c r="BN97" s="659"/>
      <c r="BO97" s="659"/>
      <c r="BP97" s="659"/>
      <c r="BQ97" s="659"/>
      <c r="BR97" s="659"/>
      <c r="BS97" s="659"/>
      <c r="BT97" s="659"/>
      <c r="BU97" s="659"/>
      <c r="BV97" s="659"/>
      <c r="BW97" s="659"/>
      <c r="BX97" s="659"/>
      <c r="BY97" s="659"/>
      <c r="BZ97" s="659"/>
      <c r="CA97" s="659"/>
      <c r="CB97" s="659"/>
      <c r="CC97" s="659"/>
      <c r="CD97" s="659"/>
      <c r="CE97" s="659"/>
      <c r="CF97" s="659"/>
      <c r="CG97" s="659"/>
      <c r="CH97" s="659"/>
      <c r="CI97" s="659"/>
      <c r="CJ97" s="659"/>
      <c r="CK97" s="659"/>
      <c r="CL97" s="659"/>
      <c r="CM97" s="659"/>
      <c r="CN97" s="659"/>
    </row>
    <row r="98" spans="4:92" ht="14.25" customHeight="1" x14ac:dyDescent="0.35">
      <c r="E98" s="641">
        <v>11</v>
      </c>
      <c r="F98" s="641"/>
      <c r="G98" s="641"/>
      <c r="H98" s="654" t="s">
        <v>1287</v>
      </c>
      <c r="I98" s="655"/>
      <c r="J98" s="655"/>
      <c r="K98" s="655"/>
      <c r="L98" s="655"/>
      <c r="M98" s="655"/>
      <c r="N98" s="655"/>
      <c r="O98" s="655"/>
      <c r="P98" s="655"/>
      <c r="Q98" s="655"/>
      <c r="R98" s="655"/>
      <c r="S98" s="655"/>
      <c r="T98" s="65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  <c r="AG98" s="655"/>
      <c r="AH98" s="655"/>
      <c r="AI98" s="655"/>
      <c r="AJ98" s="655"/>
      <c r="AK98" s="655"/>
      <c r="AL98" s="655"/>
      <c r="AM98" s="655"/>
      <c r="AN98" s="655"/>
      <c r="AO98" s="655"/>
      <c r="AP98" s="655"/>
      <c r="AQ98" s="655"/>
      <c r="AR98" s="655"/>
      <c r="AS98" s="655"/>
      <c r="AT98" s="655"/>
      <c r="AU98" s="655"/>
      <c r="AV98" s="655"/>
      <c r="AW98" s="659" t="s">
        <v>1288</v>
      </c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59"/>
      <c r="BK98" s="659"/>
      <c r="BL98" s="659"/>
      <c r="BM98" s="659"/>
      <c r="BN98" s="659"/>
      <c r="BO98" s="659"/>
      <c r="BP98" s="659"/>
      <c r="BQ98" s="659"/>
      <c r="BR98" s="659"/>
      <c r="BS98" s="659"/>
      <c r="BT98" s="659"/>
      <c r="BU98" s="659"/>
      <c r="BV98" s="659"/>
      <c r="BW98" s="659"/>
      <c r="BX98" s="659"/>
      <c r="BY98" s="659"/>
      <c r="BZ98" s="659"/>
      <c r="CA98" s="659"/>
      <c r="CB98" s="659"/>
      <c r="CC98" s="659"/>
      <c r="CD98" s="659"/>
      <c r="CE98" s="659"/>
      <c r="CF98" s="659"/>
      <c r="CG98" s="659"/>
      <c r="CH98" s="659"/>
      <c r="CI98" s="659"/>
      <c r="CJ98" s="659"/>
      <c r="CK98" s="659"/>
      <c r="CL98" s="659"/>
      <c r="CM98" s="659"/>
      <c r="CN98" s="659"/>
    </row>
    <row r="99" spans="4:92" ht="14.25" customHeight="1" x14ac:dyDescent="0.35">
      <c r="E99" s="641">
        <v>12</v>
      </c>
      <c r="F99" s="641"/>
      <c r="G99" s="641"/>
      <c r="H99" s="639"/>
      <c r="I99" s="640"/>
      <c r="J99" s="640"/>
      <c r="K99" s="640"/>
      <c r="L99" s="640"/>
      <c r="M99" s="640"/>
      <c r="N99" s="640"/>
      <c r="O99" s="640"/>
      <c r="P99" s="640"/>
      <c r="Q99" s="640"/>
      <c r="R99" s="640"/>
      <c r="S99" s="640"/>
      <c r="T99" s="640"/>
      <c r="U99" s="640"/>
      <c r="V99" s="640"/>
      <c r="W99" s="640"/>
      <c r="X99" s="640"/>
      <c r="Y99" s="640"/>
      <c r="Z99" s="640"/>
      <c r="AA99" s="640"/>
      <c r="AB99" s="640"/>
      <c r="AC99" s="640"/>
      <c r="AD99" s="640"/>
      <c r="AE99" s="640"/>
      <c r="AF99" s="640"/>
      <c r="AG99" s="640"/>
      <c r="AH99" s="640"/>
      <c r="AI99" s="640"/>
      <c r="AJ99" s="640"/>
      <c r="AK99" s="640"/>
      <c r="AL99" s="640"/>
      <c r="AM99" s="640"/>
      <c r="AN99" s="640"/>
      <c r="AO99" s="640"/>
      <c r="AP99" s="640"/>
      <c r="AQ99" s="640"/>
      <c r="AR99" s="640"/>
      <c r="AS99" s="640"/>
      <c r="AT99" s="640"/>
      <c r="AU99" s="640"/>
      <c r="AV99" s="640"/>
      <c r="AW99" s="661"/>
      <c r="AX99" s="661"/>
      <c r="AY99" s="661"/>
      <c r="AZ99" s="661"/>
      <c r="BA99" s="661"/>
      <c r="BB99" s="661"/>
      <c r="BC99" s="661"/>
      <c r="BD99" s="661"/>
      <c r="BE99" s="661"/>
      <c r="BF99" s="661"/>
      <c r="BG99" s="661"/>
      <c r="BH99" s="661"/>
      <c r="BI99" s="661"/>
      <c r="BJ99" s="661"/>
      <c r="BK99" s="661"/>
      <c r="BL99" s="661"/>
      <c r="BM99" s="661"/>
      <c r="BN99" s="661"/>
      <c r="BO99" s="661"/>
      <c r="BP99" s="661"/>
      <c r="BQ99" s="661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1"/>
      <c r="CD99" s="661"/>
      <c r="CE99" s="661"/>
      <c r="CF99" s="661"/>
      <c r="CG99" s="661"/>
      <c r="CH99" s="661"/>
      <c r="CI99" s="661"/>
      <c r="CJ99" s="661"/>
      <c r="CK99" s="661"/>
      <c r="CL99" s="661"/>
      <c r="CM99" s="661"/>
      <c r="CN99" s="661"/>
    </row>
    <row r="100" spans="4:92" ht="14.25" customHeight="1" x14ac:dyDescent="0.35">
      <c r="E100" s="641">
        <v>13</v>
      </c>
      <c r="F100" s="641"/>
      <c r="G100" s="641"/>
      <c r="H100" s="639"/>
      <c r="I100" s="640"/>
      <c r="J100" s="640"/>
      <c r="K100" s="640"/>
      <c r="L100" s="640"/>
      <c r="M100" s="640"/>
      <c r="N100" s="640"/>
      <c r="O100" s="640"/>
      <c r="P100" s="640"/>
      <c r="Q100" s="640"/>
      <c r="R100" s="640"/>
      <c r="S100" s="640"/>
      <c r="T100" s="640"/>
      <c r="U100" s="640"/>
      <c r="V100" s="640"/>
      <c r="W100" s="640"/>
      <c r="X100" s="640"/>
      <c r="Y100" s="640"/>
      <c r="Z100" s="640"/>
      <c r="AA100" s="640"/>
      <c r="AB100" s="640"/>
      <c r="AC100" s="640"/>
      <c r="AD100" s="640"/>
      <c r="AE100" s="640"/>
      <c r="AF100" s="640"/>
      <c r="AG100" s="640"/>
      <c r="AH100" s="640"/>
      <c r="AI100" s="640"/>
      <c r="AJ100" s="640"/>
      <c r="AK100" s="640"/>
      <c r="AL100" s="640"/>
      <c r="AM100" s="640"/>
      <c r="AN100" s="640"/>
      <c r="AO100" s="640"/>
      <c r="AP100" s="640"/>
      <c r="AQ100" s="640"/>
      <c r="AR100" s="640"/>
      <c r="AS100" s="640"/>
      <c r="AT100" s="640"/>
      <c r="AU100" s="640"/>
      <c r="AV100" s="640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661"/>
      <c r="BL100" s="661"/>
      <c r="BM100" s="661"/>
      <c r="BN100" s="661"/>
      <c r="BO100" s="661"/>
      <c r="BP100" s="661"/>
      <c r="BQ100" s="661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1"/>
      <c r="CD100" s="661"/>
      <c r="CE100" s="661"/>
      <c r="CF100" s="661"/>
      <c r="CG100" s="661"/>
      <c r="CH100" s="661"/>
      <c r="CI100" s="661"/>
      <c r="CJ100" s="661"/>
      <c r="CK100" s="661"/>
      <c r="CL100" s="661"/>
      <c r="CM100" s="661"/>
      <c r="CN100" s="661"/>
    </row>
    <row r="101" spans="4:92" ht="14.25" customHeight="1" x14ac:dyDescent="0.35">
      <c r="E101" s="641">
        <v>14</v>
      </c>
      <c r="F101" s="641"/>
      <c r="G101" s="641"/>
      <c r="H101" s="639"/>
      <c r="I101" s="640"/>
      <c r="J101" s="640"/>
      <c r="K101" s="640"/>
      <c r="L101" s="640"/>
      <c r="M101" s="640"/>
      <c r="N101" s="640"/>
      <c r="O101" s="640"/>
      <c r="P101" s="640"/>
      <c r="Q101" s="640"/>
      <c r="R101" s="640"/>
      <c r="S101" s="640"/>
      <c r="T101" s="640"/>
      <c r="U101" s="640"/>
      <c r="V101" s="640"/>
      <c r="W101" s="640"/>
      <c r="X101" s="640"/>
      <c r="Y101" s="640"/>
      <c r="Z101" s="640"/>
      <c r="AA101" s="640"/>
      <c r="AB101" s="640"/>
      <c r="AC101" s="640"/>
      <c r="AD101" s="640"/>
      <c r="AE101" s="640"/>
      <c r="AF101" s="640"/>
      <c r="AG101" s="640"/>
      <c r="AH101" s="640"/>
      <c r="AI101" s="640"/>
      <c r="AJ101" s="640"/>
      <c r="AK101" s="640"/>
      <c r="AL101" s="640"/>
      <c r="AM101" s="640"/>
      <c r="AN101" s="640"/>
      <c r="AO101" s="640"/>
      <c r="AP101" s="640"/>
      <c r="AQ101" s="640"/>
      <c r="AR101" s="640"/>
      <c r="AS101" s="640"/>
      <c r="AT101" s="640"/>
      <c r="AU101" s="640"/>
      <c r="AV101" s="640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</row>
    <row r="102" spans="4:92" ht="30.75" customHeight="1" x14ac:dyDescent="0.35">
      <c r="E102" s="612" t="s">
        <v>741</v>
      </c>
      <c r="F102" s="455"/>
      <c r="G102" s="455"/>
      <c r="H102" s="455"/>
      <c r="I102" s="455"/>
      <c r="J102" s="455"/>
      <c r="K102" s="455"/>
      <c r="L102" s="455"/>
      <c r="M102" s="455"/>
      <c r="N102" s="455"/>
      <c r="O102" s="455"/>
      <c r="P102" s="455"/>
      <c r="Q102" s="455"/>
      <c r="R102" s="455"/>
      <c r="S102" s="455"/>
      <c r="T102" s="455"/>
      <c r="U102" s="455"/>
      <c r="V102" s="455"/>
      <c r="W102" s="455"/>
      <c r="X102" s="455"/>
      <c r="Y102" s="455"/>
      <c r="Z102" s="455"/>
      <c r="AA102" s="455"/>
      <c r="AB102" s="455"/>
      <c r="AC102" s="455"/>
      <c r="AD102" s="455"/>
      <c r="AE102" s="455"/>
      <c r="AF102" s="455"/>
      <c r="AG102" s="455"/>
      <c r="AH102" s="455"/>
      <c r="AI102" s="455"/>
      <c r="AJ102" s="455"/>
      <c r="AK102" s="455"/>
      <c r="AL102" s="455"/>
      <c r="AM102" s="455"/>
      <c r="AN102" s="455"/>
      <c r="AO102" s="455"/>
      <c r="AP102" s="455"/>
      <c r="AQ102" s="455"/>
      <c r="AR102" s="455"/>
      <c r="AS102" s="455"/>
      <c r="AT102" s="455"/>
      <c r="AU102" s="455"/>
      <c r="AV102" s="455"/>
      <c r="AW102" s="455"/>
      <c r="AX102" s="455"/>
      <c r="AY102" s="455"/>
      <c r="AZ102" s="455"/>
      <c r="BA102" s="455"/>
      <c r="BB102" s="455"/>
      <c r="BC102" s="455"/>
      <c r="BD102" s="455"/>
      <c r="BE102" s="455"/>
      <c r="BF102" s="455"/>
      <c r="BG102" s="455"/>
      <c r="BH102" s="455"/>
      <c r="BI102" s="455"/>
      <c r="BJ102" s="455"/>
      <c r="BK102" s="455"/>
      <c r="BL102" s="455"/>
      <c r="BM102" s="455"/>
      <c r="BN102" s="455"/>
      <c r="BO102" s="455"/>
      <c r="BP102" s="455"/>
      <c r="BQ102" s="455"/>
      <c r="BR102" s="455"/>
      <c r="BS102" s="455"/>
      <c r="BT102" s="455"/>
      <c r="BU102" s="455"/>
      <c r="BV102" s="455"/>
      <c r="BW102" s="455"/>
      <c r="BX102" s="455"/>
      <c r="BY102" s="455"/>
      <c r="BZ102" s="455"/>
      <c r="CA102" s="455"/>
      <c r="CB102" s="455"/>
      <c r="CC102" s="455"/>
      <c r="CD102" s="455"/>
      <c r="CE102" s="455"/>
      <c r="CF102" s="455"/>
      <c r="CG102" s="455"/>
      <c r="CH102" s="455"/>
      <c r="CI102" s="455"/>
      <c r="CJ102" s="455"/>
      <c r="CK102" s="455"/>
      <c r="CL102" s="455"/>
      <c r="CM102" s="455"/>
      <c r="CN102" s="455"/>
    </row>
    <row r="103" spans="4:92" ht="14.25" customHeight="1" x14ac:dyDescent="0.35"/>
    <row r="104" spans="4:92" ht="14.25" customHeight="1" x14ac:dyDescent="0.35">
      <c r="D104" s="577" t="s">
        <v>25</v>
      </c>
      <c r="E104" s="577"/>
      <c r="F104" s="577"/>
      <c r="G104" s="577"/>
      <c r="H104" s="577"/>
      <c r="I104" s="577"/>
      <c r="J104" s="577"/>
      <c r="K104" s="577"/>
      <c r="L104" s="577"/>
      <c r="M104" s="577"/>
      <c r="N104" s="577"/>
      <c r="O104" s="577"/>
      <c r="P104" s="577"/>
      <c r="Q104" s="577"/>
      <c r="R104" s="577"/>
      <c r="S104" s="577"/>
      <c r="T104" s="577"/>
      <c r="U104" s="577"/>
      <c r="V104" s="577"/>
      <c r="W104" s="577"/>
      <c r="X104" s="577"/>
      <c r="Y104" s="577"/>
      <c r="Z104" s="577"/>
      <c r="AA104" s="577"/>
      <c r="AB104" s="577"/>
      <c r="AC104" s="577"/>
      <c r="AD104" s="577"/>
      <c r="AE104" s="577"/>
      <c r="AF104" s="577"/>
      <c r="AG104" s="577"/>
      <c r="AH104" s="577"/>
      <c r="AI104" s="577"/>
      <c r="AJ104" s="577"/>
      <c r="AK104" s="577"/>
      <c r="AL104" s="577"/>
      <c r="AM104" s="577"/>
      <c r="AN104" s="577"/>
      <c r="AO104" s="577"/>
      <c r="AP104" s="577"/>
      <c r="AQ104" s="577"/>
      <c r="AR104" s="577"/>
      <c r="AS104" s="577"/>
      <c r="AT104" s="577"/>
      <c r="AU104" s="577"/>
      <c r="AV104" s="577"/>
      <c r="AW104" s="577"/>
      <c r="AX104" s="577"/>
      <c r="AY104" s="577"/>
      <c r="AZ104" s="577"/>
      <c r="BA104" s="577"/>
      <c r="BB104" s="577"/>
      <c r="BC104" s="577"/>
      <c r="BD104" s="577"/>
      <c r="BE104" s="577"/>
      <c r="BF104" s="577"/>
      <c r="BG104" s="577"/>
      <c r="BH104" s="577"/>
      <c r="BI104" s="577"/>
      <c r="BJ104" s="577"/>
      <c r="BK104" s="577"/>
      <c r="BL104" s="577"/>
      <c r="BM104" s="577"/>
      <c r="BN104" s="577"/>
      <c r="BO104" s="577"/>
      <c r="BP104" s="577"/>
      <c r="BQ104" s="577"/>
      <c r="BR104" s="577"/>
      <c r="BS104" s="577"/>
      <c r="BT104" s="577"/>
      <c r="BU104" s="577"/>
      <c r="BV104" s="577"/>
      <c r="BW104" s="577"/>
      <c r="BX104" s="577"/>
      <c r="BY104" s="577"/>
      <c r="BZ104" s="577"/>
      <c r="CA104" s="577"/>
      <c r="CB104" s="577"/>
      <c r="CC104" s="577"/>
      <c r="CD104" s="577"/>
      <c r="CE104" s="577"/>
      <c r="CF104" s="577"/>
      <c r="CG104" s="577"/>
      <c r="CH104" s="577"/>
      <c r="CI104" s="577"/>
      <c r="CJ104" s="577"/>
      <c r="CK104" s="577"/>
      <c r="CL104" s="577"/>
      <c r="CM104" s="577"/>
      <c r="CN104" s="577"/>
    </row>
    <row r="105" spans="4:92" ht="14.25" customHeight="1" x14ac:dyDescent="0.35">
      <c r="D105" s="577"/>
      <c r="E105" s="577"/>
      <c r="F105" s="577"/>
      <c r="G105" s="577"/>
      <c r="H105" s="577"/>
      <c r="I105" s="577"/>
      <c r="J105" s="577"/>
      <c r="K105" s="577"/>
      <c r="L105" s="577"/>
      <c r="M105" s="577"/>
      <c r="N105" s="577"/>
      <c r="O105" s="577"/>
      <c r="P105" s="577"/>
      <c r="Q105" s="577"/>
      <c r="R105" s="577"/>
      <c r="S105" s="577"/>
      <c r="T105" s="577"/>
      <c r="U105" s="577"/>
      <c r="V105" s="577"/>
      <c r="W105" s="577"/>
      <c r="X105" s="577"/>
      <c r="Y105" s="577"/>
      <c r="Z105" s="577"/>
      <c r="AA105" s="577"/>
      <c r="AB105" s="577"/>
      <c r="AC105" s="577"/>
      <c r="AD105" s="577"/>
      <c r="AE105" s="577"/>
      <c r="AF105" s="577"/>
      <c r="AG105" s="577"/>
      <c r="AH105" s="577"/>
      <c r="AI105" s="577"/>
      <c r="AJ105" s="577"/>
      <c r="AK105" s="577"/>
      <c r="AL105" s="577"/>
      <c r="AM105" s="577"/>
      <c r="AN105" s="577"/>
      <c r="AO105" s="577"/>
      <c r="AP105" s="577"/>
      <c r="AQ105" s="577"/>
      <c r="AR105" s="577"/>
      <c r="AS105" s="577"/>
      <c r="AT105" s="577"/>
      <c r="AU105" s="577"/>
      <c r="AV105" s="577"/>
      <c r="AW105" s="577"/>
      <c r="AX105" s="577"/>
      <c r="AY105" s="577"/>
      <c r="AZ105" s="577"/>
      <c r="BA105" s="577"/>
      <c r="BB105" s="577"/>
      <c r="BC105" s="577"/>
      <c r="BD105" s="577"/>
      <c r="BE105" s="577"/>
      <c r="BF105" s="577"/>
      <c r="BG105" s="577"/>
      <c r="BH105" s="577"/>
      <c r="BI105" s="577"/>
      <c r="BJ105" s="577"/>
      <c r="BK105" s="577"/>
      <c r="BL105" s="577"/>
      <c r="BM105" s="577"/>
      <c r="BN105" s="577"/>
      <c r="BO105" s="577"/>
      <c r="BP105" s="577"/>
      <c r="BQ105" s="577"/>
      <c r="BR105" s="577"/>
      <c r="BS105" s="577"/>
      <c r="BT105" s="577"/>
      <c r="BU105" s="577"/>
      <c r="BV105" s="577"/>
      <c r="BW105" s="577"/>
      <c r="BX105" s="577"/>
      <c r="BY105" s="577"/>
      <c r="BZ105" s="577"/>
      <c r="CA105" s="577"/>
      <c r="CB105" s="577"/>
      <c r="CC105" s="577"/>
      <c r="CD105" s="577"/>
      <c r="CE105" s="577"/>
      <c r="CF105" s="577"/>
      <c r="CG105" s="577"/>
      <c r="CH105" s="577"/>
      <c r="CI105" s="577"/>
      <c r="CJ105" s="577"/>
      <c r="CK105" s="577"/>
      <c r="CL105" s="577"/>
      <c r="CM105" s="577"/>
      <c r="CN105" s="577"/>
    </row>
    <row r="106" spans="4:92" ht="14.25" customHeight="1" x14ac:dyDescent="0.35"/>
    <row r="107" spans="4:92" ht="14.25" customHeight="1" x14ac:dyDescent="0.35">
      <c r="E107" s="456" t="s">
        <v>85</v>
      </c>
      <c r="F107" s="456"/>
      <c r="G107" s="456"/>
      <c r="H107" s="456"/>
      <c r="I107" s="456"/>
      <c r="J107" s="456"/>
      <c r="K107" s="456"/>
      <c r="L107" s="456"/>
      <c r="M107" s="456"/>
      <c r="N107" s="456"/>
      <c r="O107" s="456"/>
      <c r="P107" s="456"/>
      <c r="Q107" s="456"/>
      <c r="R107" s="456"/>
      <c r="S107" s="456"/>
      <c r="T107" s="456"/>
      <c r="U107" s="456"/>
      <c r="V107" s="456"/>
      <c r="W107" s="456"/>
      <c r="X107" s="456"/>
      <c r="Y107" s="456"/>
      <c r="Z107" s="456"/>
      <c r="AA107" s="456"/>
      <c r="AB107" s="456"/>
      <c r="AC107" s="456"/>
      <c r="AD107" s="456"/>
      <c r="AE107" s="456"/>
      <c r="AF107" s="456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56"/>
      <c r="AT107" s="456"/>
      <c r="AU107" s="456"/>
      <c r="AV107" s="456"/>
      <c r="AW107" s="456"/>
    </row>
    <row r="108" spans="4:92" ht="14.25" customHeight="1" x14ac:dyDescent="0.35">
      <c r="E108" s="456"/>
      <c r="F108" s="456"/>
      <c r="G108" s="456"/>
      <c r="H108" s="456"/>
      <c r="I108" s="456"/>
      <c r="J108" s="456"/>
      <c r="K108" s="456"/>
      <c r="L108" s="456"/>
      <c r="M108" s="456"/>
      <c r="N108" s="456"/>
      <c r="O108" s="456"/>
      <c r="P108" s="456"/>
      <c r="Q108" s="456"/>
      <c r="R108" s="456"/>
      <c r="S108" s="456"/>
      <c r="T108" s="456"/>
      <c r="U108" s="456"/>
      <c r="V108" s="456"/>
      <c r="W108" s="456"/>
      <c r="X108" s="456"/>
      <c r="Y108" s="456"/>
      <c r="Z108" s="456"/>
      <c r="AA108" s="456"/>
      <c r="AB108" s="456"/>
      <c r="AC108" s="456"/>
      <c r="AD108" s="456"/>
      <c r="AE108" s="456"/>
      <c r="AF108" s="456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56"/>
      <c r="AT108" s="456"/>
      <c r="AU108" s="456"/>
      <c r="AV108" s="456"/>
      <c r="AW108" s="456"/>
    </row>
    <row r="109" spans="4:92" ht="14.25" customHeight="1" x14ac:dyDescent="0.35">
      <c r="E109" s="290" t="s">
        <v>22</v>
      </c>
      <c r="F109" s="290"/>
      <c r="G109" s="642" t="s">
        <v>54</v>
      </c>
      <c r="H109" s="642"/>
      <c r="I109" s="642"/>
      <c r="J109" s="642"/>
      <c r="K109" s="642"/>
      <c r="L109" s="642"/>
      <c r="M109" s="642"/>
      <c r="N109" s="642"/>
      <c r="O109" s="642"/>
      <c r="P109" s="642"/>
      <c r="Q109" s="642"/>
      <c r="R109" s="642"/>
      <c r="S109" s="642"/>
      <c r="T109" s="629" t="s">
        <v>55</v>
      </c>
      <c r="U109" s="629"/>
      <c r="V109" s="629"/>
      <c r="W109" s="629"/>
      <c r="X109" s="629"/>
      <c r="Y109" s="629"/>
      <c r="Z109" s="629"/>
      <c r="AA109" s="629"/>
      <c r="AB109" s="629"/>
      <c r="AC109" s="629"/>
      <c r="AD109" s="629"/>
      <c r="AE109" s="629"/>
      <c r="AF109" s="629"/>
      <c r="AG109" s="629"/>
      <c r="AH109" s="629"/>
      <c r="AI109" s="642" t="s">
        <v>99</v>
      </c>
      <c r="AJ109" s="642"/>
      <c r="AK109" s="642"/>
      <c r="AL109" s="642"/>
      <c r="AM109" s="642"/>
      <c r="AN109" s="642"/>
      <c r="AO109" s="642"/>
      <c r="AP109" s="642" t="s">
        <v>100</v>
      </c>
      <c r="AQ109" s="642"/>
      <c r="AR109" s="642"/>
      <c r="AS109" s="642"/>
      <c r="AT109" s="642"/>
      <c r="AU109" s="642"/>
      <c r="AV109" s="642"/>
      <c r="AW109" s="642" t="s">
        <v>101</v>
      </c>
      <c r="AX109" s="642"/>
      <c r="AY109" s="642"/>
      <c r="AZ109" s="642"/>
      <c r="BA109" s="642"/>
      <c r="BB109" s="642"/>
      <c r="BC109" s="642"/>
      <c r="BD109" s="642" t="s">
        <v>102</v>
      </c>
      <c r="BE109" s="642"/>
      <c r="BF109" s="642"/>
      <c r="BG109" s="642"/>
      <c r="BH109" s="642"/>
      <c r="BI109" s="642"/>
      <c r="BJ109" s="642"/>
      <c r="BK109" s="642" t="s">
        <v>103</v>
      </c>
      <c r="BL109" s="642"/>
      <c r="BM109" s="642"/>
      <c r="BN109" s="642"/>
      <c r="BO109" s="642"/>
      <c r="BP109" s="642"/>
      <c r="BQ109" s="642"/>
      <c r="BR109" s="642" t="s">
        <v>104</v>
      </c>
      <c r="BS109" s="642"/>
      <c r="BT109" s="642"/>
      <c r="BU109" s="642"/>
      <c r="BV109" s="642"/>
      <c r="BW109" s="642"/>
      <c r="BX109" s="642"/>
      <c r="BY109" s="642" t="s">
        <v>105</v>
      </c>
      <c r="BZ109" s="642"/>
      <c r="CA109" s="642"/>
      <c r="CB109" s="642"/>
      <c r="CC109" s="642"/>
      <c r="CD109" s="642"/>
      <c r="CE109" s="642"/>
      <c r="CF109" s="660" t="s">
        <v>56</v>
      </c>
      <c r="CG109" s="660"/>
      <c r="CH109" s="660"/>
      <c r="CI109" s="660"/>
      <c r="CJ109" s="660"/>
      <c r="CK109" s="660"/>
      <c r="CL109" s="660"/>
      <c r="CM109" s="660"/>
      <c r="CN109" s="660"/>
    </row>
    <row r="110" spans="4:92" ht="14.25" customHeight="1" x14ac:dyDescent="0.35">
      <c r="E110" s="290"/>
      <c r="F110" s="290"/>
      <c r="G110" s="642"/>
      <c r="H110" s="642"/>
      <c r="I110" s="642"/>
      <c r="J110" s="642"/>
      <c r="K110" s="642"/>
      <c r="L110" s="642"/>
      <c r="M110" s="642"/>
      <c r="N110" s="642"/>
      <c r="O110" s="642"/>
      <c r="P110" s="642"/>
      <c r="Q110" s="642"/>
      <c r="R110" s="642"/>
      <c r="S110" s="642"/>
      <c r="T110" s="629"/>
      <c r="U110" s="629"/>
      <c r="V110" s="629"/>
      <c r="W110" s="629"/>
      <c r="X110" s="629"/>
      <c r="Y110" s="629"/>
      <c r="Z110" s="629"/>
      <c r="AA110" s="629"/>
      <c r="AB110" s="629"/>
      <c r="AC110" s="629"/>
      <c r="AD110" s="629"/>
      <c r="AE110" s="629"/>
      <c r="AF110" s="629"/>
      <c r="AG110" s="629"/>
      <c r="AH110" s="629"/>
      <c r="AI110" s="642"/>
      <c r="AJ110" s="642"/>
      <c r="AK110" s="642"/>
      <c r="AL110" s="642"/>
      <c r="AM110" s="642"/>
      <c r="AN110" s="642"/>
      <c r="AO110" s="642"/>
      <c r="AP110" s="642"/>
      <c r="AQ110" s="642"/>
      <c r="AR110" s="642"/>
      <c r="AS110" s="642"/>
      <c r="AT110" s="642"/>
      <c r="AU110" s="642"/>
      <c r="AV110" s="642"/>
      <c r="AW110" s="642"/>
      <c r="AX110" s="642"/>
      <c r="AY110" s="642"/>
      <c r="AZ110" s="642"/>
      <c r="BA110" s="642"/>
      <c r="BB110" s="642"/>
      <c r="BC110" s="642"/>
      <c r="BD110" s="642"/>
      <c r="BE110" s="642"/>
      <c r="BF110" s="642"/>
      <c r="BG110" s="642"/>
      <c r="BH110" s="642"/>
      <c r="BI110" s="642"/>
      <c r="BJ110" s="642"/>
      <c r="BK110" s="642"/>
      <c r="BL110" s="642"/>
      <c r="BM110" s="642"/>
      <c r="BN110" s="642"/>
      <c r="BO110" s="642"/>
      <c r="BP110" s="642"/>
      <c r="BQ110" s="642"/>
      <c r="BR110" s="642"/>
      <c r="BS110" s="642"/>
      <c r="BT110" s="642"/>
      <c r="BU110" s="642"/>
      <c r="BV110" s="642"/>
      <c r="BW110" s="642"/>
      <c r="BX110" s="642"/>
      <c r="BY110" s="642"/>
      <c r="BZ110" s="642"/>
      <c r="CA110" s="642"/>
      <c r="CB110" s="642"/>
      <c r="CC110" s="642"/>
      <c r="CD110" s="642"/>
      <c r="CE110" s="642"/>
      <c r="CF110" s="660" t="s">
        <v>57</v>
      </c>
      <c r="CG110" s="660"/>
      <c r="CH110" s="660"/>
      <c r="CI110" s="660"/>
      <c r="CJ110" s="660"/>
      <c r="CK110" s="660" t="s">
        <v>58</v>
      </c>
      <c r="CL110" s="660"/>
      <c r="CM110" s="660"/>
      <c r="CN110" s="660"/>
    </row>
    <row r="111" spans="4:92" ht="14.25" customHeight="1" x14ac:dyDescent="0.35">
      <c r="E111" s="630">
        <v>1</v>
      </c>
      <c r="F111" s="630"/>
      <c r="G111" s="630"/>
      <c r="H111" s="630"/>
      <c r="I111" s="630"/>
      <c r="J111" s="630"/>
      <c r="K111" s="630"/>
      <c r="L111" s="630"/>
      <c r="M111" s="630"/>
      <c r="N111" s="630"/>
      <c r="O111" s="630"/>
      <c r="P111" s="630"/>
      <c r="Q111" s="630"/>
      <c r="R111" s="630"/>
      <c r="S111" s="630"/>
      <c r="T111" s="630" t="s">
        <v>847</v>
      </c>
      <c r="U111" s="630"/>
      <c r="V111" s="630"/>
      <c r="W111" s="630"/>
      <c r="X111" s="630"/>
      <c r="Y111" s="630"/>
      <c r="Z111" s="630"/>
      <c r="AA111" s="630"/>
      <c r="AB111" s="630"/>
      <c r="AC111" s="630"/>
      <c r="AD111" s="630"/>
      <c r="AE111" s="630"/>
      <c r="AF111" s="630"/>
      <c r="AG111" s="630"/>
      <c r="AH111" s="630"/>
      <c r="AI111" s="630" t="s">
        <v>899</v>
      </c>
      <c r="AJ111" s="630"/>
      <c r="AK111" s="630"/>
      <c r="AL111" s="630"/>
      <c r="AM111" s="630"/>
      <c r="AN111" s="630"/>
      <c r="AO111" s="630"/>
      <c r="AP111" s="630" t="s">
        <v>899</v>
      </c>
      <c r="AQ111" s="630"/>
      <c r="AR111" s="630"/>
      <c r="AS111" s="630"/>
      <c r="AT111" s="630"/>
      <c r="AU111" s="630"/>
      <c r="AV111" s="630"/>
      <c r="AW111" s="630"/>
      <c r="AX111" s="630"/>
      <c r="AY111" s="630"/>
      <c r="AZ111" s="630"/>
      <c r="BA111" s="630"/>
      <c r="BB111" s="630"/>
      <c r="BC111" s="630"/>
      <c r="BD111" s="630"/>
      <c r="BE111" s="630"/>
      <c r="BF111" s="630"/>
      <c r="BG111" s="630"/>
      <c r="BH111" s="630"/>
      <c r="BI111" s="630"/>
      <c r="BJ111" s="630"/>
      <c r="BK111" s="631"/>
      <c r="BL111" s="632"/>
      <c r="BM111" s="632"/>
      <c r="BN111" s="632"/>
      <c r="BO111" s="632"/>
      <c r="BP111" s="632"/>
      <c r="BQ111" s="633"/>
      <c r="BR111" s="631"/>
      <c r="BS111" s="632"/>
      <c r="BT111" s="632"/>
      <c r="BU111" s="632"/>
      <c r="BV111" s="632"/>
      <c r="BW111" s="632"/>
      <c r="BX111" s="633"/>
      <c r="BY111" s="630">
        <v>37</v>
      </c>
      <c r="BZ111" s="630"/>
      <c r="CA111" s="630"/>
      <c r="CB111" s="630"/>
      <c r="CC111" s="630"/>
      <c r="CD111" s="630"/>
      <c r="CE111" s="630"/>
      <c r="CF111" s="630"/>
      <c r="CG111" s="630"/>
      <c r="CH111" s="630"/>
      <c r="CI111" s="630"/>
      <c r="CJ111" s="630"/>
      <c r="CK111" s="630" t="s">
        <v>899</v>
      </c>
      <c r="CL111" s="630"/>
      <c r="CM111" s="630"/>
      <c r="CN111" s="630"/>
    </row>
    <row r="112" spans="4:92" ht="14.25" customHeight="1" x14ac:dyDescent="0.35">
      <c r="E112" s="630">
        <v>2</v>
      </c>
      <c r="F112" s="630"/>
      <c r="G112" s="630"/>
      <c r="H112" s="630"/>
      <c r="I112" s="630"/>
      <c r="J112" s="630"/>
      <c r="K112" s="630"/>
      <c r="L112" s="630"/>
      <c r="M112" s="630"/>
      <c r="N112" s="630"/>
      <c r="O112" s="630"/>
      <c r="P112" s="630"/>
      <c r="Q112" s="630"/>
      <c r="R112" s="630"/>
      <c r="S112" s="630"/>
      <c r="T112" s="630" t="s">
        <v>848</v>
      </c>
      <c r="U112" s="630"/>
      <c r="V112" s="630"/>
      <c r="W112" s="630"/>
      <c r="X112" s="630"/>
      <c r="Y112" s="630"/>
      <c r="Z112" s="630"/>
      <c r="AA112" s="630"/>
      <c r="AB112" s="630"/>
      <c r="AC112" s="630"/>
      <c r="AD112" s="630"/>
      <c r="AE112" s="630"/>
      <c r="AF112" s="630"/>
      <c r="AG112" s="630"/>
      <c r="AH112" s="630"/>
      <c r="AI112" s="630"/>
      <c r="AJ112" s="630"/>
      <c r="AK112" s="630"/>
      <c r="AL112" s="630"/>
      <c r="AM112" s="630"/>
      <c r="AN112" s="630"/>
      <c r="AO112" s="630"/>
      <c r="AP112" s="630" t="s">
        <v>899</v>
      </c>
      <c r="AQ112" s="630"/>
      <c r="AR112" s="630"/>
      <c r="AS112" s="630"/>
      <c r="AT112" s="630"/>
      <c r="AU112" s="630"/>
      <c r="AV112" s="630"/>
      <c r="AW112" s="630" t="s">
        <v>899</v>
      </c>
      <c r="AX112" s="630"/>
      <c r="AY112" s="630"/>
      <c r="AZ112" s="630"/>
      <c r="BA112" s="630"/>
      <c r="BB112" s="630"/>
      <c r="BC112" s="630"/>
      <c r="BD112" s="630"/>
      <c r="BE112" s="630"/>
      <c r="BF112" s="630"/>
      <c r="BG112" s="630"/>
      <c r="BH112" s="630"/>
      <c r="BI112" s="630"/>
      <c r="BJ112" s="630"/>
      <c r="BK112" s="631"/>
      <c r="BL112" s="632"/>
      <c r="BM112" s="632"/>
      <c r="BN112" s="632"/>
      <c r="BO112" s="632"/>
      <c r="BP112" s="632"/>
      <c r="BQ112" s="633"/>
      <c r="BR112" s="631"/>
      <c r="BS112" s="632"/>
      <c r="BT112" s="632"/>
      <c r="BU112" s="632"/>
      <c r="BV112" s="632"/>
      <c r="BW112" s="632"/>
      <c r="BX112" s="633"/>
      <c r="BY112" s="630">
        <v>33</v>
      </c>
      <c r="BZ112" s="630"/>
      <c r="CA112" s="630"/>
      <c r="CB112" s="630"/>
      <c r="CC112" s="630"/>
      <c r="CD112" s="630"/>
      <c r="CE112" s="630"/>
      <c r="CF112" s="630"/>
      <c r="CG112" s="630"/>
      <c r="CH112" s="630"/>
      <c r="CI112" s="630"/>
      <c r="CJ112" s="630"/>
      <c r="CK112" s="630" t="s">
        <v>899</v>
      </c>
      <c r="CL112" s="630"/>
      <c r="CM112" s="630"/>
      <c r="CN112" s="630"/>
    </row>
    <row r="113" spans="5:92" ht="14.25" customHeight="1" x14ac:dyDescent="0.35">
      <c r="E113" s="630">
        <v>3</v>
      </c>
      <c r="F113" s="630"/>
      <c r="G113" s="630"/>
      <c r="H113" s="630"/>
      <c r="I113" s="630"/>
      <c r="J113" s="630"/>
      <c r="K113" s="630"/>
      <c r="L113" s="630"/>
      <c r="M113" s="630"/>
      <c r="N113" s="630"/>
      <c r="O113" s="630"/>
      <c r="P113" s="630"/>
      <c r="Q113" s="630"/>
      <c r="R113" s="630"/>
      <c r="S113" s="630"/>
      <c r="T113" s="630" t="s">
        <v>849</v>
      </c>
      <c r="U113" s="630"/>
      <c r="V113" s="630"/>
      <c r="W113" s="630"/>
      <c r="X113" s="630"/>
      <c r="Y113" s="630"/>
      <c r="Z113" s="630"/>
      <c r="AA113" s="630"/>
      <c r="AB113" s="630"/>
      <c r="AC113" s="630"/>
      <c r="AD113" s="630"/>
      <c r="AE113" s="630"/>
      <c r="AF113" s="630"/>
      <c r="AG113" s="630"/>
      <c r="AH113" s="630"/>
      <c r="AI113" s="630" t="s">
        <v>899</v>
      </c>
      <c r="AJ113" s="630"/>
      <c r="AK113" s="630"/>
      <c r="AL113" s="630"/>
      <c r="AM113" s="630"/>
      <c r="AN113" s="630"/>
      <c r="AO113" s="630"/>
      <c r="AP113" s="630" t="s">
        <v>899</v>
      </c>
      <c r="AQ113" s="630"/>
      <c r="AR113" s="630"/>
      <c r="AS113" s="630"/>
      <c r="AT113" s="630"/>
      <c r="AU113" s="630"/>
      <c r="AV113" s="630"/>
      <c r="AW113" s="630"/>
      <c r="AX113" s="630"/>
      <c r="AY113" s="630"/>
      <c r="AZ113" s="630"/>
      <c r="BA113" s="630"/>
      <c r="BB113" s="630"/>
      <c r="BC113" s="630"/>
      <c r="BD113" s="630"/>
      <c r="BE113" s="630"/>
      <c r="BF113" s="630"/>
      <c r="BG113" s="630"/>
      <c r="BH113" s="630"/>
      <c r="BI113" s="630"/>
      <c r="BJ113" s="630"/>
      <c r="BK113" s="631"/>
      <c r="BL113" s="632"/>
      <c r="BM113" s="632"/>
      <c r="BN113" s="632"/>
      <c r="BO113" s="632"/>
      <c r="BP113" s="632"/>
      <c r="BQ113" s="633"/>
      <c r="BR113" s="631"/>
      <c r="BS113" s="632"/>
      <c r="BT113" s="632"/>
      <c r="BU113" s="632"/>
      <c r="BV113" s="632"/>
      <c r="BW113" s="632"/>
      <c r="BX113" s="633"/>
      <c r="BY113" s="630">
        <v>70</v>
      </c>
      <c r="BZ113" s="630"/>
      <c r="CA113" s="630"/>
      <c r="CB113" s="630"/>
      <c r="CC113" s="630"/>
      <c r="CD113" s="630"/>
      <c r="CE113" s="630"/>
      <c r="CF113" s="630"/>
      <c r="CG113" s="630"/>
      <c r="CH113" s="630"/>
      <c r="CI113" s="630"/>
      <c r="CJ113" s="630"/>
      <c r="CK113" s="630"/>
      <c r="CL113" s="630"/>
      <c r="CM113" s="630"/>
      <c r="CN113" s="630"/>
    </row>
    <row r="114" spans="5:92" ht="14.25" customHeight="1" x14ac:dyDescent="0.35">
      <c r="E114" s="630">
        <v>4</v>
      </c>
      <c r="F114" s="630"/>
      <c r="G114" s="630"/>
      <c r="H114" s="630"/>
      <c r="I114" s="630"/>
      <c r="J114" s="630"/>
      <c r="K114" s="630"/>
      <c r="L114" s="630"/>
      <c r="M114" s="630"/>
      <c r="N114" s="630"/>
      <c r="O114" s="630"/>
      <c r="P114" s="630"/>
      <c r="Q114" s="630"/>
      <c r="R114" s="630"/>
      <c r="S114" s="630"/>
      <c r="T114" s="630" t="s">
        <v>850</v>
      </c>
      <c r="U114" s="630"/>
      <c r="V114" s="630"/>
      <c r="W114" s="630"/>
      <c r="X114" s="630"/>
      <c r="Y114" s="630"/>
      <c r="Z114" s="630"/>
      <c r="AA114" s="630"/>
      <c r="AB114" s="630"/>
      <c r="AC114" s="630"/>
      <c r="AD114" s="630"/>
      <c r="AE114" s="630"/>
      <c r="AF114" s="630"/>
      <c r="AG114" s="630"/>
      <c r="AH114" s="630"/>
      <c r="AI114" s="630" t="s">
        <v>899</v>
      </c>
      <c r="AJ114" s="630"/>
      <c r="AK114" s="630"/>
      <c r="AL114" s="630"/>
      <c r="AM114" s="630"/>
      <c r="AN114" s="630"/>
      <c r="AO114" s="630"/>
      <c r="AP114" s="630" t="s">
        <v>899</v>
      </c>
      <c r="AQ114" s="630"/>
      <c r="AR114" s="630"/>
      <c r="AS114" s="630"/>
      <c r="AT114" s="630"/>
      <c r="AU114" s="630"/>
      <c r="AV114" s="630"/>
      <c r="AW114" s="630"/>
      <c r="AX114" s="630"/>
      <c r="AY114" s="630"/>
      <c r="AZ114" s="630"/>
      <c r="BA114" s="630"/>
      <c r="BB114" s="630"/>
      <c r="BC114" s="630"/>
      <c r="BD114" s="630"/>
      <c r="BE114" s="630"/>
      <c r="BF114" s="630"/>
      <c r="BG114" s="630"/>
      <c r="BH114" s="630"/>
      <c r="BI114" s="630"/>
      <c r="BJ114" s="630"/>
      <c r="BK114" s="631"/>
      <c r="BL114" s="632"/>
      <c r="BM114" s="632"/>
      <c r="BN114" s="632"/>
      <c r="BO114" s="632"/>
      <c r="BP114" s="632"/>
      <c r="BQ114" s="633"/>
      <c r="BR114" s="631"/>
      <c r="BS114" s="632"/>
      <c r="BT114" s="632"/>
      <c r="BU114" s="632"/>
      <c r="BV114" s="632"/>
      <c r="BW114" s="632"/>
      <c r="BX114" s="633"/>
      <c r="BY114" s="630">
        <v>147</v>
      </c>
      <c r="BZ114" s="630"/>
      <c r="CA114" s="630"/>
      <c r="CB114" s="630"/>
      <c r="CC114" s="630"/>
      <c r="CD114" s="630"/>
      <c r="CE114" s="630"/>
      <c r="CF114" s="630"/>
      <c r="CG114" s="630"/>
      <c r="CH114" s="630"/>
      <c r="CI114" s="630"/>
      <c r="CJ114" s="630"/>
      <c r="CK114" s="630"/>
      <c r="CL114" s="630"/>
      <c r="CM114" s="630"/>
      <c r="CN114" s="630"/>
    </row>
    <row r="115" spans="5:92" ht="14.25" customHeight="1" x14ac:dyDescent="0.35">
      <c r="E115" s="630">
        <v>5</v>
      </c>
      <c r="F115" s="630"/>
      <c r="G115" s="630"/>
      <c r="H115" s="630"/>
      <c r="I115" s="630"/>
      <c r="J115" s="630"/>
      <c r="K115" s="630"/>
      <c r="L115" s="630"/>
      <c r="M115" s="630"/>
      <c r="N115" s="630"/>
      <c r="O115" s="630"/>
      <c r="P115" s="630"/>
      <c r="Q115" s="630"/>
      <c r="R115" s="630"/>
      <c r="S115" s="630"/>
      <c r="T115" s="630" t="s">
        <v>851</v>
      </c>
      <c r="U115" s="630"/>
      <c r="V115" s="630"/>
      <c r="W115" s="630"/>
      <c r="X115" s="630"/>
      <c r="Y115" s="630"/>
      <c r="Z115" s="630"/>
      <c r="AA115" s="630"/>
      <c r="AB115" s="630"/>
      <c r="AC115" s="630"/>
      <c r="AD115" s="630"/>
      <c r="AE115" s="630"/>
      <c r="AF115" s="630"/>
      <c r="AG115" s="630"/>
      <c r="AH115" s="630"/>
      <c r="AI115" s="630" t="s">
        <v>899</v>
      </c>
      <c r="AJ115" s="630"/>
      <c r="AK115" s="630"/>
      <c r="AL115" s="630"/>
      <c r="AM115" s="630"/>
      <c r="AN115" s="630"/>
      <c r="AO115" s="630"/>
      <c r="AP115" s="630"/>
      <c r="AQ115" s="630"/>
      <c r="AR115" s="630"/>
      <c r="AS115" s="630"/>
      <c r="AT115" s="630"/>
      <c r="AU115" s="630"/>
      <c r="AV115" s="630"/>
      <c r="AW115" s="630"/>
      <c r="AX115" s="630"/>
      <c r="AY115" s="630"/>
      <c r="AZ115" s="630"/>
      <c r="BA115" s="630"/>
      <c r="BB115" s="630"/>
      <c r="BC115" s="630"/>
      <c r="BD115" s="630"/>
      <c r="BE115" s="630"/>
      <c r="BF115" s="630"/>
      <c r="BG115" s="630"/>
      <c r="BH115" s="630"/>
      <c r="BI115" s="630"/>
      <c r="BJ115" s="630"/>
      <c r="BK115" s="631"/>
      <c r="BL115" s="632"/>
      <c r="BM115" s="632"/>
      <c r="BN115" s="632"/>
      <c r="BO115" s="632"/>
      <c r="BP115" s="632"/>
      <c r="BQ115" s="633"/>
      <c r="BR115" s="631"/>
      <c r="BS115" s="632"/>
      <c r="BT115" s="632"/>
      <c r="BU115" s="632"/>
      <c r="BV115" s="632"/>
      <c r="BW115" s="632"/>
      <c r="BX115" s="633"/>
      <c r="BY115" s="630">
        <v>171</v>
      </c>
      <c r="BZ115" s="630"/>
      <c r="CA115" s="630"/>
      <c r="CB115" s="630"/>
      <c r="CC115" s="630"/>
      <c r="CD115" s="630"/>
      <c r="CE115" s="630"/>
      <c r="CF115" s="630"/>
      <c r="CG115" s="630"/>
      <c r="CH115" s="630"/>
      <c r="CI115" s="630"/>
      <c r="CJ115" s="630"/>
      <c r="CK115" s="630"/>
      <c r="CL115" s="630"/>
      <c r="CM115" s="630"/>
      <c r="CN115" s="630"/>
    </row>
    <row r="116" spans="5:92" ht="14.25" customHeight="1" x14ac:dyDescent="0.35">
      <c r="E116" s="630">
        <v>6</v>
      </c>
      <c r="F116" s="630"/>
      <c r="G116" s="630"/>
      <c r="H116" s="630"/>
      <c r="I116" s="630"/>
      <c r="J116" s="630"/>
      <c r="K116" s="630"/>
      <c r="L116" s="630"/>
      <c r="M116" s="630"/>
      <c r="N116" s="630"/>
      <c r="O116" s="630"/>
      <c r="P116" s="630"/>
      <c r="Q116" s="630"/>
      <c r="R116" s="630"/>
      <c r="S116" s="630"/>
      <c r="T116" s="630" t="s">
        <v>852</v>
      </c>
      <c r="U116" s="630"/>
      <c r="V116" s="630"/>
      <c r="W116" s="630"/>
      <c r="X116" s="630"/>
      <c r="Y116" s="630"/>
      <c r="Z116" s="630"/>
      <c r="AA116" s="630"/>
      <c r="AB116" s="630"/>
      <c r="AC116" s="630"/>
      <c r="AD116" s="630"/>
      <c r="AE116" s="630"/>
      <c r="AF116" s="630"/>
      <c r="AG116" s="630"/>
      <c r="AH116" s="630"/>
      <c r="AI116" s="630"/>
      <c r="AJ116" s="630"/>
      <c r="AK116" s="630"/>
      <c r="AL116" s="630"/>
      <c r="AM116" s="630"/>
      <c r="AN116" s="630"/>
      <c r="AO116" s="630"/>
      <c r="AP116" s="630" t="s">
        <v>899</v>
      </c>
      <c r="AQ116" s="630"/>
      <c r="AR116" s="630"/>
      <c r="AS116" s="630"/>
      <c r="AT116" s="630"/>
      <c r="AU116" s="630"/>
      <c r="AV116" s="630"/>
      <c r="AW116" s="630" t="s">
        <v>899</v>
      </c>
      <c r="AX116" s="630"/>
      <c r="AY116" s="630"/>
      <c r="AZ116" s="630"/>
      <c r="BA116" s="630"/>
      <c r="BB116" s="630"/>
      <c r="BC116" s="630"/>
      <c r="BD116" s="630"/>
      <c r="BE116" s="630"/>
      <c r="BF116" s="630"/>
      <c r="BG116" s="630"/>
      <c r="BH116" s="630"/>
      <c r="BI116" s="630"/>
      <c r="BJ116" s="630"/>
      <c r="BK116" s="631"/>
      <c r="BL116" s="632"/>
      <c r="BM116" s="632"/>
      <c r="BN116" s="632"/>
      <c r="BO116" s="632"/>
      <c r="BP116" s="632"/>
      <c r="BQ116" s="633"/>
      <c r="BR116" s="631"/>
      <c r="BS116" s="632"/>
      <c r="BT116" s="632"/>
      <c r="BU116" s="632"/>
      <c r="BV116" s="632"/>
      <c r="BW116" s="632"/>
      <c r="BX116" s="633"/>
      <c r="BY116" s="630">
        <v>644</v>
      </c>
      <c r="BZ116" s="630"/>
      <c r="CA116" s="630"/>
      <c r="CB116" s="630"/>
      <c r="CC116" s="630"/>
      <c r="CD116" s="630"/>
      <c r="CE116" s="630"/>
      <c r="CF116" s="630"/>
      <c r="CG116" s="630"/>
      <c r="CH116" s="630"/>
      <c r="CI116" s="630"/>
      <c r="CJ116" s="630"/>
      <c r="CK116" s="630"/>
      <c r="CL116" s="630"/>
      <c r="CM116" s="630"/>
      <c r="CN116" s="630"/>
    </row>
    <row r="117" spans="5:92" ht="14.25" customHeight="1" x14ac:dyDescent="0.35">
      <c r="E117" s="630">
        <v>7</v>
      </c>
      <c r="F117" s="630"/>
      <c r="G117" s="630"/>
      <c r="H117" s="630"/>
      <c r="I117" s="630"/>
      <c r="J117" s="630"/>
      <c r="K117" s="630"/>
      <c r="L117" s="630"/>
      <c r="M117" s="630"/>
      <c r="N117" s="630"/>
      <c r="O117" s="630"/>
      <c r="P117" s="630"/>
      <c r="Q117" s="630"/>
      <c r="R117" s="630"/>
      <c r="S117" s="630"/>
      <c r="T117" s="630" t="s">
        <v>853</v>
      </c>
      <c r="U117" s="630"/>
      <c r="V117" s="630"/>
      <c r="W117" s="630"/>
      <c r="X117" s="630"/>
      <c r="Y117" s="630"/>
      <c r="Z117" s="630"/>
      <c r="AA117" s="630"/>
      <c r="AB117" s="630"/>
      <c r="AC117" s="630"/>
      <c r="AD117" s="630"/>
      <c r="AE117" s="630"/>
      <c r="AF117" s="630"/>
      <c r="AG117" s="630"/>
      <c r="AH117" s="630"/>
      <c r="AI117" s="630" t="s">
        <v>899</v>
      </c>
      <c r="AJ117" s="630"/>
      <c r="AK117" s="630"/>
      <c r="AL117" s="630"/>
      <c r="AM117" s="630"/>
      <c r="AN117" s="630"/>
      <c r="AO117" s="630"/>
      <c r="AP117" s="630" t="s">
        <v>899</v>
      </c>
      <c r="AQ117" s="630"/>
      <c r="AR117" s="630"/>
      <c r="AS117" s="630"/>
      <c r="AT117" s="630"/>
      <c r="AU117" s="630"/>
      <c r="AV117" s="630"/>
      <c r="AW117" s="630"/>
      <c r="AX117" s="630"/>
      <c r="AY117" s="630"/>
      <c r="AZ117" s="630"/>
      <c r="BA117" s="630"/>
      <c r="BB117" s="630"/>
      <c r="BC117" s="630"/>
      <c r="BD117" s="630"/>
      <c r="BE117" s="630"/>
      <c r="BF117" s="630"/>
      <c r="BG117" s="630"/>
      <c r="BH117" s="630"/>
      <c r="BI117" s="630"/>
      <c r="BJ117" s="630"/>
      <c r="BK117" s="631"/>
      <c r="BL117" s="632"/>
      <c r="BM117" s="632"/>
      <c r="BN117" s="632"/>
      <c r="BO117" s="632"/>
      <c r="BP117" s="632"/>
      <c r="BQ117" s="633"/>
      <c r="BR117" s="631"/>
      <c r="BS117" s="632"/>
      <c r="BT117" s="632"/>
      <c r="BU117" s="632"/>
      <c r="BV117" s="632"/>
      <c r="BW117" s="632"/>
      <c r="BX117" s="633"/>
      <c r="BY117" s="630">
        <v>153</v>
      </c>
      <c r="BZ117" s="630"/>
      <c r="CA117" s="630"/>
      <c r="CB117" s="630"/>
      <c r="CC117" s="630"/>
      <c r="CD117" s="630"/>
      <c r="CE117" s="630"/>
      <c r="CF117" s="630"/>
      <c r="CG117" s="630"/>
      <c r="CH117" s="630"/>
      <c r="CI117" s="630"/>
      <c r="CJ117" s="630"/>
      <c r="CK117" s="630"/>
      <c r="CL117" s="630"/>
      <c r="CM117" s="630"/>
      <c r="CN117" s="630"/>
    </row>
    <row r="118" spans="5:92" ht="14.25" customHeight="1" x14ac:dyDescent="0.35">
      <c r="E118" s="630">
        <v>8</v>
      </c>
      <c r="F118" s="630"/>
      <c r="G118" s="630"/>
      <c r="H118" s="630"/>
      <c r="I118" s="630"/>
      <c r="J118" s="630"/>
      <c r="K118" s="630"/>
      <c r="L118" s="630"/>
      <c r="M118" s="630"/>
      <c r="N118" s="630"/>
      <c r="O118" s="630"/>
      <c r="P118" s="630"/>
      <c r="Q118" s="630"/>
      <c r="R118" s="630"/>
      <c r="S118" s="630"/>
      <c r="T118" s="630" t="s">
        <v>854</v>
      </c>
      <c r="U118" s="630"/>
      <c r="V118" s="630"/>
      <c r="W118" s="630"/>
      <c r="X118" s="630"/>
      <c r="Y118" s="630"/>
      <c r="Z118" s="630"/>
      <c r="AA118" s="630"/>
      <c r="AB118" s="630"/>
      <c r="AC118" s="630"/>
      <c r="AD118" s="630"/>
      <c r="AE118" s="630"/>
      <c r="AF118" s="630"/>
      <c r="AG118" s="630"/>
      <c r="AH118" s="630"/>
      <c r="AI118" s="630" t="s">
        <v>899</v>
      </c>
      <c r="AJ118" s="630"/>
      <c r="AK118" s="630"/>
      <c r="AL118" s="630"/>
      <c r="AM118" s="630"/>
      <c r="AN118" s="630"/>
      <c r="AO118" s="630"/>
      <c r="AP118" s="630" t="s">
        <v>899</v>
      </c>
      <c r="AQ118" s="630"/>
      <c r="AR118" s="630"/>
      <c r="AS118" s="630"/>
      <c r="AT118" s="630"/>
      <c r="AU118" s="630"/>
      <c r="AV118" s="630"/>
      <c r="AW118" s="630"/>
      <c r="AX118" s="630"/>
      <c r="AY118" s="630"/>
      <c r="AZ118" s="630"/>
      <c r="BA118" s="630"/>
      <c r="BB118" s="630"/>
      <c r="BC118" s="630"/>
      <c r="BD118" s="630"/>
      <c r="BE118" s="630"/>
      <c r="BF118" s="630"/>
      <c r="BG118" s="630"/>
      <c r="BH118" s="630"/>
      <c r="BI118" s="630"/>
      <c r="BJ118" s="630"/>
      <c r="BK118" s="631"/>
      <c r="BL118" s="632"/>
      <c r="BM118" s="632"/>
      <c r="BN118" s="632"/>
      <c r="BO118" s="632"/>
      <c r="BP118" s="632"/>
      <c r="BQ118" s="633"/>
      <c r="BR118" s="631"/>
      <c r="BS118" s="632"/>
      <c r="BT118" s="632"/>
      <c r="BU118" s="632"/>
      <c r="BV118" s="632"/>
      <c r="BW118" s="632"/>
      <c r="BX118" s="633"/>
      <c r="BY118" s="630">
        <v>30</v>
      </c>
      <c r="BZ118" s="630"/>
      <c r="CA118" s="630"/>
      <c r="CB118" s="630"/>
      <c r="CC118" s="630"/>
      <c r="CD118" s="630"/>
      <c r="CE118" s="630"/>
      <c r="CF118" s="630"/>
      <c r="CG118" s="630"/>
      <c r="CH118" s="630"/>
      <c r="CI118" s="630"/>
      <c r="CJ118" s="630"/>
      <c r="CK118" s="630"/>
      <c r="CL118" s="630"/>
      <c r="CM118" s="630"/>
      <c r="CN118" s="630"/>
    </row>
    <row r="119" spans="5:92" ht="14.25" customHeight="1" x14ac:dyDescent="0.35">
      <c r="E119" s="630">
        <v>9</v>
      </c>
      <c r="F119" s="630"/>
      <c r="G119" s="630"/>
      <c r="H119" s="630"/>
      <c r="I119" s="630"/>
      <c r="J119" s="630"/>
      <c r="K119" s="630"/>
      <c r="L119" s="630"/>
      <c r="M119" s="630"/>
      <c r="N119" s="630"/>
      <c r="O119" s="630"/>
      <c r="P119" s="630"/>
      <c r="Q119" s="630"/>
      <c r="R119" s="630"/>
      <c r="S119" s="630"/>
      <c r="T119" s="630" t="s">
        <v>855</v>
      </c>
      <c r="U119" s="630"/>
      <c r="V119" s="630"/>
      <c r="W119" s="630"/>
      <c r="X119" s="630"/>
      <c r="Y119" s="630"/>
      <c r="Z119" s="630"/>
      <c r="AA119" s="630"/>
      <c r="AB119" s="630"/>
      <c r="AC119" s="630"/>
      <c r="AD119" s="630"/>
      <c r="AE119" s="630"/>
      <c r="AF119" s="630"/>
      <c r="AG119" s="630"/>
      <c r="AH119" s="630"/>
      <c r="AI119" s="630"/>
      <c r="AJ119" s="630"/>
      <c r="AK119" s="630"/>
      <c r="AL119" s="630"/>
      <c r="AM119" s="630"/>
      <c r="AN119" s="630"/>
      <c r="AO119" s="630"/>
      <c r="AP119" s="630" t="s">
        <v>899</v>
      </c>
      <c r="AQ119" s="630"/>
      <c r="AR119" s="630"/>
      <c r="AS119" s="630"/>
      <c r="AT119" s="630"/>
      <c r="AU119" s="630"/>
      <c r="AV119" s="630"/>
      <c r="AW119" s="630" t="s">
        <v>899</v>
      </c>
      <c r="AX119" s="630"/>
      <c r="AY119" s="630"/>
      <c r="AZ119" s="630"/>
      <c r="BA119" s="630"/>
      <c r="BB119" s="630"/>
      <c r="BC119" s="630"/>
      <c r="BD119" s="630"/>
      <c r="BE119" s="630"/>
      <c r="BF119" s="630"/>
      <c r="BG119" s="630"/>
      <c r="BH119" s="630"/>
      <c r="BI119" s="630"/>
      <c r="BJ119" s="630"/>
      <c r="BK119" s="631"/>
      <c r="BL119" s="632"/>
      <c r="BM119" s="632"/>
      <c r="BN119" s="632"/>
      <c r="BO119" s="632"/>
      <c r="BP119" s="632"/>
      <c r="BQ119" s="633"/>
      <c r="BR119" s="631"/>
      <c r="BS119" s="632"/>
      <c r="BT119" s="632"/>
      <c r="BU119" s="632"/>
      <c r="BV119" s="632"/>
      <c r="BW119" s="632"/>
      <c r="BX119" s="633"/>
      <c r="BY119" s="630">
        <v>465</v>
      </c>
      <c r="BZ119" s="630"/>
      <c r="CA119" s="630"/>
      <c r="CB119" s="630"/>
      <c r="CC119" s="630"/>
      <c r="CD119" s="630"/>
      <c r="CE119" s="630"/>
      <c r="CF119" s="630"/>
      <c r="CG119" s="630"/>
      <c r="CH119" s="630"/>
      <c r="CI119" s="630"/>
      <c r="CJ119" s="630"/>
      <c r="CK119" s="630"/>
      <c r="CL119" s="630"/>
      <c r="CM119" s="630"/>
      <c r="CN119" s="630"/>
    </row>
    <row r="120" spans="5:92" ht="14.25" customHeight="1" x14ac:dyDescent="0.35">
      <c r="E120" s="630">
        <v>10</v>
      </c>
      <c r="F120" s="630"/>
      <c r="G120" s="630"/>
      <c r="H120" s="630"/>
      <c r="I120" s="630"/>
      <c r="J120" s="630"/>
      <c r="K120" s="630"/>
      <c r="L120" s="630"/>
      <c r="M120" s="630"/>
      <c r="N120" s="630"/>
      <c r="O120" s="630"/>
      <c r="P120" s="630"/>
      <c r="Q120" s="630"/>
      <c r="R120" s="630"/>
      <c r="S120" s="630"/>
      <c r="T120" s="630" t="s">
        <v>856</v>
      </c>
      <c r="U120" s="630"/>
      <c r="V120" s="630"/>
      <c r="W120" s="630"/>
      <c r="X120" s="630"/>
      <c r="Y120" s="630"/>
      <c r="Z120" s="630"/>
      <c r="AA120" s="630"/>
      <c r="AB120" s="630"/>
      <c r="AC120" s="630"/>
      <c r="AD120" s="630"/>
      <c r="AE120" s="630"/>
      <c r="AF120" s="630"/>
      <c r="AG120" s="630"/>
      <c r="AH120" s="630"/>
      <c r="AI120" s="630" t="s">
        <v>899</v>
      </c>
      <c r="AJ120" s="630"/>
      <c r="AK120" s="630"/>
      <c r="AL120" s="630"/>
      <c r="AM120" s="630"/>
      <c r="AN120" s="630"/>
      <c r="AO120" s="630"/>
      <c r="AP120" s="630" t="s">
        <v>899</v>
      </c>
      <c r="AQ120" s="630"/>
      <c r="AR120" s="630"/>
      <c r="AS120" s="630"/>
      <c r="AT120" s="630"/>
      <c r="AU120" s="630"/>
      <c r="AV120" s="630"/>
      <c r="AW120" s="630"/>
      <c r="AX120" s="630"/>
      <c r="AY120" s="630"/>
      <c r="AZ120" s="630"/>
      <c r="BA120" s="630"/>
      <c r="BB120" s="630"/>
      <c r="BC120" s="630"/>
      <c r="BD120" s="630"/>
      <c r="BE120" s="630"/>
      <c r="BF120" s="630"/>
      <c r="BG120" s="630"/>
      <c r="BH120" s="630"/>
      <c r="BI120" s="630"/>
      <c r="BJ120" s="630"/>
      <c r="BK120" s="631"/>
      <c r="BL120" s="632"/>
      <c r="BM120" s="632"/>
      <c r="BN120" s="632"/>
      <c r="BO120" s="632"/>
      <c r="BP120" s="632"/>
      <c r="BQ120" s="633"/>
      <c r="BR120" s="631"/>
      <c r="BS120" s="632"/>
      <c r="BT120" s="632"/>
      <c r="BU120" s="632"/>
      <c r="BV120" s="632"/>
      <c r="BW120" s="632"/>
      <c r="BX120" s="633"/>
      <c r="BY120" s="630">
        <v>86</v>
      </c>
      <c r="BZ120" s="630"/>
      <c r="CA120" s="630"/>
      <c r="CB120" s="630"/>
      <c r="CC120" s="630"/>
      <c r="CD120" s="630"/>
      <c r="CE120" s="630"/>
      <c r="CF120" s="630"/>
      <c r="CG120" s="630"/>
      <c r="CH120" s="630"/>
      <c r="CI120" s="630"/>
      <c r="CJ120" s="630"/>
      <c r="CK120" s="630"/>
      <c r="CL120" s="630"/>
      <c r="CM120" s="630"/>
      <c r="CN120" s="630"/>
    </row>
    <row r="121" spans="5:92" ht="14.25" customHeight="1" x14ac:dyDescent="0.35">
      <c r="E121" s="630">
        <v>11</v>
      </c>
      <c r="F121" s="630"/>
      <c r="G121" s="630"/>
      <c r="H121" s="630"/>
      <c r="I121" s="630"/>
      <c r="J121" s="630"/>
      <c r="K121" s="630"/>
      <c r="L121" s="630"/>
      <c r="M121" s="630"/>
      <c r="N121" s="630"/>
      <c r="O121" s="630"/>
      <c r="P121" s="630"/>
      <c r="Q121" s="630"/>
      <c r="R121" s="630"/>
      <c r="S121" s="630"/>
      <c r="T121" s="630" t="s">
        <v>857</v>
      </c>
      <c r="U121" s="630"/>
      <c r="V121" s="630"/>
      <c r="W121" s="630"/>
      <c r="X121" s="630"/>
      <c r="Y121" s="630"/>
      <c r="Z121" s="630"/>
      <c r="AA121" s="630"/>
      <c r="AB121" s="630"/>
      <c r="AC121" s="630"/>
      <c r="AD121" s="630"/>
      <c r="AE121" s="630"/>
      <c r="AF121" s="630"/>
      <c r="AG121" s="630"/>
      <c r="AH121" s="630"/>
      <c r="AI121" s="630" t="s">
        <v>899</v>
      </c>
      <c r="AJ121" s="630"/>
      <c r="AK121" s="630"/>
      <c r="AL121" s="630"/>
      <c r="AM121" s="630"/>
      <c r="AN121" s="630"/>
      <c r="AO121" s="630"/>
      <c r="AP121" s="630" t="s">
        <v>899</v>
      </c>
      <c r="AQ121" s="630"/>
      <c r="AR121" s="630"/>
      <c r="AS121" s="630"/>
      <c r="AT121" s="630"/>
      <c r="AU121" s="630"/>
      <c r="AV121" s="630"/>
      <c r="AW121" s="630"/>
      <c r="AX121" s="630"/>
      <c r="AY121" s="630"/>
      <c r="AZ121" s="630"/>
      <c r="BA121" s="630"/>
      <c r="BB121" s="630"/>
      <c r="BC121" s="630"/>
      <c r="BD121" s="630"/>
      <c r="BE121" s="630"/>
      <c r="BF121" s="630"/>
      <c r="BG121" s="630"/>
      <c r="BH121" s="630"/>
      <c r="BI121" s="630"/>
      <c r="BJ121" s="630"/>
      <c r="BK121" s="631"/>
      <c r="BL121" s="632"/>
      <c r="BM121" s="632"/>
      <c r="BN121" s="632"/>
      <c r="BO121" s="632"/>
      <c r="BP121" s="632"/>
      <c r="BQ121" s="633"/>
      <c r="BR121" s="631"/>
      <c r="BS121" s="632"/>
      <c r="BT121" s="632"/>
      <c r="BU121" s="632"/>
      <c r="BV121" s="632"/>
      <c r="BW121" s="632"/>
      <c r="BX121" s="633"/>
      <c r="BY121" s="630">
        <v>39</v>
      </c>
      <c r="BZ121" s="630"/>
      <c r="CA121" s="630"/>
      <c r="CB121" s="630"/>
      <c r="CC121" s="630"/>
      <c r="CD121" s="630"/>
      <c r="CE121" s="630"/>
      <c r="CF121" s="630"/>
      <c r="CG121" s="630"/>
      <c r="CH121" s="630"/>
      <c r="CI121" s="630"/>
      <c r="CJ121" s="630"/>
      <c r="CK121" s="630"/>
      <c r="CL121" s="630"/>
      <c r="CM121" s="630"/>
      <c r="CN121" s="630"/>
    </row>
    <row r="122" spans="5:92" ht="14.25" customHeight="1" x14ac:dyDescent="0.35">
      <c r="E122" s="630">
        <v>12</v>
      </c>
      <c r="F122" s="630"/>
      <c r="G122" s="630"/>
      <c r="H122" s="630"/>
      <c r="I122" s="630"/>
      <c r="J122" s="630"/>
      <c r="K122" s="630"/>
      <c r="L122" s="630"/>
      <c r="M122" s="630"/>
      <c r="N122" s="630"/>
      <c r="O122" s="630"/>
      <c r="P122" s="630"/>
      <c r="Q122" s="630"/>
      <c r="R122" s="630"/>
      <c r="S122" s="630"/>
      <c r="T122" s="630" t="s">
        <v>858</v>
      </c>
      <c r="U122" s="630"/>
      <c r="V122" s="630"/>
      <c r="W122" s="630"/>
      <c r="X122" s="630"/>
      <c r="Y122" s="630"/>
      <c r="Z122" s="630"/>
      <c r="AA122" s="630"/>
      <c r="AB122" s="630"/>
      <c r="AC122" s="630"/>
      <c r="AD122" s="630"/>
      <c r="AE122" s="630"/>
      <c r="AF122" s="630"/>
      <c r="AG122" s="630"/>
      <c r="AH122" s="630"/>
      <c r="AI122" s="630" t="s">
        <v>899</v>
      </c>
      <c r="AJ122" s="630"/>
      <c r="AK122" s="630"/>
      <c r="AL122" s="630"/>
      <c r="AM122" s="630"/>
      <c r="AN122" s="630"/>
      <c r="AO122" s="630"/>
      <c r="AP122" s="630" t="s">
        <v>899</v>
      </c>
      <c r="AQ122" s="630"/>
      <c r="AR122" s="630"/>
      <c r="AS122" s="630"/>
      <c r="AT122" s="630"/>
      <c r="AU122" s="630"/>
      <c r="AV122" s="630"/>
      <c r="AW122" s="630"/>
      <c r="AX122" s="630"/>
      <c r="AY122" s="630"/>
      <c r="AZ122" s="630"/>
      <c r="BA122" s="630"/>
      <c r="BB122" s="630"/>
      <c r="BC122" s="630"/>
      <c r="BD122" s="630"/>
      <c r="BE122" s="630"/>
      <c r="BF122" s="630"/>
      <c r="BG122" s="630"/>
      <c r="BH122" s="630"/>
      <c r="BI122" s="630"/>
      <c r="BJ122" s="630"/>
      <c r="BK122" s="631"/>
      <c r="BL122" s="632"/>
      <c r="BM122" s="632"/>
      <c r="BN122" s="632"/>
      <c r="BO122" s="632"/>
      <c r="BP122" s="632"/>
      <c r="BQ122" s="633"/>
      <c r="BR122" s="631"/>
      <c r="BS122" s="632"/>
      <c r="BT122" s="632"/>
      <c r="BU122" s="632"/>
      <c r="BV122" s="632"/>
      <c r="BW122" s="632"/>
      <c r="BX122" s="633"/>
      <c r="BY122" s="630">
        <v>91</v>
      </c>
      <c r="BZ122" s="630"/>
      <c r="CA122" s="630"/>
      <c r="CB122" s="630"/>
      <c r="CC122" s="630"/>
      <c r="CD122" s="630"/>
      <c r="CE122" s="630"/>
      <c r="CF122" s="630"/>
      <c r="CG122" s="630"/>
      <c r="CH122" s="630"/>
      <c r="CI122" s="630"/>
      <c r="CJ122" s="630"/>
      <c r="CK122" s="630"/>
      <c r="CL122" s="630"/>
      <c r="CM122" s="630"/>
      <c r="CN122" s="630"/>
    </row>
    <row r="123" spans="5:92" ht="14.25" customHeight="1" x14ac:dyDescent="0.35">
      <c r="E123" s="630">
        <v>13</v>
      </c>
      <c r="F123" s="630"/>
      <c r="G123" s="630"/>
      <c r="H123" s="630"/>
      <c r="I123" s="630"/>
      <c r="J123" s="630"/>
      <c r="K123" s="630"/>
      <c r="L123" s="630"/>
      <c r="M123" s="630"/>
      <c r="N123" s="630"/>
      <c r="O123" s="630"/>
      <c r="P123" s="630"/>
      <c r="Q123" s="630"/>
      <c r="R123" s="630"/>
      <c r="S123" s="630"/>
      <c r="T123" s="630" t="s">
        <v>859</v>
      </c>
      <c r="U123" s="630"/>
      <c r="V123" s="630"/>
      <c r="W123" s="630"/>
      <c r="X123" s="630"/>
      <c r="Y123" s="630"/>
      <c r="Z123" s="630"/>
      <c r="AA123" s="630"/>
      <c r="AB123" s="630"/>
      <c r="AC123" s="630"/>
      <c r="AD123" s="630"/>
      <c r="AE123" s="630"/>
      <c r="AF123" s="630"/>
      <c r="AG123" s="630"/>
      <c r="AH123" s="630"/>
      <c r="AI123" s="630"/>
      <c r="AJ123" s="630"/>
      <c r="AK123" s="630"/>
      <c r="AL123" s="630"/>
      <c r="AM123" s="630"/>
      <c r="AN123" s="630"/>
      <c r="AO123" s="630"/>
      <c r="AP123" s="630" t="s">
        <v>899</v>
      </c>
      <c r="AQ123" s="630"/>
      <c r="AR123" s="630"/>
      <c r="AS123" s="630"/>
      <c r="AT123" s="630"/>
      <c r="AU123" s="630"/>
      <c r="AV123" s="630"/>
      <c r="AW123" s="630"/>
      <c r="AX123" s="630"/>
      <c r="AY123" s="630"/>
      <c r="AZ123" s="630"/>
      <c r="BA123" s="630"/>
      <c r="BB123" s="630"/>
      <c r="BC123" s="630"/>
      <c r="BD123" s="630"/>
      <c r="BE123" s="630"/>
      <c r="BF123" s="630"/>
      <c r="BG123" s="630"/>
      <c r="BH123" s="630"/>
      <c r="BI123" s="630"/>
      <c r="BJ123" s="630"/>
      <c r="BK123" s="631"/>
      <c r="BL123" s="632"/>
      <c r="BM123" s="632"/>
      <c r="BN123" s="632"/>
      <c r="BO123" s="632"/>
      <c r="BP123" s="632"/>
      <c r="BQ123" s="633"/>
      <c r="BR123" s="631"/>
      <c r="BS123" s="632"/>
      <c r="BT123" s="632"/>
      <c r="BU123" s="632"/>
      <c r="BV123" s="632"/>
      <c r="BW123" s="632"/>
      <c r="BX123" s="633"/>
      <c r="BY123" s="630">
        <v>59</v>
      </c>
      <c r="BZ123" s="630"/>
      <c r="CA123" s="630"/>
      <c r="CB123" s="630"/>
      <c r="CC123" s="630"/>
      <c r="CD123" s="630"/>
      <c r="CE123" s="630"/>
      <c r="CF123" s="630"/>
      <c r="CG123" s="630"/>
      <c r="CH123" s="630"/>
      <c r="CI123" s="630"/>
      <c r="CJ123" s="630"/>
      <c r="CK123" s="630"/>
      <c r="CL123" s="630"/>
      <c r="CM123" s="630"/>
      <c r="CN123" s="630"/>
    </row>
    <row r="124" spans="5:92" ht="14.25" customHeight="1" x14ac:dyDescent="0.35">
      <c r="E124" s="630">
        <v>14</v>
      </c>
      <c r="F124" s="630"/>
      <c r="G124" s="630"/>
      <c r="H124" s="630"/>
      <c r="I124" s="630"/>
      <c r="J124" s="630"/>
      <c r="K124" s="630"/>
      <c r="L124" s="630"/>
      <c r="M124" s="630"/>
      <c r="N124" s="630"/>
      <c r="O124" s="630"/>
      <c r="P124" s="630"/>
      <c r="Q124" s="630"/>
      <c r="R124" s="630"/>
      <c r="S124" s="630"/>
      <c r="T124" s="630" t="s">
        <v>860</v>
      </c>
      <c r="U124" s="630"/>
      <c r="V124" s="630"/>
      <c r="W124" s="630"/>
      <c r="X124" s="630"/>
      <c r="Y124" s="630"/>
      <c r="Z124" s="630"/>
      <c r="AA124" s="630"/>
      <c r="AB124" s="630"/>
      <c r="AC124" s="630"/>
      <c r="AD124" s="630"/>
      <c r="AE124" s="630"/>
      <c r="AF124" s="630"/>
      <c r="AG124" s="630"/>
      <c r="AH124" s="630"/>
      <c r="AI124" s="630" t="s">
        <v>899</v>
      </c>
      <c r="AJ124" s="630"/>
      <c r="AK124" s="630"/>
      <c r="AL124" s="630"/>
      <c r="AM124" s="630"/>
      <c r="AN124" s="630"/>
      <c r="AO124" s="630"/>
      <c r="AP124" s="630" t="s">
        <v>899</v>
      </c>
      <c r="AQ124" s="630"/>
      <c r="AR124" s="630"/>
      <c r="AS124" s="630"/>
      <c r="AT124" s="630"/>
      <c r="AU124" s="630"/>
      <c r="AV124" s="630"/>
      <c r="AW124" s="630" t="s">
        <v>899</v>
      </c>
      <c r="AX124" s="630"/>
      <c r="AY124" s="630"/>
      <c r="AZ124" s="630"/>
      <c r="BA124" s="630"/>
      <c r="BB124" s="630"/>
      <c r="BC124" s="630"/>
      <c r="BD124" s="630"/>
      <c r="BE124" s="630"/>
      <c r="BF124" s="630"/>
      <c r="BG124" s="630"/>
      <c r="BH124" s="630"/>
      <c r="BI124" s="630"/>
      <c r="BJ124" s="630"/>
      <c r="BK124" s="631"/>
      <c r="BL124" s="632"/>
      <c r="BM124" s="632"/>
      <c r="BN124" s="632"/>
      <c r="BO124" s="632"/>
      <c r="BP124" s="632"/>
      <c r="BQ124" s="633"/>
      <c r="BR124" s="631"/>
      <c r="BS124" s="632"/>
      <c r="BT124" s="632"/>
      <c r="BU124" s="632"/>
      <c r="BV124" s="632"/>
      <c r="BW124" s="632"/>
      <c r="BX124" s="633"/>
      <c r="BY124" s="630">
        <v>285</v>
      </c>
      <c r="BZ124" s="630"/>
      <c r="CA124" s="630"/>
      <c r="CB124" s="630"/>
      <c r="CC124" s="630"/>
      <c r="CD124" s="630"/>
      <c r="CE124" s="630"/>
      <c r="CF124" s="630"/>
      <c r="CG124" s="630"/>
      <c r="CH124" s="630"/>
      <c r="CI124" s="630"/>
      <c r="CJ124" s="630"/>
      <c r="CK124" s="630"/>
      <c r="CL124" s="630"/>
      <c r="CM124" s="630"/>
      <c r="CN124" s="630"/>
    </row>
    <row r="125" spans="5:92" ht="14.25" customHeight="1" x14ac:dyDescent="0.35">
      <c r="E125" s="630">
        <v>15</v>
      </c>
      <c r="F125" s="630"/>
      <c r="G125" s="630"/>
      <c r="H125" s="630"/>
      <c r="I125" s="630"/>
      <c r="J125" s="630"/>
      <c r="K125" s="630"/>
      <c r="L125" s="630"/>
      <c r="M125" s="630"/>
      <c r="N125" s="630"/>
      <c r="O125" s="630"/>
      <c r="P125" s="630"/>
      <c r="Q125" s="630"/>
      <c r="R125" s="630"/>
      <c r="S125" s="630"/>
      <c r="T125" s="630" t="s">
        <v>861</v>
      </c>
      <c r="U125" s="630"/>
      <c r="V125" s="630"/>
      <c r="W125" s="630"/>
      <c r="X125" s="630"/>
      <c r="Y125" s="630"/>
      <c r="Z125" s="630"/>
      <c r="AA125" s="630"/>
      <c r="AB125" s="630"/>
      <c r="AC125" s="630"/>
      <c r="AD125" s="630"/>
      <c r="AE125" s="630"/>
      <c r="AF125" s="630"/>
      <c r="AG125" s="630"/>
      <c r="AH125" s="630"/>
      <c r="AI125" s="630"/>
      <c r="AJ125" s="630"/>
      <c r="AK125" s="630"/>
      <c r="AL125" s="630"/>
      <c r="AM125" s="630"/>
      <c r="AN125" s="630"/>
      <c r="AO125" s="630"/>
      <c r="AP125" s="630" t="s">
        <v>899</v>
      </c>
      <c r="AQ125" s="630"/>
      <c r="AR125" s="630"/>
      <c r="AS125" s="630"/>
      <c r="AT125" s="630"/>
      <c r="AU125" s="630"/>
      <c r="AV125" s="630"/>
      <c r="AW125" s="630" t="s">
        <v>899</v>
      </c>
      <c r="AX125" s="630"/>
      <c r="AY125" s="630"/>
      <c r="AZ125" s="630"/>
      <c r="BA125" s="630"/>
      <c r="BB125" s="630"/>
      <c r="BC125" s="630"/>
      <c r="BD125" s="630"/>
      <c r="BE125" s="630"/>
      <c r="BF125" s="630"/>
      <c r="BG125" s="630"/>
      <c r="BH125" s="630"/>
      <c r="BI125" s="630"/>
      <c r="BJ125" s="630"/>
      <c r="BK125" s="631"/>
      <c r="BL125" s="632"/>
      <c r="BM125" s="632"/>
      <c r="BN125" s="632"/>
      <c r="BO125" s="632"/>
      <c r="BP125" s="632"/>
      <c r="BQ125" s="633"/>
      <c r="BR125" s="631"/>
      <c r="BS125" s="632"/>
      <c r="BT125" s="632"/>
      <c r="BU125" s="632"/>
      <c r="BV125" s="632"/>
      <c r="BW125" s="632"/>
      <c r="BX125" s="633"/>
      <c r="BY125" s="630">
        <v>305</v>
      </c>
      <c r="BZ125" s="630"/>
      <c r="CA125" s="630"/>
      <c r="CB125" s="630"/>
      <c r="CC125" s="630"/>
      <c r="CD125" s="630"/>
      <c r="CE125" s="630"/>
      <c r="CF125" s="630"/>
      <c r="CG125" s="630"/>
      <c r="CH125" s="630"/>
      <c r="CI125" s="630"/>
      <c r="CJ125" s="630"/>
      <c r="CK125" s="630"/>
      <c r="CL125" s="630"/>
      <c r="CM125" s="630"/>
      <c r="CN125" s="630"/>
    </row>
    <row r="126" spans="5:92" ht="14.25" customHeight="1" x14ac:dyDescent="0.35">
      <c r="E126" s="630">
        <v>17</v>
      </c>
      <c r="F126" s="630"/>
      <c r="G126" s="630"/>
      <c r="H126" s="630"/>
      <c r="I126" s="630"/>
      <c r="J126" s="630"/>
      <c r="K126" s="630"/>
      <c r="L126" s="630"/>
      <c r="M126" s="630"/>
      <c r="N126" s="630"/>
      <c r="O126" s="630"/>
      <c r="P126" s="630"/>
      <c r="Q126" s="630"/>
      <c r="R126" s="630"/>
      <c r="S126" s="630"/>
      <c r="T126" s="630" t="s">
        <v>862</v>
      </c>
      <c r="U126" s="630"/>
      <c r="V126" s="630"/>
      <c r="W126" s="630"/>
      <c r="X126" s="630"/>
      <c r="Y126" s="630"/>
      <c r="Z126" s="630"/>
      <c r="AA126" s="630"/>
      <c r="AB126" s="630"/>
      <c r="AC126" s="630"/>
      <c r="AD126" s="630"/>
      <c r="AE126" s="630"/>
      <c r="AF126" s="630"/>
      <c r="AG126" s="630"/>
      <c r="AH126" s="630"/>
      <c r="AI126" s="630"/>
      <c r="AJ126" s="630"/>
      <c r="AK126" s="630"/>
      <c r="AL126" s="630"/>
      <c r="AM126" s="630"/>
      <c r="AN126" s="630"/>
      <c r="AO126" s="630"/>
      <c r="AP126" s="630" t="s">
        <v>899</v>
      </c>
      <c r="AQ126" s="630"/>
      <c r="AR126" s="630"/>
      <c r="AS126" s="630"/>
      <c r="AT126" s="630"/>
      <c r="AU126" s="630"/>
      <c r="AV126" s="630"/>
      <c r="AW126" s="630" t="s">
        <v>899</v>
      </c>
      <c r="AX126" s="630"/>
      <c r="AY126" s="630"/>
      <c r="AZ126" s="630"/>
      <c r="BA126" s="630"/>
      <c r="BB126" s="630"/>
      <c r="BC126" s="630"/>
      <c r="BD126" s="630"/>
      <c r="BE126" s="630"/>
      <c r="BF126" s="630"/>
      <c r="BG126" s="630"/>
      <c r="BH126" s="630"/>
      <c r="BI126" s="630"/>
      <c r="BJ126" s="630"/>
      <c r="BK126" s="631"/>
      <c r="BL126" s="632"/>
      <c r="BM126" s="632"/>
      <c r="BN126" s="632"/>
      <c r="BO126" s="632"/>
      <c r="BP126" s="632"/>
      <c r="BQ126" s="633"/>
      <c r="BR126" s="631"/>
      <c r="BS126" s="632"/>
      <c r="BT126" s="632"/>
      <c r="BU126" s="632"/>
      <c r="BV126" s="632"/>
      <c r="BW126" s="632"/>
      <c r="BX126" s="633"/>
      <c r="BY126" s="630">
        <v>389</v>
      </c>
      <c r="BZ126" s="630"/>
      <c r="CA126" s="630"/>
      <c r="CB126" s="630"/>
      <c r="CC126" s="630"/>
      <c r="CD126" s="630"/>
      <c r="CE126" s="630"/>
      <c r="CF126" s="630"/>
      <c r="CG126" s="630"/>
      <c r="CH126" s="630"/>
      <c r="CI126" s="630"/>
      <c r="CJ126" s="630"/>
      <c r="CK126" s="630"/>
      <c r="CL126" s="630"/>
      <c r="CM126" s="630"/>
      <c r="CN126" s="630"/>
    </row>
    <row r="127" spans="5:92" ht="14.25" customHeight="1" x14ac:dyDescent="0.35">
      <c r="E127" s="630">
        <v>18</v>
      </c>
      <c r="F127" s="630"/>
      <c r="G127" s="630"/>
      <c r="H127" s="630"/>
      <c r="I127" s="630"/>
      <c r="J127" s="630"/>
      <c r="K127" s="630"/>
      <c r="L127" s="630"/>
      <c r="M127" s="630"/>
      <c r="N127" s="630"/>
      <c r="O127" s="630"/>
      <c r="P127" s="630"/>
      <c r="Q127" s="630"/>
      <c r="R127" s="630"/>
      <c r="S127" s="630"/>
      <c r="T127" s="630" t="s">
        <v>863</v>
      </c>
      <c r="U127" s="630"/>
      <c r="V127" s="630"/>
      <c r="W127" s="630"/>
      <c r="X127" s="630"/>
      <c r="Y127" s="630"/>
      <c r="Z127" s="630"/>
      <c r="AA127" s="630"/>
      <c r="AB127" s="630"/>
      <c r="AC127" s="630"/>
      <c r="AD127" s="630"/>
      <c r="AE127" s="630"/>
      <c r="AF127" s="630"/>
      <c r="AG127" s="630"/>
      <c r="AH127" s="630"/>
      <c r="AI127" s="630"/>
      <c r="AJ127" s="630"/>
      <c r="AK127" s="630"/>
      <c r="AL127" s="630"/>
      <c r="AM127" s="630"/>
      <c r="AN127" s="630"/>
      <c r="AO127" s="630"/>
      <c r="AP127" s="630" t="s">
        <v>899</v>
      </c>
      <c r="AQ127" s="630"/>
      <c r="AR127" s="630"/>
      <c r="AS127" s="630"/>
      <c r="AT127" s="630"/>
      <c r="AU127" s="630"/>
      <c r="AV127" s="630"/>
      <c r="AW127" s="630" t="s">
        <v>899</v>
      </c>
      <c r="AX127" s="630"/>
      <c r="AY127" s="630"/>
      <c r="AZ127" s="630"/>
      <c r="BA127" s="630"/>
      <c r="BB127" s="630"/>
      <c r="BC127" s="630"/>
      <c r="BD127" s="630"/>
      <c r="BE127" s="630"/>
      <c r="BF127" s="630"/>
      <c r="BG127" s="630"/>
      <c r="BH127" s="630"/>
      <c r="BI127" s="630"/>
      <c r="BJ127" s="630"/>
      <c r="BK127" s="631"/>
      <c r="BL127" s="632"/>
      <c r="BM127" s="632"/>
      <c r="BN127" s="632"/>
      <c r="BO127" s="632"/>
      <c r="BP127" s="632"/>
      <c r="BQ127" s="633"/>
      <c r="BR127" s="631"/>
      <c r="BS127" s="632"/>
      <c r="BT127" s="632"/>
      <c r="BU127" s="632"/>
      <c r="BV127" s="632"/>
      <c r="BW127" s="632"/>
      <c r="BX127" s="633"/>
      <c r="BY127" s="630">
        <v>270</v>
      </c>
      <c r="BZ127" s="630"/>
      <c r="CA127" s="630"/>
      <c r="CB127" s="630"/>
      <c r="CC127" s="630"/>
      <c r="CD127" s="630"/>
      <c r="CE127" s="630"/>
      <c r="CF127" s="630"/>
      <c r="CG127" s="630"/>
      <c r="CH127" s="630"/>
      <c r="CI127" s="630"/>
      <c r="CJ127" s="630"/>
      <c r="CK127" s="630"/>
      <c r="CL127" s="630"/>
      <c r="CM127" s="630"/>
      <c r="CN127" s="630"/>
    </row>
    <row r="128" spans="5:92" ht="14.25" customHeight="1" x14ac:dyDescent="0.35">
      <c r="E128" s="630">
        <v>19</v>
      </c>
      <c r="F128" s="630"/>
      <c r="G128" s="630"/>
      <c r="H128" s="630"/>
      <c r="I128" s="630"/>
      <c r="J128" s="630"/>
      <c r="K128" s="630"/>
      <c r="L128" s="630"/>
      <c r="M128" s="630"/>
      <c r="N128" s="630"/>
      <c r="O128" s="630"/>
      <c r="P128" s="630"/>
      <c r="Q128" s="630"/>
      <c r="R128" s="630"/>
      <c r="S128" s="630"/>
      <c r="T128" s="630" t="s">
        <v>864</v>
      </c>
      <c r="U128" s="630"/>
      <c r="V128" s="630"/>
      <c r="W128" s="630"/>
      <c r="X128" s="630"/>
      <c r="Y128" s="630"/>
      <c r="Z128" s="630"/>
      <c r="AA128" s="630"/>
      <c r="AB128" s="630"/>
      <c r="AC128" s="630"/>
      <c r="AD128" s="630"/>
      <c r="AE128" s="630"/>
      <c r="AF128" s="630"/>
      <c r="AG128" s="630"/>
      <c r="AH128" s="630"/>
      <c r="AI128" s="630" t="s">
        <v>899</v>
      </c>
      <c r="AJ128" s="630"/>
      <c r="AK128" s="630"/>
      <c r="AL128" s="630"/>
      <c r="AM128" s="630"/>
      <c r="AN128" s="630"/>
      <c r="AO128" s="630"/>
      <c r="AP128" s="630" t="s">
        <v>899</v>
      </c>
      <c r="AQ128" s="630"/>
      <c r="AR128" s="630"/>
      <c r="AS128" s="630"/>
      <c r="AT128" s="630"/>
      <c r="AU128" s="630"/>
      <c r="AV128" s="630"/>
      <c r="AW128" s="630"/>
      <c r="AX128" s="630"/>
      <c r="AY128" s="630"/>
      <c r="AZ128" s="630"/>
      <c r="BA128" s="630"/>
      <c r="BB128" s="630"/>
      <c r="BC128" s="630"/>
      <c r="BD128" s="630"/>
      <c r="BE128" s="630"/>
      <c r="BF128" s="630"/>
      <c r="BG128" s="630"/>
      <c r="BH128" s="630"/>
      <c r="BI128" s="630"/>
      <c r="BJ128" s="630"/>
      <c r="BK128" s="631"/>
      <c r="BL128" s="632"/>
      <c r="BM128" s="632"/>
      <c r="BN128" s="632"/>
      <c r="BO128" s="632"/>
      <c r="BP128" s="632"/>
      <c r="BQ128" s="633"/>
      <c r="BR128" s="631"/>
      <c r="BS128" s="632"/>
      <c r="BT128" s="632"/>
      <c r="BU128" s="632"/>
      <c r="BV128" s="632"/>
      <c r="BW128" s="632"/>
      <c r="BX128" s="633"/>
      <c r="BY128" s="630">
        <v>237</v>
      </c>
      <c r="BZ128" s="630"/>
      <c r="CA128" s="630"/>
      <c r="CB128" s="630"/>
      <c r="CC128" s="630"/>
      <c r="CD128" s="630"/>
      <c r="CE128" s="630"/>
      <c r="CF128" s="630"/>
      <c r="CG128" s="630"/>
      <c r="CH128" s="630"/>
      <c r="CI128" s="630"/>
      <c r="CJ128" s="630"/>
      <c r="CK128" s="630"/>
      <c r="CL128" s="630"/>
      <c r="CM128" s="630"/>
      <c r="CN128" s="630"/>
    </row>
    <row r="129" spans="5:92" ht="14.25" customHeight="1" x14ac:dyDescent="0.35">
      <c r="E129" s="630">
        <v>20</v>
      </c>
      <c r="F129" s="630"/>
      <c r="G129" s="630"/>
      <c r="H129" s="630"/>
      <c r="I129" s="630"/>
      <c r="J129" s="630"/>
      <c r="K129" s="630"/>
      <c r="L129" s="630"/>
      <c r="M129" s="630"/>
      <c r="N129" s="630"/>
      <c r="O129" s="630"/>
      <c r="P129" s="630"/>
      <c r="Q129" s="630"/>
      <c r="R129" s="630"/>
      <c r="S129" s="630"/>
      <c r="T129" s="630" t="s">
        <v>865</v>
      </c>
      <c r="U129" s="630"/>
      <c r="V129" s="630"/>
      <c r="W129" s="630"/>
      <c r="X129" s="630"/>
      <c r="Y129" s="630"/>
      <c r="Z129" s="630"/>
      <c r="AA129" s="630"/>
      <c r="AB129" s="630"/>
      <c r="AC129" s="630"/>
      <c r="AD129" s="630"/>
      <c r="AE129" s="630"/>
      <c r="AF129" s="630"/>
      <c r="AG129" s="630"/>
      <c r="AH129" s="630"/>
      <c r="AI129" s="630" t="s">
        <v>899</v>
      </c>
      <c r="AJ129" s="630"/>
      <c r="AK129" s="630"/>
      <c r="AL129" s="630"/>
      <c r="AM129" s="630"/>
      <c r="AN129" s="630"/>
      <c r="AO129" s="630"/>
      <c r="AP129" s="630" t="s">
        <v>899</v>
      </c>
      <c r="AQ129" s="630"/>
      <c r="AR129" s="630"/>
      <c r="AS129" s="630"/>
      <c r="AT129" s="630"/>
      <c r="AU129" s="630"/>
      <c r="AV129" s="630"/>
      <c r="AW129" s="630"/>
      <c r="AX129" s="630"/>
      <c r="AY129" s="630"/>
      <c r="AZ129" s="630"/>
      <c r="BA129" s="630"/>
      <c r="BB129" s="630"/>
      <c r="BC129" s="630"/>
      <c r="BD129" s="630"/>
      <c r="BE129" s="630"/>
      <c r="BF129" s="630"/>
      <c r="BG129" s="630"/>
      <c r="BH129" s="630"/>
      <c r="BI129" s="630"/>
      <c r="BJ129" s="630"/>
      <c r="BK129" s="631"/>
      <c r="BL129" s="632"/>
      <c r="BM129" s="632"/>
      <c r="BN129" s="632"/>
      <c r="BO129" s="632"/>
      <c r="BP129" s="632"/>
      <c r="BQ129" s="633"/>
      <c r="BR129" s="631"/>
      <c r="BS129" s="632"/>
      <c r="BT129" s="632"/>
      <c r="BU129" s="632"/>
      <c r="BV129" s="632"/>
      <c r="BW129" s="632"/>
      <c r="BX129" s="633"/>
      <c r="BY129" s="630">
        <v>11</v>
      </c>
      <c r="BZ129" s="630"/>
      <c r="CA129" s="630"/>
      <c r="CB129" s="630"/>
      <c r="CC129" s="630"/>
      <c r="CD129" s="630"/>
      <c r="CE129" s="630"/>
      <c r="CF129" s="630"/>
      <c r="CG129" s="630"/>
      <c r="CH129" s="630"/>
      <c r="CI129" s="630"/>
      <c r="CJ129" s="630"/>
      <c r="CK129" s="630"/>
      <c r="CL129" s="630"/>
      <c r="CM129" s="630"/>
      <c r="CN129" s="630"/>
    </row>
    <row r="130" spans="5:92" ht="14.25" customHeight="1" x14ac:dyDescent="0.35">
      <c r="E130" s="630">
        <v>21</v>
      </c>
      <c r="F130" s="630"/>
      <c r="G130" s="630"/>
      <c r="H130" s="630"/>
      <c r="I130" s="630"/>
      <c r="J130" s="630"/>
      <c r="K130" s="630"/>
      <c r="L130" s="630"/>
      <c r="M130" s="630"/>
      <c r="N130" s="630"/>
      <c r="O130" s="630"/>
      <c r="P130" s="630"/>
      <c r="Q130" s="630"/>
      <c r="R130" s="630"/>
      <c r="S130" s="630"/>
      <c r="T130" s="630" t="s">
        <v>866</v>
      </c>
      <c r="U130" s="630"/>
      <c r="V130" s="630"/>
      <c r="W130" s="630"/>
      <c r="X130" s="630"/>
      <c r="Y130" s="630"/>
      <c r="Z130" s="630"/>
      <c r="AA130" s="630"/>
      <c r="AB130" s="630"/>
      <c r="AC130" s="630"/>
      <c r="AD130" s="630"/>
      <c r="AE130" s="630"/>
      <c r="AF130" s="630"/>
      <c r="AG130" s="630"/>
      <c r="AH130" s="630"/>
      <c r="AI130" s="630" t="s">
        <v>899</v>
      </c>
      <c r="AJ130" s="630"/>
      <c r="AK130" s="630"/>
      <c r="AL130" s="630"/>
      <c r="AM130" s="630"/>
      <c r="AN130" s="630"/>
      <c r="AO130" s="630"/>
      <c r="AP130" s="630" t="s">
        <v>899</v>
      </c>
      <c r="AQ130" s="630"/>
      <c r="AR130" s="630"/>
      <c r="AS130" s="630"/>
      <c r="AT130" s="630"/>
      <c r="AU130" s="630"/>
      <c r="AV130" s="630"/>
      <c r="AW130" s="630"/>
      <c r="AX130" s="630"/>
      <c r="AY130" s="630"/>
      <c r="AZ130" s="630"/>
      <c r="BA130" s="630"/>
      <c r="BB130" s="630"/>
      <c r="BC130" s="630"/>
      <c r="BD130" s="630"/>
      <c r="BE130" s="630"/>
      <c r="BF130" s="630"/>
      <c r="BG130" s="630"/>
      <c r="BH130" s="630"/>
      <c r="BI130" s="630"/>
      <c r="BJ130" s="630"/>
      <c r="BK130" s="631"/>
      <c r="BL130" s="632"/>
      <c r="BM130" s="632"/>
      <c r="BN130" s="632"/>
      <c r="BO130" s="632"/>
      <c r="BP130" s="632"/>
      <c r="BQ130" s="633"/>
      <c r="BR130" s="631"/>
      <c r="BS130" s="632"/>
      <c r="BT130" s="632"/>
      <c r="BU130" s="632"/>
      <c r="BV130" s="632"/>
      <c r="BW130" s="632"/>
      <c r="BX130" s="633"/>
      <c r="BY130" s="630">
        <v>28</v>
      </c>
      <c r="BZ130" s="630"/>
      <c r="CA130" s="630"/>
      <c r="CB130" s="630"/>
      <c r="CC130" s="630"/>
      <c r="CD130" s="630"/>
      <c r="CE130" s="630"/>
      <c r="CF130" s="630"/>
      <c r="CG130" s="630"/>
      <c r="CH130" s="630"/>
      <c r="CI130" s="630"/>
      <c r="CJ130" s="630"/>
      <c r="CK130" s="630"/>
      <c r="CL130" s="630"/>
      <c r="CM130" s="630"/>
      <c r="CN130" s="630"/>
    </row>
    <row r="131" spans="5:92" ht="14.25" customHeight="1" x14ac:dyDescent="0.35">
      <c r="E131" s="630">
        <v>22</v>
      </c>
      <c r="F131" s="630"/>
      <c r="G131" s="630"/>
      <c r="H131" s="630"/>
      <c r="I131" s="630"/>
      <c r="J131" s="630"/>
      <c r="K131" s="630"/>
      <c r="L131" s="630"/>
      <c r="M131" s="630"/>
      <c r="N131" s="630"/>
      <c r="O131" s="630"/>
      <c r="P131" s="630"/>
      <c r="Q131" s="630"/>
      <c r="R131" s="630"/>
      <c r="S131" s="630"/>
      <c r="T131" s="630" t="s">
        <v>867</v>
      </c>
      <c r="U131" s="630"/>
      <c r="V131" s="630"/>
      <c r="W131" s="630"/>
      <c r="X131" s="630"/>
      <c r="Y131" s="630"/>
      <c r="Z131" s="630"/>
      <c r="AA131" s="630"/>
      <c r="AB131" s="630"/>
      <c r="AC131" s="630"/>
      <c r="AD131" s="630"/>
      <c r="AE131" s="630"/>
      <c r="AF131" s="630"/>
      <c r="AG131" s="630"/>
      <c r="AH131" s="630"/>
      <c r="AI131" s="630" t="s">
        <v>899</v>
      </c>
      <c r="AJ131" s="630"/>
      <c r="AK131" s="630"/>
      <c r="AL131" s="630"/>
      <c r="AM131" s="630"/>
      <c r="AN131" s="630"/>
      <c r="AO131" s="630"/>
      <c r="AP131" s="630" t="s">
        <v>899</v>
      </c>
      <c r="AQ131" s="630"/>
      <c r="AR131" s="630"/>
      <c r="AS131" s="630"/>
      <c r="AT131" s="630"/>
      <c r="AU131" s="630"/>
      <c r="AV131" s="630"/>
      <c r="AW131" s="630"/>
      <c r="AX131" s="630"/>
      <c r="AY131" s="630"/>
      <c r="AZ131" s="630"/>
      <c r="BA131" s="630"/>
      <c r="BB131" s="630"/>
      <c r="BC131" s="630"/>
      <c r="BD131" s="630"/>
      <c r="BE131" s="630"/>
      <c r="BF131" s="630"/>
      <c r="BG131" s="630"/>
      <c r="BH131" s="630"/>
      <c r="BI131" s="630"/>
      <c r="BJ131" s="630"/>
      <c r="BK131" s="631"/>
      <c r="BL131" s="632"/>
      <c r="BM131" s="632"/>
      <c r="BN131" s="632"/>
      <c r="BO131" s="632"/>
      <c r="BP131" s="632"/>
      <c r="BQ131" s="633"/>
      <c r="BR131" s="631"/>
      <c r="BS131" s="632"/>
      <c r="BT131" s="632"/>
      <c r="BU131" s="632"/>
      <c r="BV131" s="632"/>
      <c r="BW131" s="632"/>
      <c r="BX131" s="633"/>
      <c r="BY131" s="630">
        <v>336</v>
      </c>
      <c r="BZ131" s="630"/>
      <c r="CA131" s="630"/>
      <c r="CB131" s="630"/>
      <c r="CC131" s="630"/>
      <c r="CD131" s="630"/>
      <c r="CE131" s="630"/>
      <c r="CF131" s="630"/>
      <c r="CG131" s="630"/>
      <c r="CH131" s="630"/>
      <c r="CI131" s="630"/>
      <c r="CJ131" s="630"/>
      <c r="CK131" s="630"/>
      <c r="CL131" s="630"/>
      <c r="CM131" s="630"/>
      <c r="CN131" s="630"/>
    </row>
    <row r="132" spans="5:92" ht="14.25" customHeight="1" x14ac:dyDescent="0.35">
      <c r="E132" s="630">
        <v>23</v>
      </c>
      <c r="F132" s="630"/>
      <c r="G132" s="630"/>
      <c r="H132" s="630"/>
      <c r="I132" s="630"/>
      <c r="J132" s="630"/>
      <c r="K132" s="630"/>
      <c r="L132" s="630"/>
      <c r="M132" s="630"/>
      <c r="N132" s="630"/>
      <c r="O132" s="630"/>
      <c r="P132" s="630"/>
      <c r="Q132" s="630"/>
      <c r="R132" s="630"/>
      <c r="S132" s="630"/>
      <c r="T132" s="630" t="s">
        <v>868</v>
      </c>
      <c r="U132" s="630"/>
      <c r="V132" s="630"/>
      <c r="W132" s="630"/>
      <c r="X132" s="630"/>
      <c r="Y132" s="630"/>
      <c r="Z132" s="630"/>
      <c r="AA132" s="630"/>
      <c r="AB132" s="630"/>
      <c r="AC132" s="630"/>
      <c r="AD132" s="630"/>
      <c r="AE132" s="630"/>
      <c r="AF132" s="630"/>
      <c r="AG132" s="630"/>
      <c r="AH132" s="630"/>
      <c r="AI132" s="630"/>
      <c r="AJ132" s="630"/>
      <c r="AK132" s="630"/>
      <c r="AL132" s="630"/>
      <c r="AM132" s="630"/>
      <c r="AN132" s="630"/>
      <c r="AO132" s="630"/>
      <c r="AP132" s="630" t="s">
        <v>899</v>
      </c>
      <c r="AQ132" s="630"/>
      <c r="AR132" s="630"/>
      <c r="AS132" s="630"/>
      <c r="AT132" s="630"/>
      <c r="AU132" s="630"/>
      <c r="AV132" s="630"/>
      <c r="AW132" s="630" t="s">
        <v>899</v>
      </c>
      <c r="AX132" s="630"/>
      <c r="AY132" s="630"/>
      <c r="AZ132" s="630"/>
      <c r="BA132" s="630"/>
      <c r="BB132" s="630"/>
      <c r="BC132" s="630"/>
      <c r="BD132" s="630"/>
      <c r="BE132" s="630"/>
      <c r="BF132" s="630"/>
      <c r="BG132" s="630"/>
      <c r="BH132" s="630"/>
      <c r="BI132" s="630"/>
      <c r="BJ132" s="630"/>
      <c r="BK132" s="631"/>
      <c r="BL132" s="632"/>
      <c r="BM132" s="632"/>
      <c r="BN132" s="632"/>
      <c r="BO132" s="632"/>
      <c r="BP132" s="632"/>
      <c r="BQ132" s="633"/>
      <c r="BR132" s="631"/>
      <c r="BS132" s="632"/>
      <c r="BT132" s="632"/>
      <c r="BU132" s="632"/>
      <c r="BV132" s="632"/>
      <c r="BW132" s="632"/>
      <c r="BX132" s="633"/>
      <c r="BY132" s="630">
        <v>365</v>
      </c>
      <c r="BZ132" s="630"/>
      <c r="CA132" s="630"/>
      <c r="CB132" s="630"/>
      <c r="CC132" s="630"/>
      <c r="CD132" s="630"/>
      <c r="CE132" s="630"/>
      <c r="CF132" s="630"/>
      <c r="CG132" s="630"/>
      <c r="CH132" s="630"/>
      <c r="CI132" s="630"/>
      <c r="CJ132" s="630"/>
      <c r="CK132" s="630"/>
      <c r="CL132" s="630"/>
      <c r="CM132" s="630"/>
      <c r="CN132" s="630"/>
    </row>
    <row r="133" spans="5:92" ht="14.25" customHeight="1" x14ac:dyDescent="0.35">
      <c r="E133" s="630">
        <v>24</v>
      </c>
      <c r="F133" s="630"/>
      <c r="G133" s="630"/>
      <c r="H133" s="630"/>
      <c r="I133" s="630"/>
      <c r="J133" s="630"/>
      <c r="K133" s="630"/>
      <c r="L133" s="630"/>
      <c r="M133" s="630"/>
      <c r="N133" s="630"/>
      <c r="O133" s="630"/>
      <c r="P133" s="630"/>
      <c r="Q133" s="630"/>
      <c r="R133" s="630"/>
      <c r="S133" s="630"/>
      <c r="T133" s="630" t="s">
        <v>869</v>
      </c>
      <c r="U133" s="630"/>
      <c r="V133" s="630"/>
      <c r="W133" s="630"/>
      <c r="X133" s="630"/>
      <c r="Y133" s="630"/>
      <c r="Z133" s="630"/>
      <c r="AA133" s="630"/>
      <c r="AB133" s="630"/>
      <c r="AC133" s="630"/>
      <c r="AD133" s="630"/>
      <c r="AE133" s="630"/>
      <c r="AF133" s="630"/>
      <c r="AG133" s="630"/>
      <c r="AH133" s="630"/>
      <c r="AI133" s="630" t="s">
        <v>899</v>
      </c>
      <c r="AJ133" s="630"/>
      <c r="AK133" s="630"/>
      <c r="AL133" s="630"/>
      <c r="AM133" s="630"/>
      <c r="AN133" s="630"/>
      <c r="AO133" s="630"/>
      <c r="AP133" s="630"/>
      <c r="AQ133" s="630"/>
      <c r="AR133" s="630"/>
      <c r="AS133" s="630"/>
      <c r="AT133" s="630"/>
      <c r="AU133" s="630"/>
      <c r="AV133" s="630"/>
      <c r="AW133" s="630"/>
      <c r="AX133" s="630"/>
      <c r="AY133" s="630"/>
      <c r="AZ133" s="630"/>
      <c r="BA133" s="630"/>
      <c r="BB133" s="630"/>
      <c r="BC133" s="630"/>
      <c r="BD133" s="630"/>
      <c r="BE133" s="630"/>
      <c r="BF133" s="630"/>
      <c r="BG133" s="630"/>
      <c r="BH133" s="630"/>
      <c r="BI133" s="630"/>
      <c r="BJ133" s="630"/>
      <c r="BK133" s="631"/>
      <c r="BL133" s="632"/>
      <c r="BM133" s="632"/>
      <c r="BN133" s="632"/>
      <c r="BO133" s="632"/>
      <c r="BP133" s="632"/>
      <c r="BQ133" s="633"/>
      <c r="BR133" s="631"/>
      <c r="BS133" s="632"/>
      <c r="BT133" s="632"/>
      <c r="BU133" s="632"/>
      <c r="BV133" s="632"/>
      <c r="BW133" s="632"/>
      <c r="BX133" s="633"/>
      <c r="BY133" s="630">
        <v>76</v>
      </c>
      <c r="BZ133" s="630"/>
      <c r="CA133" s="630"/>
      <c r="CB133" s="630"/>
      <c r="CC133" s="630"/>
      <c r="CD133" s="630"/>
      <c r="CE133" s="630"/>
      <c r="CF133" s="630"/>
      <c r="CG133" s="630"/>
      <c r="CH133" s="630"/>
      <c r="CI133" s="630"/>
      <c r="CJ133" s="630"/>
      <c r="CK133" s="630"/>
      <c r="CL133" s="630"/>
      <c r="CM133" s="630"/>
      <c r="CN133" s="630"/>
    </row>
    <row r="134" spans="5:92" ht="14.25" customHeight="1" x14ac:dyDescent="0.35">
      <c r="E134" s="630">
        <v>25</v>
      </c>
      <c r="F134" s="630"/>
      <c r="G134" s="630"/>
      <c r="H134" s="630"/>
      <c r="I134" s="630"/>
      <c r="J134" s="630"/>
      <c r="K134" s="630"/>
      <c r="L134" s="630"/>
      <c r="M134" s="630"/>
      <c r="N134" s="630"/>
      <c r="O134" s="630"/>
      <c r="P134" s="630"/>
      <c r="Q134" s="630"/>
      <c r="R134" s="630"/>
      <c r="S134" s="630"/>
      <c r="T134" s="630" t="s">
        <v>870</v>
      </c>
      <c r="U134" s="630"/>
      <c r="V134" s="630"/>
      <c r="W134" s="630"/>
      <c r="X134" s="630"/>
      <c r="Y134" s="630"/>
      <c r="Z134" s="630"/>
      <c r="AA134" s="630"/>
      <c r="AB134" s="630"/>
      <c r="AC134" s="630"/>
      <c r="AD134" s="630"/>
      <c r="AE134" s="630"/>
      <c r="AF134" s="630"/>
      <c r="AG134" s="630"/>
      <c r="AH134" s="630"/>
      <c r="AI134" s="630" t="s">
        <v>899</v>
      </c>
      <c r="AJ134" s="630"/>
      <c r="AK134" s="630"/>
      <c r="AL134" s="630"/>
      <c r="AM134" s="630"/>
      <c r="AN134" s="630"/>
      <c r="AO134" s="630"/>
      <c r="AP134" s="630"/>
      <c r="AQ134" s="630"/>
      <c r="AR134" s="630"/>
      <c r="AS134" s="630"/>
      <c r="AT134" s="630"/>
      <c r="AU134" s="630"/>
      <c r="AV134" s="630"/>
      <c r="AW134" s="630"/>
      <c r="AX134" s="630"/>
      <c r="AY134" s="630"/>
      <c r="AZ134" s="630"/>
      <c r="BA134" s="630"/>
      <c r="BB134" s="630"/>
      <c r="BC134" s="630"/>
      <c r="BD134" s="630"/>
      <c r="BE134" s="630"/>
      <c r="BF134" s="630"/>
      <c r="BG134" s="630"/>
      <c r="BH134" s="630"/>
      <c r="BI134" s="630"/>
      <c r="BJ134" s="630"/>
      <c r="BK134" s="631"/>
      <c r="BL134" s="632"/>
      <c r="BM134" s="632"/>
      <c r="BN134" s="632"/>
      <c r="BO134" s="632"/>
      <c r="BP134" s="632"/>
      <c r="BQ134" s="633"/>
      <c r="BR134" s="631"/>
      <c r="BS134" s="632"/>
      <c r="BT134" s="632"/>
      <c r="BU134" s="632"/>
      <c r="BV134" s="632"/>
      <c r="BW134" s="632"/>
      <c r="BX134" s="633"/>
      <c r="BY134" s="630">
        <v>37</v>
      </c>
      <c r="BZ134" s="630"/>
      <c r="CA134" s="630"/>
      <c r="CB134" s="630"/>
      <c r="CC134" s="630"/>
      <c r="CD134" s="630"/>
      <c r="CE134" s="630"/>
      <c r="CF134" s="630"/>
      <c r="CG134" s="630"/>
      <c r="CH134" s="630"/>
      <c r="CI134" s="630"/>
      <c r="CJ134" s="630"/>
      <c r="CK134" s="630"/>
      <c r="CL134" s="630"/>
      <c r="CM134" s="630"/>
      <c r="CN134" s="630"/>
    </row>
    <row r="135" spans="5:92" ht="14.25" customHeight="1" x14ac:dyDescent="0.35">
      <c r="E135" s="630">
        <v>26</v>
      </c>
      <c r="F135" s="630"/>
      <c r="G135" s="630"/>
      <c r="H135" s="630"/>
      <c r="I135" s="630"/>
      <c r="J135" s="630"/>
      <c r="K135" s="630"/>
      <c r="L135" s="630"/>
      <c r="M135" s="630"/>
      <c r="N135" s="630"/>
      <c r="O135" s="630"/>
      <c r="P135" s="630"/>
      <c r="Q135" s="630"/>
      <c r="R135" s="630"/>
      <c r="S135" s="630"/>
      <c r="T135" s="630" t="s">
        <v>871</v>
      </c>
      <c r="U135" s="630"/>
      <c r="V135" s="630"/>
      <c r="W135" s="630"/>
      <c r="X135" s="630"/>
      <c r="Y135" s="630"/>
      <c r="Z135" s="630"/>
      <c r="AA135" s="630"/>
      <c r="AB135" s="630"/>
      <c r="AC135" s="630"/>
      <c r="AD135" s="630"/>
      <c r="AE135" s="630"/>
      <c r="AF135" s="630"/>
      <c r="AG135" s="630"/>
      <c r="AH135" s="630"/>
      <c r="AI135" s="630"/>
      <c r="AJ135" s="630"/>
      <c r="AK135" s="630"/>
      <c r="AL135" s="630"/>
      <c r="AM135" s="630"/>
      <c r="AN135" s="630"/>
      <c r="AO135" s="630"/>
      <c r="AP135" s="630" t="s">
        <v>899</v>
      </c>
      <c r="AQ135" s="630"/>
      <c r="AR135" s="630"/>
      <c r="AS135" s="630"/>
      <c r="AT135" s="630"/>
      <c r="AU135" s="630"/>
      <c r="AV135" s="630"/>
      <c r="AW135" s="630"/>
      <c r="AX135" s="630"/>
      <c r="AY135" s="630"/>
      <c r="AZ135" s="630"/>
      <c r="BA135" s="630"/>
      <c r="BB135" s="630"/>
      <c r="BC135" s="630"/>
      <c r="BD135" s="630"/>
      <c r="BE135" s="630"/>
      <c r="BF135" s="630"/>
      <c r="BG135" s="630"/>
      <c r="BH135" s="630"/>
      <c r="BI135" s="630"/>
      <c r="BJ135" s="630"/>
      <c r="BK135" s="631"/>
      <c r="BL135" s="632"/>
      <c r="BM135" s="632"/>
      <c r="BN135" s="632"/>
      <c r="BO135" s="632"/>
      <c r="BP135" s="632"/>
      <c r="BQ135" s="633"/>
      <c r="BR135" s="631"/>
      <c r="BS135" s="632"/>
      <c r="BT135" s="632"/>
      <c r="BU135" s="632"/>
      <c r="BV135" s="632"/>
      <c r="BW135" s="632"/>
      <c r="BX135" s="633"/>
      <c r="BY135" s="630">
        <v>89</v>
      </c>
      <c r="BZ135" s="630"/>
      <c r="CA135" s="630"/>
      <c r="CB135" s="630"/>
      <c r="CC135" s="630"/>
      <c r="CD135" s="630"/>
      <c r="CE135" s="630"/>
      <c r="CF135" s="630"/>
      <c r="CG135" s="630"/>
      <c r="CH135" s="630"/>
      <c r="CI135" s="630"/>
      <c r="CJ135" s="630"/>
      <c r="CK135" s="630"/>
      <c r="CL135" s="630"/>
      <c r="CM135" s="630"/>
      <c r="CN135" s="630"/>
    </row>
    <row r="136" spans="5:92" ht="14.25" customHeight="1" x14ac:dyDescent="0.35">
      <c r="E136" s="630">
        <v>27</v>
      </c>
      <c r="F136" s="630"/>
      <c r="G136" s="630"/>
      <c r="H136" s="630"/>
      <c r="I136" s="630"/>
      <c r="J136" s="630"/>
      <c r="K136" s="630"/>
      <c r="L136" s="630"/>
      <c r="M136" s="630"/>
      <c r="N136" s="630"/>
      <c r="O136" s="630"/>
      <c r="P136" s="630"/>
      <c r="Q136" s="630"/>
      <c r="R136" s="630"/>
      <c r="S136" s="630"/>
      <c r="T136" s="630" t="s">
        <v>872</v>
      </c>
      <c r="U136" s="630"/>
      <c r="V136" s="630"/>
      <c r="W136" s="630"/>
      <c r="X136" s="630"/>
      <c r="Y136" s="630"/>
      <c r="Z136" s="630"/>
      <c r="AA136" s="630"/>
      <c r="AB136" s="630"/>
      <c r="AC136" s="630"/>
      <c r="AD136" s="630"/>
      <c r="AE136" s="630"/>
      <c r="AF136" s="630"/>
      <c r="AG136" s="630"/>
      <c r="AH136" s="630"/>
      <c r="AI136" s="630"/>
      <c r="AJ136" s="630"/>
      <c r="AK136" s="630"/>
      <c r="AL136" s="630"/>
      <c r="AM136" s="630"/>
      <c r="AN136" s="630"/>
      <c r="AO136" s="630"/>
      <c r="AP136" s="630" t="s">
        <v>899</v>
      </c>
      <c r="AQ136" s="630"/>
      <c r="AR136" s="630"/>
      <c r="AS136" s="630"/>
      <c r="AT136" s="630"/>
      <c r="AU136" s="630"/>
      <c r="AV136" s="630"/>
      <c r="AW136" s="630"/>
      <c r="AX136" s="630"/>
      <c r="AY136" s="630"/>
      <c r="AZ136" s="630"/>
      <c r="BA136" s="630"/>
      <c r="BB136" s="630"/>
      <c r="BC136" s="630"/>
      <c r="BD136" s="630"/>
      <c r="BE136" s="630"/>
      <c r="BF136" s="630"/>
      <c r="BG136" s="630"/>
      <c r="BH136" s="630"/>
      <c r="BI136" s="630"/>
      <c r="BJ136" s="630"/>
      <c r="BK136" s="631"/>
      <c r="BL136" s="632"/>
      <c r="BM136" s="632"/>
      <c r="BN136" s="632"/>
      <c r="BO136" s="632"/>
      <c r="BP136" s="632"/>
      <c r="BQ136" s="633"/>
      <c r="BR136" s="631"/>
      <c r="BS136" s="632"/>
      <c r="BT136" s="632"/>
      <c r="BU136" s="632"/>
      <c r="BV136" s="632"/>
      <c r="BW136" s="632"/>
      <c r="BX136" s="633"/>
      <c r="BY136" s="630">
        <v>92</v>
      </c>
      <c r="BZ136" s="630"/>
      <c r="CA136" s="630"/>
      <c r="CB136" s="630"/>
      <c r="CC136" s="630"/>
      <c r="CD136" s="630"/>
      <c r="CE136" s="630"/>
      <c r="CF136" s="630"/>
      <c r="CG136" s="630"/>
      <c r="CH136" s="630"/>
      <c r="CI136" s="630"/>
      <c r="CJ136" s="630"/>
      <c r="CK136" s="630"/>
      <c r="CL136" s="630"/>
      <c r="CM136" s="630"/>
      <c r="CN136" s="630"/>
    </row>
    <row r="137" spans="5:92" ht="14.25" customHeight="1" x14ac:dyDescent="0.35">
      <c r="E137" s="630">
        <v>28</v>
      </c>
      <c r="F137" s="630"/>
      <c r="G137" s="630"/>
      <c r="H137" s="630"/>
      <c r="I137" s="630"/>
      <c r="J137" s="630"/>
      <c r="K137" s="630"/>
      <c r="L137" s="630"/>
      <c r="M137" s="630"/>
      <c r="N137" s="630"/>
      <c r="O137" s="630"/>
      <c r="P137" s="630"/>
      <c r="Q137" s="630"/>
      <c r="R137" s="630"/>
      <c r="S137" s="630"/>
      <c r="T137" s="630" t="s">
        <v>873</v>
      </c>
      <c r="U137" s="630"/>
      <c r="V137" s="630"/>
      <c r="W137" s="630"/>
      <c r="X137" s="630"/>
      <c r="Y137" s="630"/>
      <c r="Z137" s="630"/>
      <c r="AA137" s="630"/>
      <c r="AB137" s="630"/>
      <c r="AC137" s="630"/>
      <c r="AD137" s="630"/>
      <c r="AE137" s="630"/>
      <c r="AF137" s="630"/>
      <c r="AG137" s="630"/>
      <c r="AH137" s="630"/>
      <c r="AI137" s="630"/>
      <c r="AJ137" s="630"/>
      <c r="AK137" s="630"/>
      <c r="AL137" s="630"/>
      <c r="AM137" s="630"/>
      <c r="AN137" s="630"/>
      <c r="AO137" s="630"/>
      <c r="AP137" s="630" t="s">
        <v>899</v>
      </c>
      <c r="AQ137" s="630"/>
      <c r="AR137" s="630"/>
      <c r="AS137" s="630"/>
      <c r="AT137" s="630"/>
      <c r="AU137" s="630"/>
      <c r="AV137" s="630"/>
      <c r="AW137" s="630" t="s">
        <v>899</v>
      </c>
      <c r="AX137" s="630"/>
      <c r="AY137" s="630"/>
      <c r="AZ137" s="630"/>
      <c r="BA137" s="630"/>
      <c r="BB137" s="630"/>
      <c r="BC137" s="630"/>
      <c r="BD137" s="630"/>
      <c r="BE137" s="630"/>
      <c r="BF137" s="630"/>
      <c r="BG137" s="630"/>
      <c r="BH137" s="630"/>
      <c r="BI137" s="630"/>
      <c r="BJ137" s="630"/>
      <c r="BK137" s="631"/>
      <c r="BL137" s="632"/>
      <c r="BM137" s="632"/>
      <c r="BN137" s="632"/>
      <c r="BO137" s="632"/>
      <c r="BP137" s="632"/>
      <c r="BQ137" s="633"/>
      <c r="BR137" s="631"/>
      <c r="BS137" s="632"/>
      <c r="BT137" s="632"/>
      <c r="BU137" s="632"/>
      <c r="BV137" s="632"/>
      <c r="BW137" s="632"/>
      <c r="BX137" s="633"/>
      <c r="BY137" s="630">
        <v>320</v>
      </c>
      <c r="BZ137" s="630"/>
      <c r="CA137" s="630"/>
      <c r="CB137" s="630"/>
      <c r="CC137" s="630"/>
      <c r="CD137" s="630"/>
      <c r="CE137" s="630"/>
      <c r="CF137" s="630"/>
      <c r="CG137" s="630"/>
      <c r="CH137" s="630"/>
      <c r="CI137" s="630"/>
      <c r="CJ137" s="630"/>
      <c r="CK137" s="630"/>
      <c r="CL137" s="630"/>
      <c r="CM137" s="630"/>
      <c r="CN137" s="630"/>
    </row>
    <row r="138" spans="5:92" ht="14.25" customHeight="1" x14ac:dyDescent="0.35">
      <c r="E138" s="630">
        <v>29</v>
      </c>
      <c r="F138" s="630"/>
      <c r="G138" s="630"/>
      <c r="H138" s="630"/>
      <c r="I138" s="630"/>
      <c r="J138" s="630"/>
      <c r="K138" s="630"/>
      <c r="L138" s="630"/>
      <c r="M138" s="630"/>
      <c r="N138" s="630"/>
      <c r="O138" s="630"/>
      <c r="P138" s="630"/>
      <c r="Q138" s="630"/>
      <c r="R138" s="630"/>
      <c r="S138" s="630"/>
      <c r="T138" s="630" t="s">
        <v>874</v>
      </c>
      <c r="U138" s="630"/>
      <c r="V138" s="630"/>
      <c r="W138" s="630"/>
      <c r="X138" s="630"/>
      <c r="Y138" s="630"/>
      <c r="Z138" s="630"/>
      <c r="AA138" s="630"/>
      <c r="AB138" s="630"/>
      <c r="AC138" s="630"/>
      <c r="AD138" s="630"/>
      <c r="AE138" s="630"/>
      <c r="AF138" s="630"/>
      <c r="AG138" s="630"/>
      <c r="AH138" s="630"/>
      <c r="AI138" s="630"/>
      <c r="AJ138" s="630"/>
      <c r="AK138" s="630"/>
      <c r="AL138" s="630"/>
      <c r="AM138" s="630"/>
      <c r="AN138" s="630"/>
      <c r="AO138" s="630"/>
      <c r="AP138" s="630" t="s">
        <v>899</v>
      </c>
      <c r="AQ138" s="630"/>
      <c r="AR138" s="630"/>
      <c r="AS138" s="630"/>
      <c r="AT138" s="630"/>
      <c r="AU138" s="630"/>
      <c r="AV138" s="630"/>
      <c r="AW138" s="630"/>
      <c r="AX138" s="630"/>
      <c r="AY138" s="630"/>
      <c r="AZ138" s="630"/>
      <c r="BA138" s="630"/>
      <c r="BB138" s="630"/>
      <c r="BC138" s="630"/>
      <c r="BD138" s="630"/>
      <c r="BE138" s="630"/>
      <c r="BF138" s="630"/>
      <c r="BG138" s="630"/>
      <c r="BH138" s="630"/>
      <c r="BI138" s="630"/>
      <c r="BJ138" s="630"/>
      <c r="BK138" s="631"/>
      <c r="BL138" s="632"/>
      <c r="BM138" s="632"/>
      <c r="BN138" s="632"/>
      <c r="BO138" s="632"/>
      <c r="BP138" s="632"/>
      <c r="BQ138" s="633"/>
      <c r="BR138" s="631"/>
      <c r="BS138" s="632"/>
      <c r="BT138" s="632"/>
      <c r="BU138" s="632"/>
      <c r="BV138" s="632"/>
      <c r="BW138" s="632"/>
      <c r="BX138" s="633"/>
      <c r="BY138" s="630">
        <v>58</v>
      </c>
      <c r="BZ138" s="630"/>
      <c r="CA138" s="630"/>
      <c r="CB138" s="630"/>
      <c r="CC138" s="630"/>
      <c r="CD138" s="630"/>
      <c r="CE138" s="630"/>
      <c r="CF138" s="630"/>
      <c r="CG138" s="630"/>
      <c r="CH138" s="630"/>
      <c r="CI138" s="630"/>
      <c r="CJ138" s="630"/>
      <c r="CK138" s="630"/>
      <c r="CL138" s="630"/>
      <c r="CM138" s="630"/>
      <c r="CN138" s="630"/>
    </row>
    <row r="139" spans="5:92" ht="14.25" customHeight="1" x14ac:dyDescent="0.35">
      <c r="E139" s="630">
        <v>30</v>
      </c>
      <c r="F139" s="630"/>
      <c r="G139" s="630"/>
      <c r="H139" s="630"/>
      <c r="I139" s="630"/>
      <c r="J139" s="630"/>
      <c r="K139" s="630"/>
      <c r="L139" s="630"/>
      <c r="M139" s="630"/>
      <c r="N139" s="630"/>
      <c r="O139" s="630"/>
      <c r="P139" s="630"/>
      <c r="Q139" s="630"/>
      <c r="R139" s="630"/>
      <c r="S139" s="630"/>
      <c r="T139" s="630" t="s">
        <v>875</v>
      </c>
      <c r="U139" s="630"/>
      <c r="V139" s="630"/>
      <c r="W139" s="630"/>
      <c r="X139" s="630"/>
      <c r="Y139" s="630"/>
      <c r="Z139" s="630"/>
      <c r="AA139" s="630"/>
      <c r="AB139" s="630"/>
      <c r="AC139" s="630"/>
      <c r="AD139" s="630"/>
      <c r="AE139" s="630"/>
      <c r="AF139" s="630"/>
      <c r="AG139" s="630"/>
      <c r="AH139" s="630"/>
      <c r="AI139" s="630" t="s">
        <v>899</v>
      </c>
      <c r="AJ139" s="630"/>
      <c r="AK139" s="630"/>
      <c r="AL139" s="630"/>
      <c r="AM139" s="630"/>
      <c r="AN139" s="630"/>
      <c r="AO139" s="630"/>
      <c r="AP139" s="630" t="s">
        <v>899</v>
      </c>
      <c r="AQ139" s="630"/>
      <c r="AR139" s="630"/>
      <c r="AS139" s="630"/>
      <c r="AT139" s="630"/>
      <c r="AU139" s="630"/>
      <c r="AV139" s="630"/>
      <c r="AW139" s="630"/>
      <c r="AX139" s="630"/>
      <c r="AY139" s="630"/>
      <c r="AZ139" s="630"/>
      <c r="BA139" s="630"/>
      <c r="BB139" s="630"/>
      <c r="BC139" s="630"/>
      <c r="BD139" s="630"/>
      <c r="BE139" s="630"/>
      <c r="BF139" s="630"/>
      <c r="BG139" s="630"/>
      <c r="BH139" s="630"/>
      <c r="BI139" s="630"/>
      <c r="BJ139" s="630"/>
      <c r="BK139" s="631"/>
      <c r="BL139" s="632"/>
      <c r="BM139" s="632"/>
      <c r="BN139" s="632"/>
      <c r="BO139" s="632"/>
      <c r="BP139" s="632"/>
      <c r="BQ139" s="633"/>
      <c r="BR139" s="631"/>
      <c r="BS139" s="632"/>
      <c r="BT139" s="632"/>
      <c r="BU139" s="632"/>
      <c r="BV139" s="632"/>
      <c r="BW139" s="632"/>
      <c r="BX139" s="633"/>
      <c r="BY139" s="630">
        <v>126</v>
      </c>
      <c r="BZ139" s="630"/>
      <c r="CA139" s="630"/>
      <c r="CB139" s="630"/>
      <c r="CC139" s="630"/>
      <c r="CD139" s="630"/>
      <c r="CE139" s="630"/>
      <c r="CF139" s="630"/>
      <c r="CG139" s="630"/>
      <c r="CH139" s="630"/>
      <c r="CI139" s="630"/>
      <c r="CJ139" s="630"/>
      <c r="CK139" s="630"/>
      <c r="CL139" s="630"/>
      <c r="CM139" s="630"/>
      <c r="CN139" s="630"/>
    </row>
    <row r="140" spans="5:92" ht="14.25" customHeight="1" x14ac:dyDescent="0.35">
      <c r="E140" s="630">
        <v>31</v>
      </c>
      <c r="F140" s="630"/>
      <c r="G140" s="630"/>
      <c r="H140" s="630"/>
      <c r="I140" s="630"/>
      <c r="J140" s="630"/>
      <c r="K140" s="630"/>
      <c r="L140" s="630"/>
      <c r="M140" s="630"/>
      <c r="N140" s="630"/>
      <c r="O140" s="630"/>
      <c r="P140" s="630"/>
      <c r="Q140" s="630"/>
      <c r="R140" s="630"/>
      <c r="S140" s="630"/>
      <c r="T140" s="630" t="s">
        <v>876</v>
      </c>
      <c r="U140" s="630"/>
      <c r="V140" s="630"/>
      <c r="W140" s="630"/>
      <c r="X140" s="630"/>
      <c r="Y140" s="630"/>
      <c r="Z140" s="630"/>
      <c r="AA140" s="630"/>
      <c r="AB140" s="630"/>
      <c r="AC140" s="630"/>
      <c r="AD140" s="630"/>
      <c r="AE140" s="630"/>
      <c r="AF140" s="630"/>
      <c r="AG140" s="630"/>
      <c r="AH140" s="630"/>
      <c r="AI140" s="630"/>
      <c r="AJ140" s="630"/>
      <c r="AK140" s="630"/>
      <c r="AL140" s="630"/>
      <c r="AM140" s="630"/>
      <c r="AN140" s="630"/>
      <c r="AO140" s="630"/>
      <c r="AP140" s="630"/>
      <c r="AQ140" s="630"/>
      <c r="AR140" s="630"/>
      <c r="AS140" s="630"/>
      <c r="AT140" s="630"/>
      <c r="AU140" s="630"/>
      <c r="AV140" s="630"/>
      <c r="AW140" s="630" t="s">
        <v>899</v>
      </c>
      <c r="AX140" s="630"/>
      <c r="AY140" s="630"/>
      <c r="AZ140" s="630"/>
      <c r="BA140" s="630"/>
      <c r="BB140" s="630"/>
      <c r="BC140" s="630"/>
      <c r="BD140" s="630"/>
      <c r="BE140" s="630"/>
      <c r="BF140" s="630"/>
      <c r="BG140" s="630"/>
      <c r="BH140" s="630"/>
      <c r="BI140" s="630"/>
      <c r="BJ140" s="630"/>
      <c r="BK140" s="631"/>
      <c r="BL140" s="632"/>
      <c r="BM140" s="632"/>
      <c r="BN140" s="632"/>
      <c r="BO140" s="632"/>
      <c r="BP140" s="632"/>
      <c r="BQ140" s="633"/>
      <c r="BR140" s="631"/>
      <c r="BS140" s="632"/>
      <c r="BT140" s="632"/>
      <c r="BU140" s="632"/>
      <c r="BV140" s="632"/>
      <c r="BW140" s="632"/>
      <c r="BX140" s="633"/>
      <c r="BY140" s="630">
        <v>64</v>
      </c>
      <c r="BZ140" s="630"/>
      <c r="CA140" s="630"/>
      <c r="CB140" s="630"/>
      <c r="CC140" s="630"/>
      <c r="CD140" s="630"/>
      <c r="CE140" s="630"/>
      <c r="CF140" s="630"/>
      <c r="CG140" s="630"/>
      <c r="CH140" s="630"/>
      <c r="CI140" s="630"/>
      <c r="CJ140" s="630"/>
      <c r="CK140" s="630"/>
      <c r="CL140" s="630"/>
      <c r="CM140" s="630"/>
      <c r="CN140" s="630"/>
    </row>
    <row r="141" spans="5:92" ht="14.25" customHeight="1" x14ac:dyDescent="0.35">
      <c r="E141" s="630">
        <v>32</v>
      </c>
      <c r="F141" s="630"/>
      <c r="G141" s="630"/>
      <c r="H141" s="630"/>
      <c r="I141" s="630"/>
      <c r="J141" s="630"/>
      <c r="K141" s="630"/>
      <c r="L141" s="630"/>
      <c r="M141" s="630"/>
      <c r="N141" s="630"/>
      <c r="O141" s="630"/>
      <c r="P141" s="630"/>
      <c r="Q141" s="630"/>
      <c r="R141" s="630"/>
      <c r="S141" s="630"/>
      <c r="T141" s="630" t="s">
        <v>877</v>
      </c>
      <c r="U141" s="630"/>
      <c r="V141" s="630"/>
      <c r="W141" s="630"/>
      <c r="X141" s="630"/>
      <c r="Y141" s="630"/>
      <c r="Z141" s="630"/>
      <c r="AA141" s="630"/>
      <c r="AB141" s="630"/>
      <c r="AC141" s="630"/>
      <c r="AD141" s="630"/>
      <c r="AE141" s="630"/>
      <c r="AF141" s="630"/>
      <c r="AG141" s="630"/>
      <c r="AH141" s="630"/>
      <c r="AI141" s="630" t="s">
        <v>899</v>
      </c>
      <c r="AJ141" s="630"/>
      <c r="AK141" s="630"/>
      <c r="AL141" s="630"/>
      <c r="AM141" s="630"/>
      <c r="AN141" s="630"/>
      <c r="AO141" s="630"/>
      <c r="AP141" s="630"/>
      <c r="AQ141" s="630"/>
      <c r="AR141" s="630"/>
      <c r="AS141" s="630"/>
      <c r="AT141" s="630"/>
      <c r="AU141" s="630"/>
      <c r="AV141" s="630"/>
      <c r="AW141" s="630"/>
      <c r="AX141" s="630"/>
      <c r="AY141" s="630"/>
      <c r="AZ141" s="630"/>
      <c r="BA141" s="630"/>
      <c r="BB141" s="630"/>
      <c r="BC141" s="630"/>
      <c r="BD141" s="630"/>
      <c r="BE141" s="630"/>
      <c r="BF141" s="630"/>
      <c r="BG141" s="630"/>
      <c r="BH141" s="630"/>
      <c r="BI141" s="630"/>
      <c r="BJ141" s="630"/>
      <c r="BK141" s="631"/>
      <c r="BL141" s="632"/>
      <c r="BM141" s="632"/>
      <c r="BN141" s="632"/>
      <c r="BO141" s="632"/>
      <c r="BP141" s="632"/>
      <c r="BQ141" s="633"/>
      <c r="BR141" s="631"/>
      <c r="BS141" s="632"/>
      <c r="BT141" s="632"/>
      <c r="BU141" s="632"/>
      <c r="BV141" s="632"/>
      <c r="BW141" s="632"/>
      <c r="BX141" s="633"/>
      <c r="BY141" s="630">
        <v>39</v>
      </c>
      <c r="BZ141" s="630"/>
      <c r="CA141" s="630"/>
      <c r="CB141" s="630"/>
      <c r="CC141" s="630"/>
      <c r="CD141" s="630"/>
      <c r="CE141" s="630"/>
      <c r="CF141" s="630"/>
      <c r="CG141" s="630"/>
      <c r="CH141" s="630"/>
      <c r="CI141" s="630"/>
      <c r="CJ141" s="630"/>
      <c r="CK141" s="630"/>
      <c r="CL141" s="630"/>
      <c r="CM141" s="630"/>
      <c r="CN141" s="630"/>
    </row>
    <row r="142" spans="5:92" ht="14.25" customHeight="1" x14ac:dyDescent="0.35">
      <c r="E142" s="630">
        <v>33</v>
      </c>
      <c r="F142" s="630"/>
      <c r="G142" s="630"/>
      <c r="H142" s="630"/>
      <c r="I142" s="630"/>
      <c r="J142" s="630"/>
      <c r="K142" s="630"/>
      <c r="L142" s="630"/>
      <c r="M142" s="630"/>
      <c r="N142" s="630"/>
      <c r="O142" s="630"/>
      <c r="P142" s="630"/>
      <c r="Q142" s="630"/>
      <c r="R142" s="630"/>
      <c r="S142" s="630"/>
      <c r="T142" s="630" t="s">
        <v>878</v>
      </c>
      <c r="U142" s="630"/>
      <c r="V142" s="630"/>
      <c r="W142" s="630"/>
      <c r="X142" s="630"/>
      <c r="Y142" s="630"/>
      <c r="Z142" s="630"/>
      <c r="AA142" s="630"/>
      <c r="AB142" s="630"/>
      <c r="AC142" s="630"/>
      <c r="AD142" s="630"/>
      <c r="AE142" s="630"/>
      <c r="AF142" s="630"/>
      <c r="AG142" s="630"/>
      <c r="AH142" s="630"/>
      <c r="AI142" s="630" t="s">
        <v>899</v>
      </c>
      <c r="AJ142" s="630"/>
      <c r="AK142" s="630"/>
      <c r="AL142" s="630"/>
      <c r="AM142" s="630"/>
      <c r="AN142" s="630"/>
      <c r="AO142" s="630"/>
      <c r="AP142" s="630"/>
      <c r="AQ142" s="630"/>
      <c r="AR142" s="630"/>
      <c r="AS142" s="630"/>
      <c r="AT142" s="630"/>
      <c r="AU142" s="630"/>
      <c r="AV142" s="630"/>
      <c r="AW142" s="630"/>
      <c r="AX142" s="630"/>
      <c r="AY142" s="630"/>
      <c r="AZ142" s="630"/>
      <c r="BA142" s="630"/>
      <c r="BB142" s="630"/>
      <c r="BC142" s="630"/>
      <c r="BD142" s="630"/>
      <c r="BE142" s="630"/>
      <c r="BF142" s="630"/>
      <c r="BG142" s="630"/>
      <c r="BH142" s="630"/>
      <c r="BI142" s="630"/>
      <c r="BJ142" s="630"/>
      <c r="BK142" s="631"/>
      <c r="BL142" s="632"/>
      <c r="BM142" s="632"/>
      <c r="BN142" s="632"/>
      <c r="BO142" s="632"/>
      <c r="BP142" s="632"/>
      <c r="BQ142" s="633"/>
      <c r="BR142" s="631"/>
      <c r="BS142" s="632"/>
      <c r="BT142" s="632"/>
      <c r="BU142" s="632"/>
      <c r="BV142" s="632"/>
      <c r="BW142" s="632"/>
      <c r="BX142" s="633"/>
      <c r="BY142" s="630">
        <v>8</v>
      </c>
      <c r="BZ142" s="630"/>
      <c r="CA142" s="630"/>
      <c r="CB142" s="630"/>
      <c r="CC142" s="630"/>
      <c r="CD142" s="630"/>
      <c r="CE142" s="630"/>
      <c r="CF142" s="630"/>
      <c r="CG142" s="630"/>
      <c r="CH142" s="630"/>
      <c r="CI142" s="630"/>
      <c r="CJ142" s="630"/>
      <c r="CK142" s="630"/>
      <c r="CL142" s="630"/>
      <c r="CM142" s="630"/>
      <c r="CN142" s="630"/>
    </row>
    <row r="143" spans="5:92" ht="14.25" customHeight="1" x14ac:dyDescent="0.35">
      <c r="E143" s="630">
        <v>34</v>
      </c>
      <c r="F143" s="630"/>
      <c r="G143" s="630"/>
      <c r="H143" s="630"/>
      <c r="I143" s="630"/>
      <c r="J143" s="630"/>
      <c r="K143" s="630"/>
      <c r="L143" s="630"/>
      <c r="M143" s="630"/>
      <c r="N143" s="630"/>
      <c r="O143" s="630"/>
      <c r="P143" s="630"/>
      <c r="Q143" s="630"/>
      <c r="R143" s="630"/>
      <c r="S143" s="630"/>
      <c r="T143" s="630" t="s">
        <v>879</v>
      </c>
      <c r="U143" s="630"/>
      <c r="V143" s="630"/>
      <c r="W143" s="630"/>
      <c r="X143" s="630"/>
      <c r="Y143" s="630"/>
      <c r="Z143" s="630"/>
      <c r="AA143" s="630"/>
      <c r="AB143" s="630"/>
      <c r="AC143" s="630"/>
      <c r="AD143" s="630"/>
      <c r="AE143" s="630"/>
      <c r="AF143" s="630"/>
      <c r="AG143" s="630"/>
      <c r="AH143" s="630"/>
      <c r="AI143" s="630" t="s">
        <v>899</v>
      </c>
      <c r="AJ143" s="630"/>
      <c r="AK143" s="630"/>
      <c r="AL143" s="630"/>
      <c r="AM143" s="630"/>
      <c r="AN143" s="630"/>
      <c r="AO143" s="630"/>
      <c r="AP143" s="630" t="s">
        <v>899</v>
      </c>
      <c r="AQ143" s="630"/>
      <c r="AR143" s="630"/>
      <c r="AS143" s="630"/>
      <c r="AT143" s="630"/>
      <c r="AU143" s="630"/>
      <c r="AV143" s="630"/>
      <c r="AW143" s="630"/>
      <c r="AX143" s="630"/>
      <c r="AY143" s="630"/>
      <c r="AZ143" s="630"/>
      <c r="BA143" s="630"/>
      <c r="BB143" s="630"/>
      <c r="BC143" s="630"/>
      <c r="BD143" s="630"/>
      <c r="BE143" s="630"/>
      <c r="BF143" s="630"/>
      <c r="BG143" s="630"/>
      <c r="BH143" s="630"/>
      <c r="BI143" s="630"/>
      <c r="BJ143" s="630"/>
      <c r="BK143" s="631"/>
      <c r="BL143" s="632"/>
      <c r="BM143" s="632"/>
      <c r="BN143" s="632"/>
      <c r="BO143" s="632"/>
      <c r="BP143" s="632"/>
      <c r="BQ143" s="633"/>
      <c r="BR143" s="631"/>
      <c r="BS143" s="632"/>
      <c r="BT143" s="632"/>
      <c r="BU143" s="632"/>
      <c r="BV143" s="632"/>
      <c r="BW143" s="632"/>
      <c r="BX143" s="633"/>
      <c r="BY143" s="630">
        <v>30</v>
      </c>
      <c r="BZ143" s="630"/>
      <c r="CA143" s="630"/>
      <c r="CB143" s="630"/>
      <c r="CC143" s="630"/>
      <c r="CD143" s="630"/>
      <c r="CE143" s="630"/>
      <c r="CF143" s="630"/>
      <c r="CG143" s="630"/>
      <c r="CH143" s="630"/>
      <c r="CI143" s="630"/>
      <c r="CJ143" s="630"/>
      <c r="CK143" s="630"/>
      <c r="CL143" s="630"/>
      <c r="CM143" s="630"/>
      <c r="CN143" s="630"/>
    </row>
    <row r="144" spans="5:92" ht="14.25" customHeight="1" x14ac:dyDescent="0.35">
      <c r="E144" s="630">
        <v>35</v>
      </c>
      <c r="F144" s="630"/>
      <c r="G144" s="630"/>
      <c r="H144" s="630"/>
      <c r="I144" s="630"/>
      <c r="J144" s="630"/>
      <c r="K144" s="630"/>
      <c r="L144" s="630"/>
      <c r="M144" s="630"/>
      <c r="N144" s="630"/>
      <c r="O144" s="630"/>
      <c r="P144" s="630"/>
      <c r="Q144" s="630"/>
      <c r="R144" s="630"/>
      <c r="S144" s="630"/>
      <c r="T144" s="630" t="s">
        <v>880</v>
      </c>
      <c r="U144" s="630"/>
      <c r="V144" s="630"/>
      <c r="W144" s="630"/>
      <c r="X144" s="630"/>
      <c r="Y144" s="630"/>
      <c r="Z144" s="630"/>
      <c r="AA144" s="630"/>
      <c r="AB144" s="630"/>
      <c r="AC144" s="630"/>
      <c r="AD144" s="630"/>
      <c r="AE144" s="630"/>
      <c r="AF144" s="630"/>
      <c r="AG144" s="630"/>
      <c r="AH144" s="630"/>
      <c r="AI144" s="630" t="s">
        <v>899</v>
      </c>
      <c r="AJ144" s="630"/>
      <c r="AK144" s="630"/>
      <c r="AL144" s="630"/>
      <c r="AM144" s="630"/>
      <c r="AN144" s="630"/>
      <c r="AO144" s="630"/>
      <c r="AP144" s="630" t="s">
        <v>899</v>
      </c>
      <c r="AQ144" s="630"/>
      <c r="AR144" s="630"/>
      <c r="AS144" s="630"/>
      <c r="AT144" s="630"/>
      <c r="AU144" s="630"/>
      <c r="AV144" s="630"/>
      <c r="AW144" s="630"/>
      <c r="AX144" s="630"/>
      <c r="AY144" s="630"/>
      <c r="AZ144" s="630"/>
      <c r="BA144" s="630"/>
      <c r="BB144" s="630"/>
      <c r="BC144" s="630"/>
      <c r="BD144" s="630"/>
      <c r="BE144" s="630"/>
      <c r="BF144" s="630"/>
      <c r="BG144" s="630"/>
      <c r="BH144" s="630"/>
      <c r="BI144" s="630"/>
      <c r="BJ144" s="630"/>
      <c r="BK144" s="631"/>
      <c r="BL144" s="632"/>
      <c r="BM144" s="632"/>
      <c r="BN144" s="632"/>
      <c r="BO144" s="632"/>
      <c r="BP144" s="632"/>
      <c r="BQ144" s="633"/>
      <c r="BR144" s="631"/>
      <c r="BS144" s="632"/>
      <c r="BT144" s="632"/>
      <c r="BU144" s="632"/>
      <c r="BV144" s="632"/>
      <c r="BW144" s="632"/>
      <c r="BX144" s="633"/>
      <c r="BY144" s="630">
        <v>581</v>
      </c>
      <c r="BZ144" s="630"/>
      <c r="CA144" s="630"/>
      <c r="CB144" s="630"/>
      <c r="CC144" s="630"/>
      <c r="CD144" s="630"/>
      <c r="CE144" s="630"/>
      <c r="CF144" s="630"/>
      <c r="CG144" s="630"/>
      <c r="CH144" s="630"/>
      <c r="CI144" s="630"/>
      <c r="CJ144" s="630"/>
      <c r="CK144" s="630"/>
      <c r="CL144" s="630"/>
      <c r="CM144" s="630"/>
      <c r="CN144" s="630"/>
    </row>
    <row r="145" spans="5:92" ht="14.25" customHeight="1" x14ac:dyDescent="0.35">
      <c r="E145" s="630">
        <v>36</v>
      </c>
      <c r="F145" s="630"/>
      <c r="G145" s="630"/>
      <c r="H145" s="630"/>
      <c r="I145" s="630"/>
      <c r="J145" s="630"/>
      <c r="K145" s="630"/>
      <c r="L145" s="630"/>
      <c r="M145" s="630"/>
      <c r="N145" s="630"/>
      <c r="O145" s="630"/>
      <c r="P145" s="630"/>
      <c r="Q145" s="630"/>
      <c r="R145" s="630"/>
      <c r="S145" s="630"/>
      <c r="T145" s="630" t="s">
        <v>881</v>
      </c>
      <c r="U145" s="630"/>
      <c r="V145" s="630"/>
      <c r="W145" s="630"/>
      <c r="X145" s="630"/>
      <c r="Y145" s="630"/>
      <c r="Z145" s="630"/>
      <c r="AA145" s="630"/>
      <c r="AB145" s="630"/>
      <c r="AC145" s="630"/>
      <c r="AD145" s="630"/>
      <c r="AE145" s="630"/>
      <c r="AF145" s="630"/>
      <c r="AG145" s="630"/>
      <c r="AH145" s="630"/>
      <c r="AI145" s="630" t="s">
        <v>899</v>
      </c>
      <c r="AJ145" s="630"/>
      <c r="AK145" s="630"/>
      <c r="AL145" s="630"/>
      <c r="AM145" s="630"/>
      <c r="AN145" s="630"/>
      <c r="AO145" s="630"/>
      <c r="AP145" s="630" t="s">
        <v>899</v>
      </c>
      <c r="AQ145" s="630"/>
      <c r="AR145" s="630"/>
      <c r="AS145" s="630"/>
      <c r="AT145" s="630"/>
      <c r="AU145" s="630"/>
      <c r="AV145" s="630"/>
      <c r="AW145" s="630"/>
      <c r="AX145" s="630"/>
      <c r="AY145" s="630"/>
      <c r="AZ145" s="630"/>
      <c r="BA145" s="630"/>
      <c r="BB145" s="630"/>
      <c r="BC145" s="630"/>
      <c r="BD145" s="630"/>
      <c r="BE145" s="630"/>
      <c r="BF145" s="630"/>
      <c r="BG145" s="630"/>
      <c r="BH145" s="630"/>
      <c r="BI145" s="630"/>
      <c r="BJ145" s="630"/>
      <c r="BK145" s="631"/>
      <c r="BL145" s="632"/>
      <c r="BM145" s="632"/>
      <c r="BN145" s="632"/>
      <c r="BO145" s="632"/>
      <c r="BP145" s="632"/>
      <c r="BQ145" s="633"/>
      <c r="BR145" s="631"/>
      <c r="BS145" s="632"/>
      <c r="BT145" s="632"/>
      <c r="BU145" s="632"/>
      <c r="BV145" s="632"/>
      <c r="BW145" s="632"/>
      <c r="BX145" s="633"/>
      <c r="BY145" s="630">
        <v>54</v>
      </c>
      <c r="BZ145" s="630"/>
      <c r="CA145" s="630"/>
      <c r="CB145" s="630"/>
      <c r="CC145" s="630"/>
      <c r="CD145" s="630"/>
      <c r="CE145" s="630"/>
      <c r="CF145" s="630"/>
      <c r="CG145" s="630"/>
      <c r="CH145" s="630"/>
      <c r="CI145" s="630"/>
      <c r="CJ145" s="630"/>
      <c r="CK145" s="630"/>
      <c r="CL145" s="630"/>
      <c r="CM145" s="630"/>
      <c r="CN145" s="630"/>
    </row>
    <row r="146" spans="5:92" ht="14.25" customHeight="1" x14ac:dyDescent="0.35">
      <c r="E146" s="630">
        <v>37</v>
      </c>
      <c r="F146" s="630"/>
      <c r="G146" s="630"/>
      <c r="H146" s="630"/>
      <c r="I146" s="630"/>
      <c r="J146" s="630"/>
      <c r="K146" s="630"/>
      <c r="L146" s="630"/>
      <c r="M146" s="630"/>
      <c r="N146" s="630"/>
      <c r="O146" s="630"/>
      <c r="P146" s="630"/>
      <c r="Q146" s="630"/>
      <c r="R146" s="630"/>
      <c r="S146" s="630"/>
      <c r="T146" s="630" t="s">
        <v>882</v>
      </c>
      <c r="U146" s="630"/>
      <c r="V146" s="630"/>
      <c r="W146" s="630"/>
      <c r="X146" s="630"/>
      <c r="Y146" s="630"/>
      <c r="Z146" s="630"/>
      <c r="AA146" s="630"/>
      <c r="AB146" s="630"/>
      <c r="AC146" s="630"/>
      <c r="AD146" s="630"/>
      <c r="AE146" s="630"/>
      <c r="AF146" s="630"/>
      <c r="AG146" s="630"/>
      <c r="AH146" s="630"/>
      <c r="AI146" s="630" t="s">
        <v>899</v>
      </c>
      <c r="AJ146" s="630"/>
      <c r="AK146" s="630"/>
      <c r="AL146" s="630"/>
      <c r="AM146" s="630"/>
      <c r="AN146" s="630"/>
      <c r="AO146" s="630"/>
      <c r="AP146" s="630"/>
      <c r="AQ146" s="630"/>
      <c r="AR146" s="630"/>
      <c r="AS146" s="630"/>
      <c r="AT146" s="630"/>
      <c r="AU146" s="630"/>
      <c r="AV146" s="630"/>
      <c r="AW146" s="630"/>
      <c r="AX146" s="630"/>
      <c r="AY146" s="630"/>
      <c r="AZ146" s="630"/>
      <c r="BA146" s="630"/>
      <c r="BB146" s="630"/>
      <c r="BC146" s="630"/>
      <c r="BD146" s="630"/>
      <c r="BE146" s="630"/>
      <c r="BF146" s="630"/>
      <c r="BG146" s="630"/>
      <c r="BH146" s="630"/>
      <c r="BI146" s="630"/>
      <c r="BJ146" s="630"/>
      <c r="BK146" s="631"/>
      <c r="BL146" s="632"/>
      <c r="BM146" s="632"/>
      <c r="BN146" s="632"/>
      <c r="BO146" s="632"/>
      <c r="BP146" s="632"/>
      <c r="BQ146" s="633"/>
      <c r="BR146" s="631"/>
      <c r="BS146" s="632"/>
      <c r="BT146" s="632"/>
      <c r="BU146" s="632"/>
      <c r="BV146" s="632"/>
      <c r="BW146" s="632"/>
      <c r="BX146" s="633"/>
      <c r="BY146" s="630">
        <v>96</v>
      </c>
      <c r="BZ146" s="630"/>
      <c r="CA146" s="630"/>
      <c r="CB146" s="630"/>
      <c r="CC146" s="630"/>
      <c r="CD146" s="630"/>
      <c r="CE146" s="630"/>
      <c r="CF146" s="630"/>
      <c r="CG146" s="630"/>
      <c r="CH146" s="630"/>
      <c r="CI146" s="630"/>
      <c r="CJ146" s="630"/>
      <c r="CK146" s="630"/>
      <c r="CL146" s="630"/>
      <c r="CM146" s="630"/>
      <c r="CN146" s="630"/>
    </row>
    <row r="147" spans="5:92" ht="14.25" customHeight="1" x14ac:dyDescent="0.35">
      <c r="E147" s="630">
        <v>38</v>
      </c>
      <c r="F147" s="630"/>
      <c r="G147" s="630"/>
      <c r="H147" s="630"/>
      <c r="I147" s="630"/>
      <c r="J147" s="630"/>
      <c r="K147" s="630"/>
      <c r="L147" s="630"/>
      <c r="M147" s="630"/>
      <c r="N147" s="630"/>
      <c r="O147" s="630"/>
      <c r="P147" s="630"/>
      <c r="Q147" s="630"/>
      <c r="R147" s="630"/>
      <c r="S147" s="630"/>
      <c r="T147" s="630" t="s">
        <v>883</v>
      </c>
      <c r="U147" s="630"/>
      <c r="V147" s="630"/>
      <c r="W147" s="630"/>
      <c r="X147" s="630"/>
      <c r="Y147" s="630"/>
      <c r="Z147" s="630"/>
      <c r="AA147" s="630"/>
      <c r="AB147" s="630"/>
      <c r="AC147" s="630"/>
      <c r="AD147" s="630"/>
      <c r="AE147" s="630"/>
      <c r="AF147" s="630"/>
      <c r="AG147" s="630"/>
      <c r="AH147" s="630"/>
      <c r="AI147" s="630" t="s">
        <v>899</v>
      </c>
      <c r="AJ147" s="630"/>
      <c r="AK147" s="630"/>
      <c r="AL147" s="630"/>
      <c r="AM147" s="630"/>
      <c r="AN147" s="630"/>
      <c r="AO147" s="630"/>
      <c r="AP147" s="630"/>
      <c r="AQ147" s="630"/>
      <c r="AR147" s="630"/>
      <c r="AS147" s="630"/>
      <c r="AT147" s="630"/>
      <c r="AU147" s="630"/>
      <c r="AV147" s="630"/>
      <c r="AW147" s="630"/>
      <c r="AX147" s="630"/>
      <c r="AY147" s="630"/>
      <c r="AZ147" s="630"/>
      <c r="BA147" s="630"/>
      <c r="BB147" s="630"/>
      <c r="BC147" s="630"/>
      <c r="BD147" s="630"/>
      <c r="BE147" s="630"/>
      <c r="BF147" s="630"/>
      <c r="BG147" s="630"/>
      <c r="BH147" s="630"/>
      <c r="BI147" s="630"/>
      <c r="BJ147" s="630"/>
      <c r="BK147" s="631"/>
      <c r="BL147" s="632"/>
      <c r="BM147" s="632"/>
      <c r="BN147" s="632"/>
      <c r="BO147" s="632"/>
      <c r="BP147" s="632"/>
      <c r="BQ147" s="633"/>
      <c r="BR147" s="631"/>
      <c r="BS147" s="632"/>
      <c r="BT147" s="632"/>
      <c r="BU147" s="632"/>
      <c r="BV147" s="632"/>
      <c r="BW147" s="632"/>
      <c r="BX147" s="633"/>
      <c r="BY147" s="630">
        <v>12</v>
      </c>
      <c r="BZ147" s="630"/>
      <c r="CA147" s="630"/>
      <c r="CB147" s="630"/>
      <c r="CC147" s="630"/>
      <c r="CD147" s="630"/>
      <c r="CE147" s="630"/>
      <c r="CF147" s="630"/>
      <c r="CG147" s="630"/>
      <c r="CH147" s="630"/>
      <c r="CI147" s="630"/>
      <c r="CJ147" s="630"/>
      <c r="CK147" s="630"/>
      <c r="CL147" s="630"/>
      <c r="CM147" s="630"/>
      <c r="CN147" s="630"/>
    </row>
    <row r="148" spans="5:92" ht="14.25" customHeight="1" x14ac:dyDescent="0.35">
      <c r="E148" s="630">
        <v>39</v>
      </c>
      <c r="F148" s="630"/>
      <c r="G148" s="630"/>
      <c r="H148" s="630"/>
      <c r="I148" s="630"/>
      <c r="J148" s="630"/>
      <c r="K148" s="630"/>
      <c r="L148" s="630"/>
      <c r="M148" s="630"/>
      <c r="N148" s="630"/>
      <c r="O148" s="630"/>
      <c r="P148" s="630"/>
      <c r="Q148" s="630"/>
      <c r="R148" s="630"/>
      <c r="S148" s="630"/>
      <c r="T148" s="630" t="s">
        <v>884</v>
      </c>
      <c r="U148" s="630"/>
      <c r="V148" s="630"/>
      <c r="W148" s="630"/>
      <c r="X148" s="630"/>
      <c r="Y148" s="630"/>
      <c r="Z148" s="630"/>
      <c r="AA148" s="630"/>
      <c r="AB148" s="630"/>
      <c r="AC148" s="630"/>
      <c r="AD148" s="630"/>
      <c r="AE148" s="630"/>
      <c r="AF148" s="630"/>
      <c r="AG148" s="630"/>
      <c r="AH148" s="630"/>
      <c r="AI148" s="630" t="s">
        <v>899</v>
      </c>
      <c r="AJ148" s="630"/>
      <c r="AK148" s="630"/>
      <c r="AL148" s="630"/>
      <c r="AM148" s="630"/>
      <c r="AN148" s="630"/>
      <c r="AO148" s="630"/>
      <c r="AP148" s="630"/>
      <c r="AQ148" s="630"/>
      <c r="AR148" s="630"/>
      <c r="AS148" s="630"/>
      <c r="AT148" s="630"/>
      <c r="AU148" s="630"/>
      <c r="AV148" s="630"/>
      <c r="AW148" s="630"/>
      <c r="AX148" s="630"/>
      <c r="AY148" s="630"/>
      <c r="AZ148" s="630"/>
      <c r="BA148" s="630"/>
      <c r="BB148" s="630"/>
      <c r="BC148" s="630"/>
      <c r="BD148" s="630"/>
      <c r="BE148" s="630"/>
      <c r="BF148" s="630"/>
      <c r="BG148" s="630"/>
      <c r="BH148" s="630"/>
      <c r="BI148" s="630"/>
      <c r="BJ148" s="630"/>
      <c r="BK148" s="631"/>
      <c r="BL148" s="632"/>
      <c r="BM148" s="632"/>
      <c r="BN148" s="632"/>
      <c r="BO148" s="632"/>
      <c r="BP148" s="632"/>
      <c r="BQ148" s="633"/>
      <c r="BR148" s="631"/>
      <c r="BS148" s="632"/>
      <c r="BT148" s="632"/>
      <c r="BU148" s="632"/>
      <c r="BV148" s="632"/>
      <c r="BW148" s="632"/>
      <c r="BX148" s="633"/>
      <c r="BY148" s="630">
        <v>9</v>
      </c>
      <c r="BZ148" s="630"/>
      <c r="CA148" s="630"/>
      <c r="CB148" s="630"/>
      <c r="CC148" s="630"/>
      <c r="CD148" s="630"/>
      <c r="CE148" s="630"/>
      <c r="CF148" s="630"/>
      <c r="CG148" s="630"/>
      <c r="CH148" s="630"/>
      <c r="CI148" s="630"/>
      <c r="CJ148" s="630"/>
      <c r="CK148" s="630"/>
      <c r="CL148" s="630"/>
      <c r="CM148" s="630"/>
      <c r="CN148" s="630"/>
    </row>
    <row r="149" spans="5:92" ht="14.25" customHeight="1" x14ac:dyDescent="0.35">
      <c r="E149" s="630">
        <v>40</v>
      </c>
      <c r="F149" s="630"/>
      <c r="G149" s="630"/>
      <c r="H149" s="630"/>
      <c r="I149" s="630"/>
      <c r="J149" s="630"/>
      <c r="K149" s="630"/>
      <c r="L149" s="630"/>
      <c r="M149" s="630"/>
      <c r="N149" s="630"/>
      <c r="O149" s="630"/>
      <c r="P149" s="630"/>
      <c r="Q149" s="630"/>
      <c r="R149" s="630"/>
      <c r="S149" s="630"/>
      <c r="T149" s="630" t="s">
        <v>885</v>
      </c>
      <c r="U149" s="630"/>
      <c r="V149" s="630"/>
      <c r="W149" s="630"/>
      <c r="X149" s="630"/>
      <c r="Y149" s="630"/>
      <c r="Z149" s="630"/>
      <c r="AA149" s="630"/>
      <c r="AB149" s="630"/>
      <c r="AC149" s="630"/>
      <c r="AD149" s="630"/>
      <c r="AE149" s="630"/>
      <c r="AF149" s="630"/>
      <c r="AG149" s="630"/>
      <c r="AH149" s="630"/>
      <c r="AI149" s="630" t="s">
        <v>899</v>
      </c>
      <c r="AJ149" s="630"/>
      <c r="AK149" s="630"/>
      <c r="AL149" s="630"/>
      <c r="AM149" s="630"/>
      <c r="AN149" s="630"/>
      <c r="AO149" s="630"/>
      <c r="AP149" s="630" t="s">
        <v>899</v>
      </c>
      <c r="AQ149" s="630"/>
      <c r="AR149" s="630"/>
      <c r="AS149" s="630"/>
      <c r="AT149" s="630"/>
      <c r="AU149" s="630"/>
      <c r="AV149" s="630"/>
      <c r="AW149" s="630"/>
      <c r="AX149" s="630"/>
      <c r="AY149" s="630"/>
      <c r="AZ149" s="630"/>
      <c r="BA149" s="630"/>
      <c r="BB149" s="630"/>
      <c r="BC149" s="630"/>
      <c r="BD149" s="630"/>
      <c r="BE149" s="630"/>
      <c r="BF149" s="630"/>
      <c r="BG149" s="630"/>
      <c r="BH149" s="630"/>
      <c r="BI149" s="630"/>
      <c r="BJ149" s="630"/>
      <c r="BK149" s="631"/>
      <c r="BL149" s="632"/>
      <c r="BM149" s="632"/>
      <c r="BN149" s="632"/>
      <c r="BO149" s="632"/>
      <c r="BP149" s="632"/>
      <c r="BQ149" s="633"/>
      <c r="BR149" s="631"/>
      <c r="BS149" s="632"/>
      <c r="BT149" s="632"/>
      <c r="BU149" s="632"/>
      <c r="BV149" s="632"/>
      <c r="BW149" s="632"/>
      <c r="BX149" s="633"/>
      <c r="BY149" s="630">
        <v>59</v>
      </c>
      <c r="BZ149" s="630"/>
      <c r="CA149" s="630"/>
      <c r="CB149" s="630"/>
      <c r="CC149" s="630"/>
      <c r="CD149" s="630"/>
      <c r="CE149" s="630"/>
      <c r="CF149" s="630"/>
      <c r="CG149" s="630"/>
      <c r="CH149" s="630"/>
      <c r="CI149" s="630"/>
      <c r="CJ149" s="630"/>
      <c r="CK149" s="630"/>
      <c r="CL149" s="630"/>
      <c r="CM149" s="630"/>
      <c r="CN149" s="630"/>
    </row>
    <row r="150" spans="5:92" ht="14.25" customHeight="1" x14ac:dyDescent="0.35">
      <c r="E150" s="630">
        <v>41</v>
      </c>
      <c r="F150" s="630"/>
      <c r="G150" s="630"/>
      <c r="H150" s="630"/>
      <c r="I150" s="630"/>
      <c r="J150" s="630"/>
      <c r="K150" s="630"/>
      <c r="L150" s="630"/>
      <c r="M150" s="630"/>
      <c r="N150" s="630"/>
      <c r="O150" s="630"/>
      <c r="P150" s="630"/>
      <c r="Q150" s="630"/>
      <c r="R150" s="630"/>
      <c r="S150" s="630"/>
      <c r="T150" s="630" t="s">
        <v>886</v>
      </c>
      <c r="U150" s="630"/>
      <c r="V150" s="630"/>
      <c r="W150" s="630"/>
      <c r="X150" s="630"/>
      <c r="Y150" s="630"/>
      <c r="Z150" s="630"/>
      <c r="AA150" s="630"/>
      <c r="AB150" s="630"/>
      <c r="AC150" s="630"/>
      <c r="AD150" s="630"/>
      <c r="AE150" s="630"/>
      <c r="AF150" s="630"/>
      <c r="AG150" s="630"/>
      <c r="AH150" s="630"/>
      <c r="AI150" s="630"/>
      <c r="AJ150" s="630"/>
      <c r="AK150" s="630"/>
      <c r="AL150" s="630"/>
      <c r="AM150" s="630"/>
      <c r="AN150" s="630"/>
      <c r="AO150" s="630"/>
      <c r="AP150" s="630" t="s">
        <v>899</v>
      </c>
      <c r="AQ150" s="630"/>
      <c r="AR150" s="630"/>
      <c r="AS150" s="630"/>
      <c r="AT150" s="630"/>
      <c r="AU150" s="630"/>
      <c r="AV150" s="630"/>
      <c r="AW150" s="630" t="s">
        <v>899</v>
      </c>
      <c r="AX150" s="630"/>
      <c r="AY150" s="630"/>
      <c r="AZ150" s="630"/>
      <c r="BA150" s="630"/>
      <c r="BB150" s="630"/>
      <c r="BC150" s="630"/>
      <c r="BD150" s="630" t="s">
        <v>899</v>
      </c>
      <c r="BE150" s="630"/>
      <c r="BF150" s="630"/>
      <c r="BG150" s="630"/>
      <c r="BH150" s="630"/>
      <c r="BI150" s="630"/>
      <c r="BJ150" s="630"/>
      <c r="BK150" s="631"/>
      <c r="BL150" s="632"/>
      <c r="BM150" s="632"/>
      <c r="BN150" s="632"/>
      <c r="BO150" s="632"/>
      <c r="BP150" s="632"/>
      <c r="BQ150" s="633"/>
      <c r="BR150" s="631"/>
      <c r="BS150" s="632"/>
      <c r="BT150" s="632"/>
      <c r="BU150" s="632"/>
      <c r="BV150" s="632"/>
      <c r="BW150" s="632"/>
      <c r="BX150" s="633"/>
      <c r="BY150" s="630">
        <v>544</v>
      </c>
      <c r="BZ150" s="630"/>
      <c r="CA150" s="630"/>
      <c r="CB150" s="630"/>
      <c r="CC150" s="630"/>
      <c r="CD150" s="630"/>
      <c r="CE150" s="630"/>
      <c r="CF150" s="630"/>
      <c r="CG150" s="630"/>
      <c r="CH150" s="630"/>
      <c r="CI150" s="630"/>
      <c r="CJ150" s="630"/>
      <c r="CK150" s="630"/>
      <c r="CL150" s="630"/>
      <c r="CM150" s="630"/>
      <c r="CN150" s="630"/>
    </row>
    <row r="151" spans="5:92" ht="14.25" customHeight="1" x14ac:dyDescent="0.35">
      <c r="E151" s="630">
        <v>42</v>
      </c>
      <c r="F151" s="630"/>
      <c r="G151" s="630"/>
      <c r="H151" s="630"/>
      <c r="I151" s="630"/>
      <c r="J151" s="630"/>
      <c r="K151" s="630"/>
      <c r="L151" s="630"/>
      <c r="M151" s="630"/>
      <c r="N151" s="630"/>
      <c r="O151" s="630"/>
      <c r="P151" s="630"/>
      <c r="Q151" s="630"/>
      <c r="R151" s="630"/>
      <c r="S151" s="630"/>
      <c r="T151" s="630" t="s">
        <v>887</v>
      </c>
      <c r="U151" s="630"/>
      <c r="V151" s="630"/>
      <c r="W151" s="630"/>
      <c r="X151" s="630"/>
      <c r="Y151" s="630"/>
      <c r="Z151" s="630"/>
      <c r="AA151" s="630"/>
      <c r="AB151" s="630"/>
      <c r="AC151" s="630"/>
      <c r="AD151" s="630"/>
      <c r="AE151" s="630"/>
      <c r="AF151" s="630"/>
      <c r="AG151" s="630"/>
      <c r="AH151" s="630"/>
      <c r="AI151" s="630"/>
      <c r="AJ151" s="630"/>
      <c r="AK151" s="630"/>
      <c r="AL151" s="630"/>
      <c r="AM151" s="630"/>
      <c r="AN151" s="630"/>
      <c r="AO151" s="630"/>
      <c r="AP151" s="630" t="s">
        <v>899</v>
      </c>
      <c r="AQ151" s="630"/>
      <c r="AR151" s="630"/>
      <c r="AS151" s="630"/>
      <c r="AT151" s="630"/>
      <c r="AU151" s="630"/>
      <c r="AV151" s="630"/>
      <c r="AW151" s="630" t="s">
        <v>899</v>
      </c>
      <c r="AX151" s="630"/>
      <c r="AY151" s="630"/>
      <c r="AZ151" s="630"/>
      <c r="BA151" s="630"/>
      <c r="BB151" s="630"/>
      <c r="BC151" s="630"/>
      <c r="BD151" s="630"/>
      <c r="BE151" s="630"/>
      <c r="BF151" s="630"/>
      <c r="BG151" s="630"/>
      <c r="BH151" s="630"/>
      <c r="BI151" s="630"/>
      <c r="BJ151" s="630"/>
      <c r="BK151" s="631"/>
      <c r="BL151" s="632"/>
      <c r="BM151" s="632"/>
      <c r="BN151" s="632"/>
      <c r="BO151" s="632"/>
      <c r="BP151" s="632"/>
      <c r="BQ151" s="633"/>
      <c r="BR151" s="631"/>
      <c r="BS151" s="632"/>
      <c r="BT151" s="632"/>
      <c r="BU151" s="632"/>
      <c r="BV151" s="632"/>
      <c r="BW151" s="632"/>
      <c r="BX151" s="633"/>
      <c r="BY151" s="630">
        <v>128</v>
      </c>
      <c r="BZ151" s="630"/>
      <c r="CA151" s="630"/>
      <c r="CB151" s="630"/>
      <c r="CC151" s="630"/>
      <c r="CD151" s="630"/>
      <c r="CE151" s="630"/>
      <c r="CF151" s="630"/>
      <c r="CG151" s="630"/>
      <c r="CH151" s="630"/>
      <c r="CI151" s="630"/>
      <c r="CJ151" s="630"/>
      <c r="CK151" s="630"/>
      <c r="CL151" s="630"/>
      <c r="CM151" s="630"/>
      <c r="CN151" s="630"/>
    </row>
    <row r="152" spans="5:92" ht="14.25" customHeight="1" x14ac:dyDescent="0.35">
      <c r="E152" s="630">
        <v>43</v>
      </c>
      <c r="F152" s="630"/>
      <c r="G152" s="630"/>
      <c r="H152" s="630"/>
      <c r="I152" s="630"/>
      <c r="J152" s="630"/>
      <c r="K152" s="630"/>
      <c r="L152" s="630"/>
      <c r="M152" s="630"/>
      <c r="N152" s="630"/>
      <c r="O152" s="630"/>
      <c r="P152" s="630"/>
      <c r="Q152" s="630"/>
      <c r="R152" s="630"/>
      <c r="S152" s="630"/>
      <c r="T152" s="630" t="s">
        <v>888</v>
      </c>
      <c r="U152" s="630"/>
      <c r="V152" s="630"/>
      <c r="W152" s="630"/>
      <c r="X152" s="630"/>
      <c r="Y152" s="630"/>
      <c r="Z152" s="630"/>
      <c r="AA152" s="630"/>
      <c r="AB152" s="630"/>
      <c r="AC152" s="630"/>
      <c r="AD152" s="630"/>
      <c r="AE152" s="630"/>
      <c r="AF152" s="630"/>
      <c r="AG152" s="630"/>
      <c r="AH152" s="630"/>
      <c r="AI152" s="630" t="s">
        <v>899</v>
      </c>
      <c r="AJ152" s="630"/>
      <c r="AK152" s="630"/>
      <c r="AL152" s="630"/>
      <c r="AM152" s="630"/>
      <c r="AN152" s="630"/>
      <c r="AO152" s="630"/>
      <c r="AP152" s="630" t="s">
        <v>899</v>
      </c>
      <c r="AQ152" s="630"/>
      <c r="AR152" s="630"/>
      <c r="AS152" s="630"/>
      <c r="AT152" s="630"/>
      <c r="AU152" s="630"/>
      <c r="AV152" s="630"/>
      <c r="AW152" s="630"/>
      <c r="AX152" s="630"/>
      <c r="AY152" s="630"/>
      <c r="AZ152" s="630"/>
      <c r="BA152" s="630"/>
      <c r="BB152" s="630"/>
      <c r="BC152" s="630"/>
      <c r="BD152" s="630"/>
      <c r="BE152" s="630"/>
      <c r="BF152" s="630"/>
      <c r="BG152" s="630"/>
      <c r="BH152" s="630"/>
      <c r="BI152" s="630"/>
      <c r="BJ152" s="630"/>
      <c r="BK152" s="631"/>
      <c r="BL152" s="632"/>
      <c r="BM152" s="632"/>
      <c r="BN152" s="632"/>
      <c r="BO152" s="632"/>
      <c r="BP152" s="632"/>
      <c r="BQ152" s="633"/>
      <c r="BR152" s="631"/>
      <c r="BS152" s="632"/>
      <c r="BT152" s="632"/>
      <c r="BU152" s="632"/>
      <c r="BV152" s="632"/>
      <c r="BW152" s="632"/>
      <c r="BX152" s="633"/>
      <c r="BY152" s="630">
        <v>230</v>
      </c>
      <c r="BZ152" s="630"/>
      <c r="CA152" s="630"/>
      <c r="CB152" s="630"/>
      <c r="CC152" s="630"/>
      <c r="CD152" s="630"/>
      <c r="CE152" s="630"/>
      <c r="CF152" s="630"/>
      <c r="CG152" s="630"/>
      <c r="CH152" s="630"/>
      <c r="CI152" s="630"/>
      <c r="CJ152" s="630"/>
      <c r="CK152" s="630"/>
      <c r="CL152" s="630"/>
      <c r="CM152" s="630"/>
      <c r="CN152" s="630"/>
    </row>
    <row r="153" spans="5:92" ht="14.25" customHeight="1" x14ac:dyDescent="0.35">
      <c r="E153" s="630">
        <v>44</v>
      </c>
      <c r="F153" s="630"/>
      <c r="G153" s="630"/>
      <c r="H153" s="630"/>
      <c r="I153" s="630"/>
      <c r="J153" s="630"/>
      <c r="K153" s="630"/>
      <c r="L153" s="630"/>
      <c r="M153" s="630"/>
      <c r="N153" s="630"/>
      <c r="O153" s="630"/>
      <c r="P153" s="630"/>
      <c r="Q153" s="630"/>
      <c r="R153" s="630"/>
      <c r="S153" s="630"/>
      <c r="T153" s="630" t="s">
        <v>889</v>
      </c>
      <c r="U153" s="630"/>
      <c r="V153" s="630"/>
      <c r="W153" s="630"/>
      <c r="X153" s="630"/>
      <c r="Y153" s="630"/>
      <c r="Z153" s="630"/>
      <c r="AA153" s="630"/>
      <c r="AB153" s="630"/>
      <c r="AC153" s="630"/>
      <c r="AD153" s="630"/>
      <c r="AE153" s="630"/>
      <c r="AF153" s="630"/>
      <c r="AG153" s="630"/>
      <c r="AH153" s="630"/>
      <c r="AI153" s="630" t="s">
        <v>899</v>
      </c>
      <c r="AJ153" s="630"/>
      <c r="AK153" s="630"/>
      <c r="AL153" s="630"/>
      <c r="AM153" s="630"/>
      <c r="AN153" s="630"/>
      <c r="AO153" s="630"/>
      <c r="AP153" s="630" t="s">
        <v>899</v>
      </c>
      <c r="AQ153" s="630"/>
      <c r="AR153" s="630"/>
      <c r="AS153" s="630"/>
      <c r="AT153" s="630"/>
      <c r="AU153" s="630"/>
      <c r="AV153" s="630"/>
      <c r="AW153" s="630"/>
      <c r="AX153" s="630"/>
      <c r="AY153" s="630"/>
      <c r="AZ153" s="630"/>
      <c r="BA153" s="630"/>
      <c r="BB153" s="630"/>
      <c r="BC153" s="630"/>
      <c r="BD153" s="630"/>
      <c r="BE153" s="630"/>
      <c r="BF153" s="630"/>
      <c r="BG153" s="630"/>
      <c r="BH153" s="630"/>
      <c r="BI153" s="630"/>
      <c r="BJ153" s="630"/>
      <c r="BK153" s="631"/>
      <c r="BL153" s="632"/>
      <c r="BM153" s="632"/>
      <c r="BN153" s="632"/>
      <c r="BO153" s="632"/>
      <c r="BP153" s="632"/>
      <c r="BQ153" s="633"/>
      <c r="BR153" s="631"/>
      <c r="BS153" s="632"/>
      <c r="BT153" s="632"/>
      <c r="BU153" s="632"/>
      <c r="BV153" s="632"/>
      <c r="BW153" s="632"/>
      <c r="BX153" s="633"/>
      <c r="BY153" s="630">
        <v>817</v>
      </c>
      <c r="BZ153" s="630"/>
      <c r="CA153" s="630"/>
      <c r="CB153" s="630"/>
      <c r="CC153" s="630"/>
      <c r="CD153" s="630"/>
      <c r="CE153" s="630"/>
      <c r="CF153" s="630"/>
      <c r="CG153" s="630"/>
      <c r="CH153" s="630"/>
      <c r="CI153" s="630"/>
      <c r="CJ153" s="630"/>
      <c r="CK153" s="630"/>
      <c r="CL153" s="630"/>
      <c r="CM153" s="630"/>
      <c r="CN153" s="630"/>
    </row>
    <row r="154" spans="5:92" ht="14.25" customHeight="1" x14ac:dyDescent="0.35">
      <c r="E154" s="630">
        <v>45</v>
      </c>
      <c r="F154" s="630"/>
      <c r="G154" s="630"/>
      <c r="H154" s="630"/>
      <c r="I154" s="630"/>
      <c r="J154" s="630"/>
      <c r="K154" s="630"/>
      <c r="L154" s="630"/>
      <c r="M154" s="630"/>
      <c r="N154" s="630"/>
      <c r="O154" s="630"/>
      <c r="P154" s="630"/>
      <c r="Q154" s="630"/>
      <c r="R154" s="630"/>
      <c r="S154" s="630"/>
      <c r="T154" s="630" t="s">
        <v>890</v>
      </c>
      <c r="U154" s="630"/>
      <c r="V154" s="630"/>
      <c r="W154" s="630"/>
      <c r="X154" s="630"/>
      <c r="Y154" s="630"/>
      <c r="Z154" s="630"/>
      <c r="AA154" s="630"/>
      <c r="AB154" s="630"/>
      <c r="AC154" s="630"/>
      <c r="AD154" s="630"/>
      <c r="AE154" s="630"/>
      <c r="AF154" s="630"/>
      <c r="AG154" s="630"/>
      <c r="AH154" s="630"/>
      <c r="AI154" s="630"/>
      <c r="AJ154" s="630"/>
      <c r="AK154" s="630"/>
      <c r="AL154" s="630"/>
      <c r="AM154" s="630"/>
      <c r="AN154" s="630"/>
      <c r="AO154" s="630"/>
      <c r="AP154" s="630" t="s">
        <v>899</v>
      </c>
      <c r="AQ154" s="630"/>
      <c r="AR154" s="630"/>
      <c r="AS154" s="630"/>
      <c r="AT154" s="630"/>
      <c r="AU154" s="630"/>
      <c r="AV154" s="630"/>
      <c r="AW154" s="630" t="s">
        <v>899</v>
      </c>
      <c r="AX154" s="630"/>
      <c r="AY154" s="630"/>
      <c r="AZ154" s="630"/>
      <c r="BA154" s="630"/>
      <c r="BB154" s="630"/>
      <c r="BC154" s="630"/>
      <c r="BD154" s="630" t="s">
        <v>899</v>
      </c>
      <c r="BE154" s="630"/>
      <c r="BF154" s="630"/>
      <c r="BG154" s="630"/>
      <c r="BH154" s="630"/>
      <c r="BI154" s="630"/>
      <c r="BJ154" s="630"/>
      <c r="BK154" s="631"/>
      <c r="BL154" s="632"/>
      <c r="BM154" s="632"/>
      <c r="BN154" s="632"/>
      <c r="BO154" s="632"/>
      <c r="BP154" s="632"/>
      <c r="BQ154" s="633"/>
      <c r="BR154" s="631"/>
      <c r="BS154" s="632"/>
      <c r="BT154" s="632"/>
      <c r="BU154" s="632"/>
      <c r="BV154" s="632"/>
      <c r="BW154" s="632"/>
      <c r="BX154" s="633"/>
      <c r="BY154" s="630">
        <v>1181</v>
      </c>
      <c r="BZ154" s="630"/>
      <c r="CA154" s="630"/>
      <c r="CB154" s="630"/>
      <c r="CC154" s="630"/>
      <c r="CD154" s="630"/>
      <c r="CE154" s="630"/>
      <c r="CF154" s="630"/>
      <c r="CG154" s="630"/>
      <c r="CH154" s="630"/>
      <c r="CI154" s="630"/>
      <c r="CJ154" s="630"/>
      <c r="CK154" s="630"/>
      <c r="CL154" s="630"/>
      <c r="CM154" s="630"/>
      <c r="CN154" s="630"/>
    </row>
    <row r="155" spans="5:92" ht="14.25" customHeight="1" x14ac:dyDescent="0.35">
      <c r="E155" s="630">
        <v>46</v>
      </c>
      <c r="F155" s="630"/>
      <c r="G155" s="630"/>
      <c r="H155" s="630"/>
      <c r="I155" s="630"/>
      <c r="J155" s="630"/>
      <c r="K155" s="630"/>
      <c r="L155" s="630"/>
      <c r="M155" s="630"/>
      <c r="N155" s="630"/>
      <c r="O155" s="630"/>
      <c r="P155" s="630"/>
      <c r="Q155" s="630"/>
      <c r="R155" s="630"/>
      <c r="S155" s="630"/>
      <c r="T155" s="630" t="s">
        <v>891</v>
      </c>
      <c r="U155" s="630"/>
      <c r="V155" s="630"/>
      <c r="W155" s="630"/>
      <c r="X155" s="630"/>
      <c r="Y155" s="630"/>
      <c r="Z155" s="630"/>
      <c r="AA155" s="630"/>
      <c r="AB155" s="630"/>
      <c r="AC155" s="630"/>
      <c r="AD155" s="630"/>
      <c r="AE155" s="630"/>
      <c r="AF155" s="630"/>
      <c r="AG155" s="630"/>
      <c r="AH155" s="630"/>
      <c r="AI155" s="630" t="s">
        <v>899</v>
      </c>
      <c r="AJ155" s="630"/>
      <c r="AK155" s="630"/>
      <c r="AL155" s="630"/>
      <c r="AM155" s="630"/>
      <c r="AN155" s="630"/>
      <c r="AO155" s="630"/>
      <c r="AP155" s="630" t="s">
        <v>899</v>
      </c>
      <c r="AQ155" s="630"/>
      <c r="AR155" s="630"/>
      <c r="AS155" s="630"/>
      <c r="AT155" s="630"/>
      <c r="AU155" s="630"/>
      <c r="AV155" s="630"/>
      <c r="AW155" s="630"/>
      <c r="AX155" s="630"/>
      <c r="AY155" s="630"/>
      <c r="AZ155" s="630"/>
      <c r="BA155" s="630"/>
      <c r="BB155" s="630"/>
      <c r="BC155" s="630"/>
      <c r="BD155" s="630"/>
      <c r="BE155" s="630"/>
      <c r="BF155" s="630"/>
      <c r="BG155" s="630"/>
      <c r="BH155" s="630"/>
      <c r="BI155" s="630"/>
      <c r="BJ155" s="630"/>
      <c r="BK155" s="631"/>
      <c r="BL155" s="632"/>
      <c r="BM155" s="632"/>
      <c r="BN155" s="632"/>
      <c r="BO155" s="632"/>
      <c r="BP155" s="632"/>
      <c r="BQ155" s="633"/>
      <c r="BR155" s="631"/>
      <c r="BS155" s="632"/>
      <c r="BT155" s="632"/>
      <c r="BU155" s="632"/>
      <c r="BV155" s="632"/>
      <c r="BW155" s="632"/>
      <c r="BX155" s="633"/>
      <c r="BY155" s="630">
        <v>318</v>
      </c>
      <c r="BZ155" s="630"/>
      <c r="CA155" s="630"/>
      <c r="CB155" s="630"/>
      <c r="CC155" s="630"/>
      <c r="CD155" s="630"/>
      <c r="CE155" s="630"/>
      <c r="CF155" s="630"/>
      <c r="CG155" s="630"/>
      <c r="CH155" s="630"/>
      <c r="CI155" s="630"/>
      <c r="CJ155" s="630"/>
      <c r="CK155" s="630"/>
      <c r="CL155" s="630"/>
      <c r="CM155" s="630"/>
      <c r="CN155" s="630"/>
    </row>
    <row r="156" spans="5:92" ht="14.25" customHeight="1" x14ac:dyDescent="0.35">
      <c r="E156" s="630">
        <v>47</v>
      </c>
      <c r="F156" s="630"/>
      <c r="G156" s="630"/>
      <c r="H156" s="630"/>
      <c r="I156" s="630"/>
      <c r="J156" s="630"/>
      <c r="K156" s="630"/>
      <c r="L156" s="630"/>
      <c r="M156" s="630"/>
      <c r="N156" s="630"/>
      <c r="O156" s="630"/>
      <c r="P156" s="630"/>
      <c r="Q156" s="630"/>
      <c r="R156" s="630"/>
      <c r="S156" s="630"/>
      <c r="T156" s="630" t="s">
        <v>892</v>
      </c>
      <c r="U156" s="630"/>
      <c r="V156" s="630"/>
      <c r="W156" s="630"/>
      <c r="X156" s="630"/>
      <c r="Y156" s="630"/>
      <c r="Z156" s="630"/>
      <c r="AA156" s="630"/>
      <c r="AB156" s="630"/>
      <c r="AC156" s="630"/>
      <c r="AD156" s="630"/>
      <c r="AE156" s="630"/>
      <c r="AF156" s="630"/>
      <c r="AG156" s="630"/>
      <c r="AH156" s="630"/>
      <c r="AI156" s="630" t="s">
        <v>899</v>
      </c>
      <c r="AJ156" s="630"/>
      <c r="AK156" s="630"/>
      <c r="AL156" s="630"/>
      <c r="AM156" s="630"/>
      <c r="AN156" s="630"/>
      <c r="AO156" s="630"/>
      <c r="AP156" s="630" t="s">
        <v>899</v>
      </c>
      <c r="AQ156" s="630"/>
      <c r="AR156" s="630"/>
      <c r="AS156" s="630"/>
      <c r="AT156" s="630"/>
      <c r="AU156" s="630"/>
      <c r="AV156" s="630"/>
      <c r="AW156" s="630"/>
      <c r="AX156" s="630"/>
      <c r="AY156" s="630"/>
      <c r="AZ156" s="630"/>
      <c r="BA156" s="630"/>
      <c r="BB156" s="630"/>
      <c r="BC156" s="630"/>
      <c r="BD156" s="630"/>
      <c r="BE156" s="630"/>
      <c r="BF156" s="630"/>
      <c r="BG156" s="630"/>
      <c r="BH156" s="630"/>
      <c r="BI156" s="630"/>
      <c r="BJ156" s="630"/>
      <c r="BK156" s="631"/>
      <c r="BL156" s="632"/>
      <c r="BM156" s="632"/>
      <c r="BN156" s="632"/>
      <c r="BO156" s="632"/>
      <c r="BP156" s="632"/>
      <c r="BQ156" s="633"/>
      <c r="BR156" s="631"/>
      <c r="BS156" s="632"/>
      <c r="BT156" s="632"/>
      <c r="BU156" s="632"/>
      <c r="BV156" s="632"/>
      <c r="BW156" s="632"/>
      <c r="BX156" s="633"/>
      <c r="BY156" s="630">
        <v>161</v>
      </c>
      <c r="BZ156" s="630"/>
      <c r="CA156" s="630"/>
      <c r="CB156" s="630"/>
      <c r="CC156" s="630"/>
      <c r="CD156" s="630"/>
      <c r="CE156" s="630"/>
      <c r="CF156" s="630"/>
      <c r="CG156" s="630"/>
      <c r="CH156" s="630"/>
      <c r="CI156" s="630"/>
      <c r="CJ156" s="630"/>
      <c r="CK156" s="630"/>
      <c r="CL156" s="630"/>
      <c r="CM156" s="630"/>
      <c r="CN156" s="630"/>
    </row>
    <row r="157" spans="5:92" ht="14.25" customHeight="1" x14ac:dyDescent="0.35">
      <c r="E157" s="630">
        <v>48</v>
      </c>
      <c r="F157" s="630"/>
      <c r="G157" s="630"/>
      <c r="H157" s="630"/>
      <c r="I157" s="630"/>
      <c r="J157" s="630"/>
      <c r="K157" s="630"/>
      <c r="L157" s="630"/>
      <c r="M157" s="630"/>
      <c r="N157" s="630"/>
      <c r="O157" s="630"/>
      <c r="P157" s="630"/>
      <c r="Q157" s="630"/>
      <c r="R157" s="630"/>
      <c r="S157" s="630"/>
      <c r="T157" s="630" t="s">
        <v>893</v>
      </c>
      <c r="U157" s="630"/>
      <c r="V157" s="630"/>
      <c r="W157" s="630"/>
      <c r="X157" s="630"/>
      <c r="Y157" s="630"/>
      <c r="Z157" s="630"/>
      <c r="AA157" s="630"/>
      <c r="AB157" s="630"/>
      <c r="AC157" s="630"/>
      <c r="AD157" s="630"/>
      <c r="AE157" s="630"/>
      <c r="AF157" s="630"/>
      <c r="AG157" s="630"/>
      <c r="AH157" s="630"/>
      <c r="AI157" s="630" t="s">
        <v>899</v>
      </c>
      <c r="AJ157" s="630"/>
      <c r="AK157" s="630"/>
      <c r="AL157" s="630"/>
      <c r="AM157" s="630"/>
      <c r="AN157" s="630"/>
      <c r="AO157" s="630"/>
      <c r="AP157" s="630" t="s">
        <v>899</v>
      </c>
      <c r="AQ157" s="630"/>
      <c r="AR157" s="630"/>
      <c r="AS157" s="630"/>
      <c r="AT157" s="630"/>
      <c r="AU157" s="630"/>
      <c r="AV157" s="630"/>
      <c r="AW157" s="630"/>
      <c r="AX157" s="630"/>
      <c r="AY157" s="630"/>
      <c r="AZ157" s="630"/>
      <c r="BA157" s="630"/>
      <c r="BB157" s="630"/>
      <c r="BC157" s="630"/>
      <c r="BD157" s="630"/>
      <c r="BE157" s="630"/>
      <c r="BF157" s="630"/>
      <c r="BG157" s="630"/>
      <c r="BH157" s="630"/>
      <c r="BI157" s="630"/>
      <c r="BJ157" s="630"/>
      <c r="BK157" s="631"/>
      <c r="BL157" s="632"/>
      <c r="BM157" s="632"/>
      <c r="BN157" s="632"/>
      <c r="BO157" s="632"/>
      <c r="BP157" s="632"/>
      <c r="BQ157" s="633"/>
      <c r="BR157" s="631"/>
      <c r="BS157" s="632"/>
      <c r="BT157" s="632"/>
      <c r="BU157" s="632"/>
      <c r="BV157" s="632"/>
      <c r="BW157" s="632"/>
      <c r="BX157" s="633"/>
      <c r="BY157" s="630">
        <v>674</v>
      </c>
      <c r="BZ157" s="630"/>
      <c r="CA157" s="630"/>
      <c r="CB157" s="630"/>
      <c r="CC157" s="630"/>
      <c r="CD157" s="630"/>
      <c r="CE157" s="630"/>
      <c r="CF157" s="630"/>
      <c r="CG157" s="630"/>
      <c r="CH157" s="630"/>
      <c r="CI157" s="630"/>
      <c r="CJ157" s="630"/>
      <c r="CK157" s="630"/>
      <c r="CL157" s="630"/>
      <c r="CM157" s="630"/>
      <c r="CN157" s="630"/>
    </row>
    <row r="158" spans="5:92" ht="14.25" customHeight="1" x14ac:dyDescent="0.35">
      <c r="E158" s="630">
        <v>49</v>
      </c>
      <c r="F158" s="630"/>
      <c r="G158" s="630"/>
      <c r="H158" s="630"/>
      <c r="I158" s="630"/>
      <c r="J158" s="630"/>
      <c r="K158" s="630"/>
      <c r="L158" s="630"/>
      <c r="M158" s="630"/>
      <c r="N158" s="630"/>
      <c r="O158" s="630"/>
      <c r="P158" s="630"/>
      <c r="Q158" s="630"/>
      <c r="R158" s="630"/>
      <c r="S158" s="630"/>
      <c r="T158" s="630" t="s">
        <v>894</v>
      </c>
      <c r="U158" s="630"/>
      <c r="V158" s="630"/>
      <c r="W158" s="630"/>
      <c r="X158" s="630"/>
      <c r="Y158" s="630"/>
      <c r="Z158" s="630"/>
      <c r="AA158" s="630"/>
      <c r="AB158" s="630"/>
      <c r="AC158" s="630"/>
      <c r="AD158" s="630"/>
      <c r="AE158" s="630"/>
      <c r="AF158" s="630"/>
      <c r="AG158" s="630"/>
      <c r="AH158" s="630"/>
      <c r="AI158" s="630" t="s">
        <v>899</v>
      </c>
      <c r="AJ158" s="630"/>
      <c r="AK158" s="630"/>
      <c r="AL158" s="630"/>
      <c r="AM158" s="630"/>
      <c r="AN158" s="630"/>
      <c r="AO158" s="630"/>
      <c r="AP158" s="630" t="s">
        <v>899</v>
      </c>
      <c r="AQ158" s="630"/>
      <c r="AR158" s="630"/>
      <c r="AS158" s="630"/>
      <c r="AT158" s="630"/>
      <c r="AU158" s="630"/>
      <c r="AV158" s="630"/>
      <c r="AW158" s="630"/>
      <c r="AX158" s="630"/>
      <c r="AY158" s="630"/>
      <c r="AZ158" s="630"/>
      <c r="BA158" s="630"/>
      <c r="BB158" s="630"/>
      <c r="BC158" s="630"/>
      <c r="BD158" s="630"/>
      <c r="BE158" s="630"/>
      <c r="BF158" s="630"/>
      <c r="BG158" s="630"/>
      <c r="BH158" s="630"/>
      <c r="BI158" s="630"/>
      <c r="BJ158" s="630"/>
      <c r="BK158" s="631"/>
      <c r="BL158" s="632"/>
      <c r="BM158" s="632"/>
      <c r="BN158" s="632"/>
      <c r="BO158" s="632"/>
      <c r="BP158" s="632"/>
      <c r="BQ158" s="633"/>
      <c r="BR158" s="631"/>
      <c r="BS158" s="632"/>
      <c r="BT158" s="632"/>
      <c r="BU158" s="632"/>
      <c r="BV158" s="632"/>
      <c r="BW158" s="632"/>
      <c r="BX158" s="633"/>
      <c r="BY158" s="630">
        <v>533</v>
      </c>
      <c r="BZ158" s="630"/>
      <c r="CA158" s="630"/>
      <c r="CB158" s="630"/>
      <c r="CC158" s="630"/>
      <c r="CD158" s="630"/>
      <c r="CE158" s="630"/>
      <c r="CF158" s="630"/>
      <c r="CG158" s="630"/>
      <c r="CH158" s="630"/>
      <c r="CI158" s="630"/>
      <c r="CJ158" s="630"/>
      <c r="CK158" s="630"/>
      <c r="CL158" s="630"/>
      <c r="CM158" s="630"/>
      <c r="CN158" s="630"/>
    </row>
    <row r="159" spans="5:92" ht="14.25" customHeight="1" x14ac:dyDescent="0.35">
      <c r="E159" s="630">
        <v>50</v>
      </c>
      <c r="F159" s="630"/>
      <c r="G159" s="630"/>
      <c r="H159" s="630"/>
      <c r="I159" s="630"/>
      <c r="J159" s="630"/>
      <c r="K159" s="630"/>
      <c r="L159" s="630"/>
      <c r="M159" s="630"/>
      <c r="N159" s="630"/>
      <c r="O159" s="630"/>
      <c r="P159" s="630"/>
      <c r="Q159" s="630"/>
      <c r="R159" s="630"/>
      <c r="S159" s="630"/>
      <c r="T159" s="630" t="s">
        <v>895</v>
      </c>
      <c r="U159" s="630"/>
      <c r="V159" s="630"/>
      <c r="W159" s="630"/>
      <c r="X159" s="630"/>
      <c r="Y159" s="630"/>
      <c r="Z159" s="630"/>
      <c r="AA159" s="630"/>
      <c r="AB159" s="630"/>
      <c r="AC159" s="630"/>
      <c r="AD159" s="630"/>
      <c r="AE159" s="630"/>
      <c r="AF159" s="630"/>
      <c r="AG159" s="630"/>
      <c r="AH159" s="630"/>
      <c r="AI159" s="630"/>
      <c r="AJ159" s="630"/>
      <c r="AK159" s="630"/>
      <c r="AL159" s="630"/>
      <c r="AM159" s="630"/>
      <c r="AN159" s="630"/>
      <c r="AO159" s="630"/>
      <c r="AP159" s="630" t="s">
        <v>899</v>
      </c>
      <c r="AQ159" s="630"/>
      <c r="AR159" s="630"/>
      <c r="AS159" s="630"/>
      <c r="AT159" s="630"/>
      <c r="AU159" s="630"/>
      <c r="AV159" s="630"/>
      <c r="AW159" s="630" t="s">
        <v>899</v>
      </c>
      <c r="AX159" s="630"/>
      <c r="AY159" s="630"/>
      <c r="AZ159" s="630"/>
      <c r="BA159" s="630"/>
      <c r="BB159" s="630"/>
      <c r="BC159" s="630"/>
      <c r="BD159" s="630"/>
      <c r="BE159" s="630"/>
      <c r="BF159" s="630"/>
      <c r="BG159" s="630"/>
      <c r="BH159" s="630"/>
      <c r="BI159" s="630"/>
      <c r="BJ159" s="630"/>
      <c r="BK159" s="631"/>
      <c r="BL159" s="632"/>
      <c r="BM159" s="632"/>
      <c r="BN159" s="632"/>
      <c r="BO159" s="632"/>
      <c r="BP159" s="632"/>
      <c r="BQ159" s="633"/>
      <c r="BR159" s="631"/>
      <c r="BS159" s="632"/>
      <c r="BT159" s="632"/>
      <c r="BU159" s="632"/>
      <c r="BV159" s="632"/>
      <c r="BW159" s="632"/>
      <c r="BX159" s="633"/>
      <c r="BY159" s="630">
        <v>558</v>
      </c>
      <c r="BZ159" s="630"/>
      <c r="CA159" s="630"/>
      <c r="CB159" s="630"/>
      <c r="CC159" s="630"/>
      <c r="CD159" s="630"/>
      <c r="CE159" s="630"/>
      <c r="CF159" s="630"/>
      <c r="CG159" s="630"/>
      <c r="CH159" s="630"/>
      <c r="CI159" s="630"/>
      <c r="CJ159" s="630"/>
      <c r="CK159" s="630"/>
      <c r="CL159" s="630"/>
      <c r="CM159" s="630"/>
      <c r="CN159" s="630"/>
    </row>
    <row r="160" spans="5:92" ht="14.25" customHeight="1" x14ac:dyDescent="0.35">
      <c r="E160" s="630">
        <v>51</v>
      </c>
      <c r="F160" s="630"/>
      <c r="G160" s="630"/>
      <c r="H160" s="630"/>
      <c r="I160" s="630"/>
      <c r="J160" s="630"/>
      <c r="K160" s="630"/>
      <c r="L160" s="630"/>
      <c r="M160" s="630"/>
      <c r="N160" s="630"/>
      <c r="O160" s="630"/>
      <c r="P160" s="630"/>
      <c r="Q160" s="630"/>
      <c r="R160" s="630"/>
      <c r="S160" s="630"/>
      <c r="T160" s="630" t="s">
        <v>896</v>
      </c>
      <c r="U160" s="630"/>
      <c r="V160" s="630"/>
      <c r="W160" s="630"/>
      <c r="X160" s="630"/>
      <c r="Y160" s="630"/>
      <c r="Z160" s="630"/>
      <c r="AA160" s="630"/>
      <c r="AB160" s="630"/>
      <c r="AC160" s="630"/>
      <c r="AD160" s="630"/>
      <c r="AE160" s="630"/>
      <c r="AF160" s="630"/>
      <c r="AG160" s="630"/>
      <c r="AH160" s="630"/>
      <c r="AI160" s="630" t="s">
        <v>899</v>
      </c>
      <c r="AJ160" s="630"/>
      <c r="AK160" s="630"/>
      <c r="AL160" s="630"/>
      <c r="AM160" s="630"/>
      <c r="AN160" s="630"/>
      <c r="AO160" s="630"/>
      <c r="AP160" s="630" t="s">
        <v>899</v>
      </c>
      <c r="AQ160" s="630"/>
      <c r="AR160" s="630"/>
      <c r="AS160" s="630"/>
      <c r="AT160" s="630"/>
      <c r="AU160" s="630"/>
      <c r="AV160" s="630"/>
      <c r="AW160" s="630"/>
      <c r="AX160" s="630"/>
      <c r="AY160" s="630"/>
      <c r="AZ160" s="630"/>
      <c r="BA160" s="630"/>
      <c r="BB160" s="630"/>
      <c r="BC160" s="630"/>
      <c r="BD160" s="630"/>
      <c r="BE160" s="630"/>
      <c r="BF160" s="630"/>
      <c r="BG160" s="630"/>
      <c r="BH160" s="630"/>
      <c r="BI160" s="630"/>
      <c r="BJ160" s="630"/>
      <c r="BK160" s="631"/>
      <c r="BL160" s="632"/>
      <c r="BM160" s="632"/>
      <c r="BN160" s="632"/>
      <c r="BO160" s="632"/>
      <c r="BP160" s="632"/>
      <c r="BQ160" s="633"/>
      <c r="BR160" s="631"/>
      <c r="BS160" s="632"/>
      <c r="BT160" s="632"/>
      <c r="BU160" s="632"/>
      <c r="BV160" s="632"/>
      <c r="BW160" s="632"/>
      <c r="BX160" s="633"/>
      <c r="BY160" s="630">
        <v>80</v>
      </c>
      <c r="BZ160" s="630"/>
      <c r="CA160" s="630"/>
      <c r="CB160" s="630"/>
      <c r="CC160" s="630"/>
      <c r="CD160" s="630"/>
      <c r="CE160" s="630"/>
      <c r="CF160" s="630"/>
      <c r="CG160" s="630"/>
      <c r="CH160" s="630"/>
      <c r="CI160" s="630"/>
      <c r="CJ160" s="630"/>
      <c r="CK160" s="630"/>
      <c r="CL160" s="630"/>
      <c r="CM160" s="630"/>
      <c r="CN160" s="630"/>
    </row>
    <row r="161" spans="4:92" ht="14.25" customHeight="1" x14ac:dyDescent="0.35">
      <c r="E161" s="630">
        <v>52</v>
      </c>
      <c r="F161" s="630"/>
      <c r="G161" s="630"/>
      <c r="H161" s="630"/>
      <c r="I161" s="630"/>
      <c r="J161" s="630"/>
      <c r="K161" s="630"/>
      <c r="L161" s="630"/>
      <c r="M161" s="630"/>
      <c r="N161" s="630"/>
      <c r="O161" s="630"/>
      <c r="P161" s="630"/>
      <c r="Q161" s="630"/>
      <c r="R161" s="630"/>
      <c r="S161" s="630"/>
      <c r="T161" s="630" t="s">
        <v>897</v>
      </c>
      <c r="U161" s="630"/>
      <c r="V161" s="630"/>
      <c r="W161" s="630"/>
      <c r="X161" s="630"/>
      <c r="Y161" s="630"/>
      <c r="Z161" s="630"/>
      <c r="AA161" s="630"/>
      <c r="AB161" s="630"/>
      <c r="AC161" s="630"/>
      <c r="AD161" s="630"/>
      <c r="AE161" s="630"/>
      <c r="AF161" s="630"/>
      <c r="AG161" s="630"/>
      <c r="AH161" s="630"/>
      <c r="AI161" s="630" t="s">
        <v>899</v>
      </c>
      <c r="AJ161" s="630"/>
      <c r="AK161" s="630"/>
      <c r="AL161" s="630"/>
      <c r="AM161" s="630"/>
      <c r="AN161" s="630"/>
      <c r="AO161" s="630"/>
      <c r="AP161" s="630" t="s">
        <v>899</v>
      </c>
      <c r="AQ161" s="630"/>
      <c r="AR161" s="630"/>
      <c r="AS161" s="630"/>
      <c r="AT161" s="630"/>
      <c r="AU161" s="630"/>
      <c r="AV161" s="630"/>
      <c r="AW161" s="630" t="s">
        <v>899</v>
      </c>
      <c r="AX161" s="630"/>
      <c r="AY161" s="630"/>
      <c r="AZ161" s="630"/>
      <c r="BA161" s="630"/>
      <c r="BB161" s="630"/>
      <c r="BC161" s="630"/>
      <c r="BD161" s="630"/>
      <c r="BE161" s="630"/>
      <c r="BF161" s="630"/>
      <c r="BG161" s="630"/>
      <c r="BH161" s="630"/>
      <c r="BI161" s="630"/>
      <c r="BJ161" s="630"/>
      <c r="BK161" s="631"/>
      <c r="BL161" s="632"/>
      <c r="BM161" s="632"/>
      <c r="BN161" s="632"/>
      <c r="BO161" s="632"/>
      <c r="BP161" s="632"/>
      <c r="BQ161" s="633"/>
      <c r="BR161" s="631"/>
      <c r="BS161" s="632"/>
      <c r="BT161" s="632"/>
      <c r="BU161" s="632"/>
      <c r="BV161" s="632"/>
      <c r="BW161" s="632"/>
      <c r="BX161" s="633"/>
      <c r="BY161" s="630">
        <v>120</v>
      </c>
      <c r="BZ161" s="630"/>
      <c r="CA161" s="630"/>
      <c r="CB161" s="630"/>
      <c r="CC161" s="630"/>
      <c r="CD161" s="630"/>
      <c r="CE161" s="630"/>
      <c r="CF161" s="630"/>
      <c r="CG161" s="630"/>
      <c r="CH161" s="630"/>
      <c r="CI161" s="630"/>
      <c r="CJ161" s="630"/>
      <c r="CK161" s="630"/>
      <c r="CL161" s="630"/>
      <c r="CM161" s="630"/>
      <c r="CN161" s="630"/>
    </row>
    <row r="162" spans="4:92" ht="14.25" customHeight="1" x14ac:dyDescent="0.35">
      <c r="E162" s="643">
        <v>54</v>
      </c>
      <c r="F162" s="643"/>
      <c r="G162" s="630"/>
      <c r="H162" s="630"/>
      <c r="I162" s="630"/>
      <c r="J162" s="630"/>
      <c r="K162" s="630"/>
      <c r="L162" s="630"/>
      <c r="M162" s="630"/>
      <c r="N162" s="630"/>
      <c r="O162" s="630"/>
      <c r="P162" s="630"/>
      <c r="Q162" s="630"/>
      <c r="R162" s="630"/>
      <c r="S162" s="630"/>
      <c r="T162" s="630" t="s">
        <v>898</v>
      </c>
      <c r="U162" s="630"/>
      <c r="V162" s="630"/>
      <c r="W162" s="630"/>
      <c r="X162" s="630"/>
      <c r="Y162" s="630"/>
      <c r="Z162" s="630"/>
      <c r="AA162" s="630"/>
      <c r="AB162" s="630"/>
      <c r="AC162" s="630"/>
      <c r="AD162" s="630"/>
      <c r="AE162" s="630"/>
      <c r="AF162" s="630"/>
      <c r="AG162" s="630"/>
      <c r="AH162" s="630"/>
      <c r="AI162" s="630" t="s">
        <v>899</v>
      </c>
      <c r="AJ162" s="630"/>
      <c r="AK162" s="630"/>
      <c r="AL162" s="630"/>
      <c r="AM162" s="630"/>
      <c r="AN162" s="630"/>
      <c r="AO162" s="630"/>
      <c r="AP162" s="630"/>
      <c r="AQ162" s="630"/>
      <c r="AR162" s="630"/>
      <c r="AS162" s="630"/>
      <c r="AT162" s="630"/>
      <c r="AU162" s="630"/>
      <c r="AV162" s="630"/>
      <c r="AW162" s="630"/>
      <c r="AX162" s="630"/>
      <c r="AY162" s="630"/>
      <c r="AZ162" s="630"/>
      <c r="BA162" s="630"/>
      <c r="BB162" s="630"/>
      <c r="BC162" s="630"/>
      <c r="BD162" s="630"/>
      <c r="BE162" s="630"/>
      <c r="BF162" s="630"/>
      <c r="BG162" s="630"/>
      <c r="BH162" s="630"/>
      <c r="BI162" s="630"/>
      <c r="BJ162" s="630"/>
      <c r="BK162" s="630"/>
      <c r="BL162" s="630"/>
      <c r="BM162" s="630"/>
      <c r="BN162" s="630"/>
      <c r="BO162" s="630"/>
      <c r="BP162" s="630"/>
      <c r="BQ162" s="630"/>
      <c r="BR162" s="630"/>
      <c r="BS162" s="630"/>
      <c r="BT162" s="630"/>
      <c r="BU162" s="630"/>
      <c r="BV162" s="630"/>
      <c r="BW162" s="630"/>
      <c r="BX162" s="630"/>
      <c r="BY162" s="630">
        <v>120</v>
      </c>
      <c r="BZ162" s="630"/>
      <c r="CA162" s="630"/>
      <c r="CB162" s="630"/>
      <c r="CC162" s="630"/>
      <c r="CD162" s="630"/>
      <c r="CE162" s="630"/>
      <c r="CF162" s="703"/>
      <c r="CG162" s="703"/>
      <c r="CH162" s="703"/>
      <c r="CI162" s="703"/>
      <c r="CJ162" s="703"/>
      <c r="CK162" s="630"/>
      <c r="CL162" s="630"/>
      <c r="CM162" s="630"/>
      <c r="CN162" s="630"/>
    </row>
    <row r="163" spans="4:92" ht="14.25" customHeight="1" x14ac:dyDescent="0.35">
      <c r="E163" s="704">
        <v>54</v>
      </c>
      <c r="F163" s="705"/>
      <c r="G163" s="695"/>
      <c r="H163" s="696"/>
      <c r="I163" s="696"/>
      <c r="J163" s="696"/>
      <c r="K163" s="696"/>
      <c r="L163" s="696"/>
      <c r="M163" s="696"/>
      <c r="N163" s="696"/>
      <c r="O163" s="696"/>
      <c r="P163" s="696"/>
      <c r="Q163" s="696"/>
      <c r="R163" s="696"/>
      <c r="S163" s="697"/>
      <c r="T163" s="630" t="s">
        <v>1253</v>
      </c>
      <c r="U163" s="630"/>
      <c r="V163" s="630"/>
      <c r="W163" s="630"/>
      <c r="X163" s="630"/>
      <c r="Y163" s="630"/>
      <c r="Z163" s="630"/>
      <c r="AA163" s="630"/>
      <c r="AB163" s="630"/>
      <c r="AC163" s="630"/>
      <c r="AD163" s="630"/>
      <c r="AE163" s="630"/>
      <c r="AF163" s="630"/>
      <c r="AG163" s="630"/>
      <c r="AH163" s="630"/>
      <c r="AI163" s="631" t="s">
        <v>930</v>
      </c>
      <c r="AJ163" s="632"/>
      <c r="AK163" s="632"/>
      <c r="AL163" s="632"/>
      <c r="AM163" s="632"/>
      <c r="AN163" s="632"/>
      <c r="AO163" s="633"/>
      <c r="AP163" s="631"/>
      <c r="AQ163" s="632"/>
      <c r="AR163" s="632"/>
      <c r="AS163" s="632"/>
      <c r="AT163" s="632"/>
      <c r="AU163" s="632"/>
      <c r="AV163" s="633"/>
      <c r="AW163" s="631"/>
      <c r="AX163" s="632"/>
      <c r="AY163" s="632"/>
      <c r="AZ163" s="632"/>
      <c r="BA163" s="632"/>
      <c r="BB163" s="632"/>
      <c r="BC163" s="633"/>
      <c r="BD163" s="631"/>
      <c r="BE163" s="632"/>
      <c r="BF163" s="632"/>
      <c r="BG163" s="632"/>
      <c r="BH163" s="632"/>
      <c r="BI163" s="632"/>
      <c r="BJ163" s="633"/>
      <c r="BK163" s="631"/>
      <c r="BL163" s="632"/>
      <c r="BM163" s="632"/>
      <c r="BN163" s="632"/>
      <c r="BO163" s="632"/>
      <c r="BP163" s="632"/>
      <c r="BQ163" s="633"/>
      <c r="BR163" s="631"/>
      <c r="BS163" s="632"/>
      <c r="BT163" s="632"/>
      <c r="BU163" s="632"/>
      <c r="BV163" s="632"/>
      <c r="BW163" s="632"/>
      <c r="BX163" s="633"/>
      <c r="BY163" s="630">
        <v>120</v>
      </c>
      <c r="BZ163" s="630"/>
      <c r="CA163" s="630"/>
      <c r="CB163" s="630"/>
      <c r="CC163" s="630"/>
      <c r="CD163" s="630"/>
      <c r="CE163" s="630"/>
      <c r="CF163" s="695"/>
      <c r="CG163" s="696"/>
      <c r="CH163" s="696"/>
      <c r="CI163" s="696"/>
      <c r="CJ163" s="697"/>
      <c r="CK163" s="631"/>
      <c r="CL163" s="632"/>
      <c r="CM163" s="632"/>
      <c r="CN163" s="633"/>
    </row>
    <row r="164" spans="4:92" ht="14.25" customHeight="1" x14ac:dyDescent="0.35">
      <c r="E164" s="643">
        <v>55</v>
      </c>
      <c r="F164" s="643"/>
      <c r="G164" s="630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630"/>
      <c r="S164" s="630"/>
      <c r="T164" s="630" t="s">
        <v>1247</v>
      </c>
      <c r="U164" s="630"/>
      <c r="V164" s="630"/>
      <c r="W164" s="630"/>
      <c r="X164" s="630"/>
      <c r="Y164" s="630"/>
      <c r="Z164" s="630"/>
      <c r="AA164" s="630"/>
      <c r="AB164" s="630"/>
      <c r="AC164" s="630"/>
      <c r="AD164" s="630"/>
      <c r="AE164" s="630"/>
      <c r="AF164" s="630"/>
      <c r="AG164" s="630"/>
      <c r="AH164" s="630"/>
      <c r="AI164" s="630" t="s">
        <v>899</v>
      </c>
      <c r="AJ164" s="630"/>
      <c r="AK164" s="630"/>
      <c r="AL164" s="630"/>
      <c r="AM164" s="630"/>
      <c r="AN164" s="630"/>
      <c r="AO164" s="630"/>
      <c r="AP164" s="630"/>
      <c r="AQ164" s="630"/>
      <c r="AR164" s="630"/>
      <c r="AS164" s="630"/>
      <c r="AT164" s="630"/>
      <c r="AU164" s="630"/>
      <c r="AV164" s="630"/>
      <c r="AW164" s="630"/>
      <c r="AX164" s="630"/>
      <c r="AY164" s="630"/>
      <c r="AZ164" s="630"/>
      <c r="BA164" s="630"/>
      <c r="BB164" s="630"/>
      <c r="BC164" s="630"/>
      <c r="BD164" s="630"/>
      <c r="BE164" s="630"/>
      <c r="BF164" s="630"/>
      <c r="BG164" s="630"/>
      <c r="BH164" s="630"/>
      <c r="BI164" s="630"/>
      <c r="BJ164" s="630"/>
      <c r="BK164" s="630"/>
      <c r="BL164" s="630"/>
      <c r="BM164" s="630"/>
      <c r="BN164" s="630"/>
      <c r="BO164" s="630"/>
      <c r="BP164" s="630"/>
      <c r="BQ164" s="630"/>
      <c r="BR164" s="630"/>
      <c r="BS164" s="630"/>
      <c r="BT164" s="630"/>
      <c r="BU164" s="630"/>
      <c r="BV164" s="630"/>
      <c r="BW164" s="630"/>
      <c r="BX164" s="630"/>
      <c r="BY164" s="630">
        <v>120</v>
      </c>
      <c r="BZ164" s="630"/>
      <c r="CA164" s="630"/>
      <c r="CB164" s="630"/>
      <c r="CC164" s="630"/>
      <c r="CD164" s="630"/>
      <c r="CE164" s="630"/>
      <c r="CF164" s="703"/>
      <c r="CG164" s="703"/>
      <c r="CH164" s="703"/>
      <c r="CI164" s="703"/>
      <c r="CJ164" s="703"/>
      <c r="CK164" s="630"/>
      <c r="CL164" s="630"/>
      <c r="CM164" s="630"/>
      <c r="CN164" s="630"/>
    </row>
    <row r="165" spans="4:92" ht="14.25" customHeight="1" x14ac:dyDescent="0.35">
      <c r="E165" s="455" t="s">
        <v>44</v>
      </c>
      <c r="F165" s="455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  <c r="AO165" s="702"/>
      <c r="AP165" s="702"/>
      <c r="AQ165" s="702"/>
      <c r="AR165" s="702"/>
      <c r="AS165" s="702"/>
      <c r="AT165" s="702"/>
      <c r="AU165" s="702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  <c r="CJ165" s="702"/>
      <c r="CK165" s="702"/>
      <c r="CL165" s="702"/>
      <c r="CM165" s="702"/>
    </row>
    <row r="166" spans="4:92" ht="14.25" customHeight="1" x14ac:dyDescent="0.35">
      <c r="E166" s="698" t="s">
        <v>106</v>
      </c>
      <c r="F166" s="698"/>
      <c r="G166" s="698"/>
      <c r="H166" s="698"/>
      <c r="I166" s="698"/>
      <c r="J166" s="698"/>
      <c r="K166" s="698"/>
      <c r="L166" s="698"/>
      <c r="M166" s="698"/>
      <c r="N166" s="698"/>
      <c r="O166" s="698"/>
      <c r="P166" s="698"/>
      <c r="Q166" s="698"/>
      <c r="R166" s="698"/>
      <c r="S166" s="698"/>
      <c r="T166" s="698"/>
      <c r="U166" s="698"/>
      <c r="V166" s="698"/>
      <c r="W166" s="698"/>
      <c r="X166" s="698"/>
      <c r="Y166" s="698"/>
      <c r="Z166" s="698"/>
      <c r="AA166" s="698"/>
      <c r="AB166" s="698"/>
      <c r="AC166" s="698"/>
      <c r="AD166" s="698"/>
      <c r="AE166" s="698"/>
      <c r="AF166" s="698"/>
      <c r="AG166" s="698"/>
    </row>
    <row r="167" spans="4:92" ht="14.25" customHeight="1" x14ac:dyDescent="0.35"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</row>
    <row r="168" spans="4:92" ht="14.25" customHeight="1" x14ac:dyDescent="0.35">
      <c r="D168" s="456" t="s">
        <v>86</v>
      </c>
      <c r="E168" s="456"/>
      <c r="F168" s="456"/>
      <c r="G168" s="456"/>
      <c r="H168" s="456"/>
      <c r="I168" s="456"/>
      <c r="J168" s="456"/>
      <c r="K168" s="456"/>
      <c r="L168" s="456"/>
      <c r="M168" s="456"/>
      <c r="N168" s="456"/>
      <c r="O168" s="456"/>
      <c r="P168" s="456"/>
      <c r="Q168" s="456"/>
      <c r="R168" s="456"/>
      <c r="S168" s="456"/>
      <c r="T168" s="456"/>
      <c r="U168" s="456"/>
      <c r="V168" s="456"/>
      <c r="W168" s="456"/>
      <c r="X168" s="456"/>
      <c r="Y168" s="456"/>
      <c r="Z168" s="456"/>
      <c r="AA168" s="456"/>
      <c r="AB168" s="456"/>
      <c r="AC168" s="456"/>
      <c r="AD168" s="456"/>
      <c r="AE168" s="456"/>
      <c r="AF168" s="456"/>
      <c r="AG168" s="456"/>
      <c r="AH168" s="456"/>
      <c r="AI168" s="456"/>
      <c r="AJ168" s="456"/>
      <c r="AK168" s="456"/>
      <c r="AL168" s="456"/>
      <c r="AM168" s="456"/>
      <c r="AN168" s="456"/>
      <c r="AO168" s="456"/>
      <c r="AP168" s="456"/>
      <c r="AQ168" s="456"/>
      <c r="AR168" s="456"/>
      <c r="AS168" s="456"/>
      <c r="AT168" s="456"/>
      <c r="AU168" s="9"/>
      <c r="AV168" s="456" t="s">
        <v>87</v>
      </c>
      <c r="AW168" s="456"/>
      <c r="AX168" s="456"/>
      <c r="AY168" s="456"/>
      <c r="AZ168" s="456"/>
      <c r="BA168" s="456"/>
      <c r="BB168" s="456"/>
      <c r="BC168" s="456"/>
      <c r="BD168" s="456"/>
      <c r="BE168" s="456"/>
      <c r="BF168" s="456"/>
      <c r="BG168" s="456"/>
      <c r="BH168" s="456"/>
      <c r="BI168" s="456"/>
      <c r="BJ168" s="456"/>
      <c r="BK168" s="456"/>
      <c r="BL168" s="456"/>
    </row>
    <row r="169" spans="4:92" ht="14.25" customHeight="1" x14ac:dyDescent="0.35">
      <c r="D169" s="451"/>
      <c r="E169" s="451"/>
      <c r="F169" s="451"/>
      <c r="G169" s="451"/>
      <c r="H169" s="451"/>
      <c r="I169" s="451"/>
      <c r="J169" s="451"/>
      <c r="K169" s="451"/>
      <c r="L169" s="451"/>
      <c r="M169" s="451"/>
      <c r="N169" s="451"/>
      <c r="O169" s="451"/>
      <c r="P169" s="451"/>
      <c r="Q169" s="451"/>
      <c r="R169" s="451"/>
      <c r="S169" s="451"/>
      <c r="T169" s="451"/>
      <c r="U169" s="451"/>
      <c r="V169" s="451"/>
      <c r="W169" s="451"/>
      <c r="X169" s="451"/>
      <c r="Y169" s="451"/>
      <c r="Z169" s="451"/>
      <c r="AA169" s="451"/>
      <c r="AB169" s="451"/>
      <c r="AC169" s="451"/>
      <c r="AD169" s="451"/>
      <c r="AE169" s="451"/>
      <c r="AF169" s="451"/>
      <c r="AG169" s="451"/>
      <c r="AH169" s="451"/>
      <c r="AI169" s="451"/>
      <c r="AJ169" s="451"/>
      <c r="AK169" s="451"/>
      <c r="AL169" s="451"/>
      <c r="AM169" s="451"/>
      <c r="AN169" s="451"/>
      <c r="AO169" s="451"/>
      <c r="AP169" s="451"/>
      <c r="AQ169" s="451"/>
      <c r="AR169" s="451"/>
      <c r="AS169" s="451"/>
      <c r="AT169" s="451"/>
      <c r="AU169" s="9"/>
      <c r="AV169" s="456"/>
      <c r="AW169" s="456"/>
      <c r="AX169" s="456"/>
      <c r="AY169" s="456"/>
      <c r="AZ169" s="456"/>
      <c r="BA169" s="456"/>
      <c r="BB169" s="456"/>
      <c r="BC169" s="456"/>
      <c r="BD169" s="456"/>
      <c r="BE169" s="456"/>
      <c r="BF169" s="456"/>
      <c r="BG169" s="456"/>
      <c r="BH169" s="456"/>
      <c r="BI169" s="456"/>
      <c r="BJ169" s="456"/>
      <c r="BK169" s="456"/>
      <c r="BL169" s="456"/>
    </row>
    <row r="170" spans="4:92" ht="14.25" customHeight="1" x14ac:dyDescent="0.35">
      <c r="D170" s="671" t="s">
        <v>22</v>
      </c>
      <c r="E170" s="680"/>
      <c r="F170" s="642" t="s">
        <v>107</v>
      </c>
      <c r="G170" s="642"/>
      <c r="H170" s="642"/>
      <c r="I170" s="642"/>
      <c r="J170" s="642"/>
      <c r="K170" s="642"/>
      <c r="L170" s="642"/>
      <c r="M170" s="642"/>
      <c r="N170" s="642"/>
      <c r="O170" s="642" t="s">
        <v>59</v>
      </c>
      <c r="P170" s="642"/>
      <c r="Q170" s="642"/>
      <c r="R170" s="642"/>
      <c r="S170" s="642"/>
      <c r="T170" s="642"/>
      <c r="U170" s="642"/>
      <c r="V170" s="642"/>
      <c r="W170" s="642"/>
      <c r="X170" s="642" t="s">
        <v>60</v>
      </c>
      <c r="Y170" s="642"/>
      <c r="Z170" s="642"/>
      <c r="AA170" s="642"/>
      <c r="AB170" s="642"/>
      <c r="AC170" s="642"/>
      <c r="AD170" s="642"/>
      <c r="AE170" s="642"/>
      <c r="AF170" s="642"/>
      <c r="AG170" s="642" t="s">
        <v>355</v>
      </c>
      <c r="AH170" s="642"/>
      <c r="AI170" s="642"/>
      <c r="AJ170" s="642"/>
      <c r="AK170" s="642"/>
      <c r="AL170" s="660" t="s">
        <v>56</v>
      </c>
      <c r="AM170" s="660"/>
      <c r="AN170" s="660"/>
      <c r="AO170" s="660"/>
      <c r="AP170" s="660"/>
      <c r="AQ170" s="660"/>
      <c r="AR170" s="660"/>
      <c r="AS170" s="660"/>
      <c r="AT170" s="660"/>
      <c r="AU170" s="3"/>
      <c r="AV170" s="21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38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3"/>
    </row>
    <row r="171" spans="4:92" ht="14.25" customHeight="1" x14ac:dyDescent="0.35">
      <c r="D171" s="673"/>
      <c r="E171" s="681"/>
      <c r="F171" s="642"/>
      <c r="G171" s="642"/>
      <c r="H171" s="642"/>
      <c r="I171" s="642"/>
      <c r="J171" s="642"/>
      <c r="K171" s="642"/>
      <c r="L171" s="642"/>
      <c r="M171" s="642"/>
      <c r="N171" s="642"/>
      <c r="O171" s="642"/>
      <c r="P171" s="642"/>
      <c r="Q171" s="642"/>
      <c r="R171" s="642"/>
      <c r="S171" s="642"/>
      <c r="T171" s="642"/>
      <c r="U171" s="642"/>
      <c r="V171" s="642"/>
      <c r="W171" s="642"/>
      <c r="X171" s="642"/>
      <c r="Y171" s="642"/>
      <c r="Z171" s="642"/>
      <c r="AA171" s="642"/>
      <c r="AB171" s="642"/>
      <c r="AC171" s="642"/>
      <c r="AD171" s="642"/>
      <c r="AE171" s="642"/>
      <c r="AF171" s="642"/>
      <c r="AG171" s="642"/>
      <c r="AH171" s="642"/>
      <c r="AI171" s="642"/>
      <c r="AJ171" s="642"/>
      <c r="AK171" s="642"/>
      <c r="AL171" s="660" t="s">
        <v>57</v>
      </c>
      <c r="AM171" s="660"/>
      <c r="AN171" s="660"/>
      <c r="AO171" s="660"/>
      <c r="AP171" s="660" t="s">
        <v>58</v>
      </c>
      <c r="AQ171" s="660"/>
      <c r="AR171" s="660"/>
      <c r="AS171" s="660"/>
      <c r="AT171" s="660"/>
      <c r="AU171" s="3"/>
      <c r="AV171" s="24"/>
      <c r="AW171" s="629" t="s">
        <v>29</v>
      </c>
      <c r="AX171" s="629"/>
      <c r="AY171" s="629"/>
      <c r="AZ171" s="629"/>
      <c r="BA171" s="629"/>
      <c r="BB171" s="629"/>
      <c r="BC171" s="629"/>
      <c r="BD171" s="629"/>
      <c r="BE171" s="629"/>
      <c r="BF171" s="629"/>
      <c r="BG171" s="629"/>
      <c r="BH171" s="629"/>
      <c r="BI171" s="629" t="s">
        <v>30</v>
      </c>
      <c r="BJ171" s="629"/>
      <c r="BK171" s="629"/>
      <c r="BL171" s="629"/>
      <c r="BM171" s="629"/>
      <c r="BN171" s="629"/>
      <c r="BO171" s="629"/>
      <c r="BP171" s="629"/>
      <c r="BQ171" s="629"/>
      <c r="BR171" s="629"/>
      <c r="BS171" s="629"/>
      <c r="BT171" s="629"/>
      <c r="BU171" s="629"/>
      <c r="BV171" s="629"/>
      <c r="BW171" s="629"/>
      <c r="BX171" s="629"/>
      <c r="BY171" s="629"/>
      <c r="BZ171" s="629"/>
      <c r="CA171" s="629" t="s">
        <v>31</v>
      </c>
      <c r="CB171" s="629"/>
      <c r="CC171" s="629"/>
      <c r="CD171" s="629"/>
      <c r="CE171" s="629"/>
      <c r="CF171" s="629"/>
      <c r="CG171" s="629"/>
      <c r="CH171" s="629"/>
      <c r="CI171" s="629"/>
      <c r="CJ171" s="629"/>
      <c r="CK171" s="629"/>
      <c r="CL171" s="629"/>
      <c r="CM171" s="629"/>
      <c r="CN171" s="25"/>
    </row>
    <row r="172" spans="4:92" ht="14.25" customHeight="1" x14ac:dyDescent="0.35">
      <c r="D172" s="304"/>
      <c r="E172" s="306"/>
      <c r="F172" s="559"/>
      <c r="G172" s="559"/>
      <c r="H172" s="559"/>
      <c r="I172" s="559"/>
      <c r="J172" s="559"/>
      <c r="K172" s="559"/>
      <c r="L172" s="559"/>
      <c r="M172" s="559"/>
      <c r="N172" s="559"/>
      <c r="O172" s="543" t="s">
        <v>900</v>
      </c>
      <c r="P172" s="543"/>
      <c r="Q172" s="543"/>
      <c r="R172" s="543"/>
      <c r="S172" s="543"/>
      <c r="T172" s="543"/>
      <c r="U172" s="543"/>
      <c r="V172" s="543"/>
      <c r="W172" s="543"/>
      <c r="X172" s="543"/>
      <c r="Y172" s="543"/>
      <c r="Z172" s="543"/>
      <c r="AA172" s="543"/>
      <c r="AB172" s="543"/>
      <c r="AC172" s="543"/>
      <c r="AD172" s="543"/>
      <c r="AE172" s="543"/>
      <c r="AF172" s="543"/>
      <c r="AG172" s="543"/>
      <c r="AH172" s="543"/>
      <c r="AI172" s="543"/>
      <c r="AJ172" s="543"/>
      <c r="AK172" s="543"/>
      <c r="AL172" s="543" t="s">
        <v>930</v>
      </c>
      <c r="AM172" s="543"/>
      <c r="AN172" s="543"/>
      <c r="AO172" s="543"/>
      <c r="AP172" s="543"/>
      <c r="AQ172" s="543"/>
      <c r="AR172" s="543"/>
      <c r="AS172" s="543"/>
      <c r="AT172" s="543"/>
      <c r="AU172" s="36"/>
      <c r="AV172" s="39"/>
      <c r="AW172" s="629"/>
      <c r="AX172" s="629"/>
      <c r="AY172" s="629"/>
      <c r="AZ172" s="629"/>
      <c r="BA172" s="629"/>
      <c r="BB172" s="629"/>
      <c r="BC172" s="629"/>
      <c r="BD172" s="629"/>
      <c r="BE172" s="629"/>
      <c r="BF172" s="629"/>
      <c r="BG172" s="629"/>
      <c r="BH172" s="629"/>
      <c r="BI172" s="629"/>
      <c r="BJ172" s="629"/>
      <c r="BK172" s="629"/>
      <c r="BL172" s="629"/>
      <c r="BM172" s="629"/>
      <c r="BN172" s="629"/>
      <c r="BO172" s="629"/>
      <c r="BP172" s="629"/>
      <c r="BQ172" s="629"/>
      <c r="BR172" s="629"/>
      <c r="BS172" s="629"/>
      <c r="BT172" s="629"/>
      <c r="BU172" s="629"/>
      <c r="BV172" s="629"/>
      <c r="BW172" s="629"/>
      <c r="BX172" s="629"/>
      <c r="BY172" s="629"/>
      <c r="BZ172" s="629"/>
      <c r="CA172" s="629"/>
      <c r="CB172" s="629"/>
      <c r="CC172" s="629"/>
      <c r="CD172" s="629"/>
      <c r="CE172" s="629"/>
      <c r="CF172" s="629"/>
      <c r="CG172" s="629"/>
      <c r="CH172" s="629"/>
      <c r="CI172" s="629"/>
      <c r="CJ172" s="629"/>
      <c r="CK172" s="629"/>
      <c r="CL172" s="629"/>
      <c r="CM172" s="629"/>
      <c r="CN172" s="25"/>
    </row>
    <row r="173" spans="4:92" ht="14.25" customHeight="1" x14ac:dyDescent="0.35">
      <c r="D173" s="304">
        <v>1</v>
      </c>
      <c r="E173" s="306"/>
      <c r="F173" s="559"/>
      <c r="G173" s="559"/>
      <c r="H173" s="559"/>
      <c r="I173" s="559"/>
      <c r="J173" s="559"/>
      <c r="K173" s="559"/>
      <c r="L173" s="559"/>
      <c r="M173" s="559"/>
      <c r="N173" s="559"/>
      <c r="O173" s="543"/>
      <c r="P173" s="543"/>
      <c r="Q173" s="543"/>
      <c r="R173" s="543"/>
      <c r="S173" s="543"/>
      <c r="T173" s="543"/>
      <c r="U173" s="543"/>
      <c r="V173" s="543"/>
      <c r="W173" s="543"/>
      <c r="X173" s="420" t="s">
        <v>901</v>
      </c>
      <c r="Y173" s="357"/>
      <c r="Z173" s="357"/>
      <c r="AA173" s="357"/>
      <c r="AB173" s="357"/>
      <c r="AC173" s="357"/>
      <c r="AD173" s="357"/>
      <c r="AE173" s="357"/>
      <c r="AF173" s="358"/>
      <c r="AG173" s="543"/>
      <c r="AH173" s="543"/>
      <c r="AI173" s="543"/>
      <c r="AJ173" s="543"/>
      <c r="AK173" s="543"/>
      <c r="AL173" s="543"/>
      <c r="AM173" s="543"/>
      <c r="AN173" s="543"/>
      <c r="AO173" s="543"/>
      <c r="AP173" s="543" t="s">
        <v>930</v>
      </c>
      <c r="AQ173" s="543"/>
      <c r="AR173" s="543"/>
      <c r="AS173" s="543"/>
      <c r="AT173" s="543"/>
      <c r="AU173" s="36"/>
      <c r="AV173" s="39"/>
      <c r="AW173" s="443" t="s">
        <v>26</v>
      </c>
      <c r="AX173" s="443"/>
      <c r="AY173" s="443"/>
      <c r="AZ173" s="443"/>
      <c r="BA173" s="443"/>
      <c r="BB173" s="443"/>
      <c r="BC173" s="443"/>
      <c r="BD173" s="443"/>
      <c r="BE173" s="443"/>
      <c r="BF173" s="443"/>
      <c r="BG173" s="443"/>
      <c r="BH173" s="443"/>
      <c r="BI173" s="443" t="s">
        <v>653</v>
      </c>
      <c r="BJ173" s="443"/>
      <c r="BK173" s="443"/>
      <c r="BL173" s="443"/>
      <c r="BM173" s="443"/>
      <c r="BN173" s="443"/>
      <c r="BO173" s="443"/>
      <c r="BP173" s="443"/>
      <c r="BQ173" s="443"/>
      <c r="BR173" s="443"/>
      <c r="BS173" s="443"/>
      <c r="BT173" s="443"/>
      <c r="BU173" s="443"/>
      <c r="BV173" s="443"/>
      <c r="BW173" s="443"/>
      <c r="BX173" s="443"/>
      <c r="BY173" s="443"/>
      <c r="BZ173" s="443"/>
      <c r="CA173" s="443">
        <v>16</v>
      </c>
      <c r="CB173" s="443"/>
      <c r="CC173" s="443"/>
      <c r="CD173" s="443"/>
      <c r="CE173" s="443"/>
      <c r="CF173" s="443"/>
      <c r="CG173" s="443"/>
      <c r="CH173" s="443"/>
      <c r="CI173" s="443"/>
      <c r="CJ173" s="443"/>
      <c r="CK173" s="443"/>
      <c r="CL173" s="443"/>
      <c r="CM173" s="443"/>
      <c r="CN173" s="25"/>
    </row>
    <row r="174" spans="4:92" ht="14.25" customHeight="1" x14ac:dyDescent="0.35">
      <c r="D174" s="304">
        <v>2</v>
      </c>
      <c r="E174" s="306"/>
      <c r="F174" s="559"/>
      <c r="G174" s="559"/>
      <c r="H174" s="559"/>
      <c r="I174" s="559"/>
      <c r="J174" s="559"/>
      <c r="K174" s="559"/>
      <c r="L174" s="559"/>
      <c r="M174" s="559"/>
      <c r="N174" s="559"/>
      <c r="O174" s="543"/>
      <c r="P174" s="543"/>
      <c r="Q174" s="543"/>
      <c r="R174" s="543"/>
      <c r="S174" s="543"/>
      <c r="T174" s="543"/>
      <c r="U174" s="543"/>
      <c r="V174" s="543"/>
      <c r="W174" s="543"/>
      <c r="X174" s="420" t="s">
        <v>907</v>
      </c>
      <c r="Y174" s="357"/>
      <c r="Z174" s="357"/>
      <c r="AA174" s="357"/>
      <c r="AB174" s="357"/>
      <c r="AC174" s="357"/>
      <c r="AD174" s="357"/>
      <c r="AE174" s="357"/>
      <c r="AF174" s="358"/>
      <c r="AG174" s="543"/>
      <c r="AH174" s="543"/>
      <c r="AI174" s="543"/>
      <c r="AJ174" s="543"/>
      <c r="AK174" s="543"/>
      <c r="AL174" s="543"/>
      <c r="AM174" s="543"/>
      <c r="AN174" s="543"/>
      <c r="AO174" s="543"/>
      <c r="AP174" s="543" t="s">
        <v>930</v>
      </c>
      <c r="AQ174" s="543"/>
      <c r="AR174" s="543"/>
      <c r="AS174" s="543"/>
      <c r="AT174" s="543"/>
      <c r="AU174" s="36"/>
      <c r="AV174" s="39"/>
      <c r="AW174" s="443" t="s">
        <v>27</v>
      </c>
      <c r="AX174" s="443"/>
      <c r="AY174" s="443"/>
      <c r="AZ174" s="443"/>
      <c r="BA174" s="443"/>
      <c r="BB174" s="443"/>
      <c r="BC174" s="443"/>
      <c r="BD174" s="443"/>
      <c r="BE174" s="443"/>
      <c r="BF174" s="443"/>
      <c r="BG174" s="443"/>
      <c r="BH174" s="443"/>
      <c r="BI174" s="443" t="s">
        <v>664</v>
      </c>
      <c r="BJ174" s="443"/>
      <c r="BK174" s="443"/>
      <c r="BL174" s="443"/>
      <c r="BM174" s="443"/>
      <c r="BN174" s="443"/>
      <c r="BO174" s="443"/>
      <c r="BP174" s="443"/>
      <c r="BQ174" s="443"/>
      <c r="BR174" s="443"/>
      <c r="BS174" s="443"/>
      <c r="BT174" s="443"/>
      <c r="BU174" s="443"/>
      <c r="BV174" s="443"/>
      <c r="BW174" s="443"/>
      <c r="BX174" s="443"/>
      <c r="BY174" s="443"/>
      <c r="BZ174" s="443"/>
      <c r="CA174" s="443">
        <v>24</v>
      </c>
      <c r="CB174" s="443"/>
      <c r="CC174" s="443"/>
      <c r="CD174" s="443"/>
      <c r="CE174" s="443"/>
      <c r="CF174" s="443"/>
      <c r="CG174" s="443"/>
      <c r="CH174" s="443"/>
      <c r="CI174" s="443"/>
      <c r="CJ174" s="443"/>
      <c r="CK174" s="443"/>
      <c r="CL174" s="443"/>
      <c r="CM174" s="443"/>
      <c r="CN174" s="25"/>
    </row>
    <row r="175" spans="4:92" ht="14.25" customHeight="1" x14ac:dyDescent="0.35">
      <c r="D175" s="304">
        <v>3</v>
      </c>
      <c r="E175" s="306"/>
      <c r="F175" s="559"/>
      <c r="G175" s="559"/>
      <c r="H175" s="559"/>
      <c r="I175" s="559"/>
      <c r="J175" s="559"/>
      <c r="K175" s="559"/>
      <c r="L175" s="559"/>
      <c r="M175" s="559"/>
      <c r="N175" s="559"/>
      <c r="O175" s="543"/>
      <c r="P175" s="543"/>
      <c r="Q175" s="543"/>
      <c r="R175" s="543"/>
      <c r="S175" s="543"/>
      <c r="T175" s="543"/>
      <c r="U175" s="543"/>
      <c r="V175" s="543"/>
      <c r="W175" s="543"/>
      <c r="X175" s="420" t="s">
        <v>908</v>
      </c>
      <c r="Y175" s="357"/>
      <c r="Z175" s="357"/>
      <c r="AA175" s="357"/>
      <c r="AB175" s="357"/>
      <c r="AC175" s="357"/>
      <c r="AD175" s="357"/>
      <c r="AE175" s="357"/>
      <c r="AF175" s="358"/>
      <c r="AG175" s="543"/>
      <c r="AH175" s="543"/>
      <c r="AI175" s="543"/>
      <c r="AJ175" s="543"/>
      <c r="AK175" s="543"/>
      <c r="AL175" s="543"/>
      <c r="AM175" s="543"/>
      <c r="AN175" s="543"/>
      <c r="AO175" s="543"/>
      <c r="AP175" s="543" t="s">
        <v>930</v>
      </c>
      <c r="AQ175" s="543"/>
      <c r="AR175" s="543"/>
      <c r="AS175" s="543"/>
      <c r="AT175" s="543"/>
      <c r="AU175" s="36"/>
      <c r="AV175" s="39"/>
      <c r="AW175" s="443" t="s">
        <v>28</v>
      </c>
      <c r="AX175" s="443"/>
      <c r="AY175" s="443"/>
      <c r="AZ175" s="443"/>
      <c r="BA175" s="443"/>
      <c r="BB175" s="443"/>
      <c r="BC175" s="443"/>
      <c r="BD175" s="443"/>
      <c r="BE175" s="443"/>
      <c r="BF175" s="443"/>
      <c r="BG175" s="443"/>
      <c r="BH175" s="443"/>
      <c r="BI175" s="443" t="s">
        <v>112</v>
      </c>
      <c r="BJ175" s="443"/>
      <c r="BK175" s="443"/>
      <c r="BL175" s="443"/>
      <c r="BM175" s="443"/>
      <c r="BN175" s="443"/>
      <c r="BO175" s="443"/>
      <c r="BP175" s="443"/>
      <c r="BQ175" s="443"/>
      <c r="BR175" s="443"/>
      <c r="BS175" s="443"/>
      <c r="BT175" s="443"/>
      <c r="BU175" s="443"/>
      <c r="BV175" s="443"/>
      <c r="BW175" s="443"/>
      <c r="BX175" s="443"/>
      <c r="BY175" s="443"/>
      <c r="BZ175" s="443"/>
      <c r="CA175" s="443">
        <v>5</v>
      </c>
      <c r="CB175" s="443"/>
      <c r="CC175" s="443"/>
      <c r="CD175" s="443"/>
      <c r="CE175" s="443"/>
      <c r="CF175" s="443"/>
      <c r="CG175" s="443"/>
      <c r="CH175" s="443"/>
      <c r="CI175" s="443"/>
      <c r="CJ175" s="443"/>
      <c r="CK175" s="443"/>
      <c r="CL175" s="443"/>
      <c r="CM175" s="443"/>
      <c r="CN175" s="25"/>
    </row>
    <row r="176" spans="4:92" ht="14.25" customHeight="1" x14ac:dyDescent="0.35">
      <c r="D176" s="304">
        <v>4</v>
      </c>
      <c r="E176" s="306"/>
      <c r="F176" s="559"/>
      <c r="G176" s="559"/>
      <c r="H176" s="559"/>
      <c r="I176" s="559"/>
      <c r="J176" s="559"/>
      <c r="K176" s="559"/>
      <c r="L176" s="559"/>
      <c r="M176" s="559"/>
      <c r="N176" s="559"/>
      <c r="O176" s="543"/>
      <c r="P176" s="543"/>
      <c r="Q176" s="543"/>
      <c r="R176" s="543"/>
      <c r="S176" s="543"/>
      <c r="T176" s="543"/>
      <c r="U176" s="543"/>
      <c r="V176" s="543"/>
      <c r="W176" s="543"/>
      <c r="X176" s="420" t="s">
        <v>909</v>
      </c>
      <c r="Y176" s="357"/>
      <c r="Z176" s="357"/>
      <c r="AA176" s="357"/>
      <c r="AB176" s="357"/>
      <c r="AC176" s="357"/>
      <c r="AD176" s="357"/>
      <c r="AE176" s="357"/>
      <c r="AF176" s="358"/>
      <c r="AG176" s="543"/>
      <c r="AH176" s="543"/>
      <c r="AI176" s="543"/>
      <c r="AJ176" s="543"/>
      <c r="AK176" s="543"/>
      <c r="AL176" s="543"/>
      <c r="AM176" s="543"/>
      <c r="AN176" s="543"/>
      <c r="AO176" s="543"/>
      <c r="AP176" s="543" t="s">
        <v>930</v>
      </c>
      <c r="AQ176" s="543"/>
      <c r="AR176" s="543"/>
      <c r="AS176" s="543"/>
      <c r="AT176" s="543"/>
      <c r="AU176" s="36"/>
      <c r="AV176" s="39"/>
      <c r="AW176" s="443" t="s">
        <v>32</v>
      </c>
      <c r="AX176" s="443"/>
      <c r="AY176" s="443"/>
      <c r="AZ176" s="443"/>
      <c r="BA176" s="443"/>
      <c r="BB176" s="443"/>
      <c r="BC176" s="443"/>
      <c r="BD176" s="443"/>
      <c r="BE176" s="443"/>
      <c r="BF176" s="443"/>
      <c r="BG176" s="443"/>
      <c r="BH176" s="443"/>
      <c r="BI176" s="443" t="s">
        <v>665</v>
      </c>
      <c r="BJ176" s="443"/>
      <c r="BK176" s="443"/>
      <c r="BL176" s="443"/>
      <c r="BM176" s="443"/>
      <c r="BN176" s="443"/>
      <c r="BO176" s="443"/>
      <c r="BP176" s="443"/>
      <c r="BQ176" s="443"/>
      <c r="BR176" s="443"/>
      <c r="BS176" s="443"/>
      <c r="BT176" s="443"/>
      <c r="BU176" s="443"/>
      <c r="BV176" s="443"/>
      <c r="BW176" s="443"/>
      <c r="BX176" s="443"/>
      <c r="BY176" s="443"/>
      <c r="BZ176" s="443"/>
      <c r="CA176" s="443">
        <v>14</v>
      </c>
      <c r="CB176" s="443"/>
      <c r="CC176" s="443"/>
      <c r="CD176" s="443"/>
      <c r="CE176" s="443"/>
      <c r="CF176" s="443"/>
      <c r="CG176" s="443"/>
      <c r="CH176" s="443"/>
      <c r="CI176" s="443"/>
      <c r="CJ176" s="443"/>
      <c r="CK176" s="443"/>
      <c r="CL176" s="443"/>
      <c r="CM176" s="443"/>
      <c r="CN176" s="25"/>
    </row>
    <row r="177" spans="4:93" ht="14.25" customHeight="1" x14ac:dyDescent="0.35">
      <c r="D177" s="304">
        <v>5</v>
      </c>
      <c r="E177" s="306"/>
      <c r="F177" s="559"/>
      <c r="G177" s="559"/>
      <c r="H177" s="559"/>
      <c r="I177" s="559"/>
      <c r="J177" s="559"/>
      <c r="K177" s="559"/>
      <c r="L177" s="559"/>
      <c r="M177" s="559"/>
      <c r="N177" s="559"/>
      <c r="O177" s="543"/>
      <c r="P177" s="543"/>
      <c r="Q177" s="543"/>
      <c r="R177" s="543"/>
      <c r="S177" s="543"/>
      <c r="T177" s="543"/>
      <c r="U177" s="543"/>
      <c r="V177" s="543"/>
      <c r="W177" s="543"/>
      <c r="X177" s="420" t="s">
        <v>902</v>
      </c>
      <c r="Y177" s="357"/>
      <c r="Z177" s="357"/>
      <c r="AA177" s="357"/>
      <c r="AB177" s="357"/>
      <c r="AC177" s="357"/>
      <c r="AD177" s="357"/>
      <c r="AE177" s="357"/>
      <c r="AF177" s="358"/>
      <c r="AG177" s="543"/>
      <c r="AH177" s="543"/>
      <c r="AI177" s="543"/>
      <c r="AJ177" s="543"/>
      <c r="AK177" s="543"/>
      <c r="AL177" s="543"/>
      <c r="AM177" s="543"/>
      <c r="AN177" s="543"/>
      <c r="AO177" s="543"/>
      <c r="AP177" s="543" t="s">
        <v>930</v>
      </c>
      <c r="AQ177" s="543"/>
      <c r="AR177" s="543"/>
      <c r="AS177" s="543"/>
      <c r="AT177" s="543"/>
      <c r="AU177" s="36"/>
      <c r="AV177" s="39"/>
      <c r="AW177" s="53" t="s">
        <v>356</v>
      </c>
      <c r="AX177" s="36"/>
      <c r="AY177" s="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6"/>
      <c r="CI177" s="6"/>
      <c r="CJ177" s="6"/>
      <c r="CK177" s="6"/>
      <c r="CL177" s="6"/>
      <c r="CM177" s="6"/>
      <c r="CN177" s="25"/>
    </row>
    <row r="178" spans="4:93" ht="14.25" customHeight="1" x14ac:dyDescent="0.35">
      <c r="D178" s="304">
        <v>6</v>
      </c>
      <c r="E178" s="306"/>
      <c r="F178" s="679"/>
      <c r="G178" s="679"/>
      <c r="H178" s="679"/>
      <c r="I178" s="679"/>
      <c r="J178" s="679"/>
      <c r="K178" s="679"/>
      <c r="L178" s="679"/>
      <c r="M178" s="679"/>
      <c r="N178" s="679"/>
      <c r="O178" s="543"/>
      <c r="P178" s="543"/>
      <c r="Q178" s="543"/>
      <c r="R178" s="543"/>
      <c r="S178" s="543"/>
      <c r="T178" s="543"/>
      <c r="U178" s="543"/>
      <c r="V178" s="543"/>
      <c r="W178" s="543"/>
      <c r="X178" s="420" t="s">
        <v>910</v>
      </c>
      <c r="Y178" s="357"/>
      <c r="Z178" s="357"/>
      <c r="AA178" s="357"/>
      <c r="AB178" s="357"/>
      <c r="AC178" s="357"/>
      <c r="AD178" s="357"/>
      <c r="AE178" s="357"/>
      <c r="AF178" s="358"/>
      <c r="AG178" s="543"/>
      <c r="AH178" s="543"/>
      <c r="AI178" s="543"/>
      <c r="AJ178" s="543"/>
      <c r="AK178" s="543"/>
      <c r="AL178" s="543"/>
      <c r="AM178" s="543"/>
      <c r="AN178" s="543"/>
      <c r="AO178" s="543"/>
      <c r="AP178" s="543" t="s">
        <v>930</v>
      </c>
      <c r="AQ178" s="543"/>
      <c r="AR178" s="543"/>
      <c r="AS178" s="543"/>
      <c r="AT178" s="543"/>
      <c r="AU178" s="36"/>
      <c r="AV178" s="41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3"/>
      <c r="BH178" s="43"/>
      <c r="BI178" s="43"/>
      <c r="BJ178" s="43"/>
      <c r="BK178" s="43"/>
      <c r="BL178" s="43"/>
      <c r="BM178" s="43"/>
      <c r="BN178" s="43"/>
      <c r="BO178" s="43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8"/>
    </row>
    <row r="179" spans="4:93" ht="14.25" customHeight="1" x14ac:dyDescent="0.35">
      <c r="D179" s="304">
        <v>7</v>
      </c>
      <c r="E179" s="306"/>
      <c r="F179" s="679"/>
      <c r="G179" s="679"/>
      <c r="H179" s="679"/>
      <c r="I179" s="679"/>
      <c r="J179" s="679"/>
      <c r="K179" s="679"/>
      <c r="L179" s="679"/>
      <c r="M179" s="679"/>
      <c r="N179" s="679"/>
      <c r="O179" s="543"/>
      <c r="P179" s="543"/>
      <c r="Q179" s="543"/>
      <c r="R179" s="543"/>
      <c r="S179" s="543"/>
      <c r="T179" s="543"/>
      <c r="U179" s="543"/>
      <c r="V179" s="543"/>
      <c r="W179" s="543"/>
      <c r="X179" s="420" t="s">
        <v>911</v>
      </c>
      <c r="Y179" s="357"/>
      <c r="Z179" s="357"/>
      <c r="AA179" s="357"/>
      <c r="AB179" s="357"/>
      <c r="AC179" s="357"/>
      <c r="AD179" s="357"/>
      <c r="AE179" s="357"/>
      <c r="AF179" s="358"/>
      <c r="AG179" s="543"/>
      <c r="AH179" s="543"/>
      <c r="AI179" s="543"/>
      <c r="AJ179" s="543"/>
      <c r="AK179" s="543"/>
      <c r="AL179" s="543" t="s">
        <v>930</v>
      </c>
      <c r="AM179" s="543"/>
      <c r="AN179" s="543"/>
      <c r="AO179" s="543"/>
      <c r="AP179" s="543"/>
      <c r="AQ179" s="543"/>
      <c r="AR179" s="543"/>
      <c r="AS179" s="543"/>
      <c r="AT179" s="543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40"/>
      <c r="BH179" s="40"/>
      <c r="BI179" s="40"/>
      <c r="BJ179" s="40"/>
      <c r="BK179" s="40"/>
      <c r="BL179" s="40"/>
      <c r="BM179" s="40"/>
      <c r="BN179" s="40"/>
      <c r="BO179" s="40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</row>
    <row r="180" spans="4:93" ht="14.25" customHeight="1" x14ac:dyDescent="0.35">
      <c r="D180" s="304">
        <v>8</v>
      </c>
      <c r="E180" s="306"/>
      <c r="F180" s="679"/>
      <c r="G180" s="679"/>
      <c r="H180" s="679"/>
      <c r="I180" s="679"/>
      <c r="J180" s="679"/>
      <c r="K180" s="679"/>
      <c r="L180" s="679"/>
      <c r="M180" s="679"/>
      <c r="N180" s="679"/>
      <c r="O180" s="543"/>
      <c r="P180" s="543"/>
      <c r="Q180" s="543"/>
      <c r="R180" s="543"/>
      <c r="S180" s="543"/>
      <c r="T180" s="543"/>
      <c r="U180" s="543"/>
      <c r="V180" s="543"/>
      <c r="W180" s="543"/>
      <c r="X180" s="420" t="s">
        <v>903</v>
      </c>
      <c r="Y180" s="357"/>
      <c r="Z180" s="357"/>
      <c r="AA180" s="357"/>
      <c r="AB180" s="357"/>
      <c r="AC180" s="357"/>
      <c r="AD180" s="357"/>
      <c r="AE180" s="357"/>
      <c r="AF180" s="358"/>
      <c r="AG180" s="543"/>
      <c r="AH180" s="543"/>
      <c r="AI180" s="543"/>
      <c r="AJ180" s="543"/>
      <c r="AK180" s="543"/>
      <c r="AL180" s="543"/>
      <c r="AM180" s="543"/>
      <c r="AN180" s="543"/>
      <c r="AO180" s="543"/>
      <c r="AP180" s="543" t="s">
        <v>930</v>
      </c>
      <c r="AQ180" s="543"/>
      <c r="AR180" s="543"/>
      <c r="AS180" s="543"/>
      <c r="AT180" s="543"/>
      <c r="AU180" s="36"/>
      <c r="AV180" s="456" t="s">
        <v>88</v>
      </c>
      <c r="AW180" s="456"/>
      <c r="AX180" s="456"/>
      <c r="AY180" s="456"/>
      <c r="AZ180" s="456"/>
      <c r="BA180" s="456"/>
      <c r="BB180" s="456"/>
      <c r="BC180" s="456"/>
      <c r="BD180" s="456"/>
      <c r="BE180" s="456"/>
      <c r="BF180" s="456"/>
      <c r="BG180" s="456"/>
      <c r="BH180" s="456"/>
      <c r="BI180" s="456"/>
      <c r="BJ180" s="456"/>
      <c r="BK180" s="456"/>
      <c r="BL180" s="456"/>
      <c r="BM180" s="456"/>
      <c r="BN180" s="456"/>
      <c r="BO180" s="456"/>
      <c r="BP180" s="456"/>
      <c r="BQ180" s="456"/>
      <c r="BR180" s="456"/>
      <c r="BS180" s="456"/>
      <c r="BT180" s="456"/>
      <c r="BU180" s="456"/>
      <c r="BV180" s="456"/>
      <c r="BW180" s="456"/>
      <c r="BX180" s="456"/>
      <c r="BY180" s="456"/>
      <c r="BZ180" s="456"/>
      <c r="CA180" s="456"/>
      <c r="CB180" s="456"/>
      <c r="CC180" s="456"/>
      <c r="CD180" s="456"/>
      <c r="CE180" s="456"/>
      <c r="CF180" s="456"/>
      <c r="CG180" s="456"/>
      <c r="CH180" s="456"/>
      <c r="CI180" s="456"/>
      <c r="CJ180" s="456"/>
      <c r="CK180" s="456"/>
      <c r="CL180" s="456"/>
      <c r="CM180" s="456"/>
      <c r="CN180" s="456"/>
    </row>
    <row r="181" spans="4:93" ht="14.25" customHeight="1" x14ac:dyDescent="0.35">
      <c r="D181" s="304">
        <v>9</v>
      </c>
      <c r="E181" s="306"/>
      <c r="F181" s="679"/>
      <c r="G181" s="679"/>
      <c r="H181" s="679"/>
      <c r="I181" s="679"/>
      <c r="J181" s="679"/>
      <c r="K181" s="679"/>
      <c r="L181" s="679"/>
      <c r="M181" s="679"/>
      <c r="N181" s="679"/>
      <c r="O181" s="543"/>
      <c r="P181" s="543"/>
      <c r="Q181" s="543"/>
      <c r="R181" s="543"/>
      <c r="S181" s="543"/>
      <c r="T181" s="543"/>
      <c r="U181" s="543"/>
      <c r="V181" s="543"/>
      <c r="W181" s="543"/>
      <c r="X181" s="420" t="s">
        <v>904</v>
      </c>
      <c r="Y181" s="357"/>
      <c r="Z181" s="357"/>
      <c r="AA181" s="357"/>
      <c r="AB181" s="357"/>
      <c r="AC181" s="357"/>
      <c r="AD181" s="357"/>
      <c r="AE181" s="357"/>
      <c r="AF181" s="358"/>
      <c r="AG181" s="543"/>
      <c r="AH181" s="543"/>
      <c r="AI181" s="543"/>
      <c r="AJ181" s="543"/>
      <c r="AK181" s="543"/>
      <c r="AL181" s="543"/>
      <c r="AM181" s="543"/>
      <c r="AN181" s="543"/>
      <c r="AO181" s="543"/>
      <c r="AP181" s="543" t="s">
        <v>930</v>
      </c>
      <c r="AQ181" s="543"/>
      <c r="AR181" s="543"/>
      <c r="AS181" s="543"/>
      <c r="AT181" s="543"/>
      <c r="AU181" s="36"/>
      <c r="AV181" s="456"/>
      <c r="AW181" s="456"/>
      <c r="AX181" s="456"/>
      <c r="AY181" s="456"/>
      <c r="AZ181" s="456"/>
      <c r="BA181" s="456"/>
      <c r="BB181" s="456"/>
      <c r="BC181" s="456"/>
      <c r="BD181" s="456"/>
      <c r="BE181" s="456"/>
      <c r="BF181" s="456"/>
      <c r="BG181" s="456"/>
      <c r="BH181" s="456"/>
      <c r="BI181" s="456"/>
      <c r="BJ181" s="456"/>
      <c r="BK181" s="456"/>
      <c r="BL181" s="456"/>
      <c r="BM181" s="456"/>
      <c r="BN181" s="456"/>
      <c r="BO181" s="456"/>
      <c r="BP181" s="456"/>
      <c r="BQ181" s="456"/>
      <c r="BR181" s="456"/>
      <c r="BS181" s="456"/>
      <c r="BT181" s="456"/>
      <c r="BU181" s="456"/>
      <c r="BV181" s="456"/>
      <c r="BW181" s="456"/>
      <c r="BX181" s="456"/>
      <c r="BY181" s="456"/>
      <c r="BZ181" s="456"/>
      <c r="CA181" s="456"/>
      <c r="CB181" s="456"/>
      <c r="CC181" s="456"/>
      <c r="CD181" s="456"/>
      <c r="CE181" s="456"/>
      <c r="CF181" s="456"/>
      <c r="CG181" s="456"/>
      <c r="CH181" s="456"/>
      <c r="CI181" s="456"/>
      <c r="CJ181" s="456"/>
      <c r="CK181" s="456"/>
      <c r="CL181" s="456"/>
      <c r="CM181" s="456"/>
      <c r="CN181" s="456"/>
    </row>
    <row r="182" spans="4:93" ht="14.25" customHeight="1" x14ac:dyDescent="0.35">
      <c r="D182" s="304">
        <v>10</v>
      </c>
      <c r="E182" s="306"/>
      <c r="F182" s="679"/>
      <c r="G182" s="679"/>
      <c r="H182" s="679"/>
      <c r="I182" s="679"/>
      <c r="J182" s="679"/>
      <c r="K182" s="679"/>
      <c r="L182" s="679"/>
      <c r="M182" s="679"/>
      <c r="N182" s="679"/>
      <c r="O182" s="543"/>
      <c r="P182" s="543"/>
      <c r="Q182" s="543"/>
      <c r="R182" s="543"/>
      <c r="S182" s="543"/>
      <c r="T182" s="543"/>
      <c r="U182" s="543"/>
      <c r="V182" s="543"/>
      <c r="W182" s="543"/>
      <c r="X182" s="420" t="s">
        <v>905</v>
      </c>
      <c r="Y182" s="357"/>
      <c r="Z182" s="357"/>
      <c r="AA182" s="357"/>
      <c r="AB182" s="357"/>
      <c r="AC182" s="357"/>
      <c r="AD182" s="357"/>
      <c r="AE182" s="357"/>
      <c r="AF182" s="358"/>
      <c r="AG182" s="543"/>
      <c r="AH182" s="543"/>
      <c r="AI182" s="543"/>
      <c r="AJ182" s="543"/>
      <c r="AK182" s="543"/>
      <c r="AL182" s="543"/>
      <c r="AM182" s="543"/>
      <c r="AN182" s="543"/>
      <c r="AO182" s="543"/>
      <c r="AP182" s="543" t="s">
        <v>930</v>
      </c>
      <c r="AQ182" s="543"/>
      <c r="AR182" s="543"/>
      <c r="AS182" s="543"/>
      <c r="AT182" s="543"/>
      <c r="AU182" s="36"/>
      <c r="AV182" s="44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6"/>
      <c r="BH182" s="46"/>
      <c r="BI182" s="46"/>
      <c r="BJ182" s="46"/>
      <c r="BK182" s="46"/>
      <c r="BL182" s="46"/>
      <c r="BM182" s="46"/>
      <c r="BN182" s="46"/>
      <c r="BO182" s="46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3"/>
    </row>
    <row r="183" spans="4:93" ht="14.25" customHeight="1" x14ac:dyDescent="0.35">
      <c r="D183" s="304">
        <v>11</v>
      </c>
      <c r="E183" s="306"/>
      <c r="F183" s="679"/>
      <c r="G183" s="679"/>
      <c r="H183" s="679"/>
      <c r="I183" s="679"/>
      <c r="J183" s="679"/>
      <c r="K183" s="679"/>
      <c r="L183" s="679"/>
      <c r="M183" s="679"/>
      <c r="N183" s="679"/>
      <c r="O183" s="543"/>
      <c r="P183" s="543"/>
      <c r="Q183" s="543"/>
      <c r="R183" s="543"/>
      <c r="S183" s="543"/>
      <c r="T183" s="543"/>
      <c r="U183" s="543"/>
      <c r="V183" s="543"/>
      <c r="W183" s="543"/>
      <c r="X183" s="420" t="s">
        <v>883</v>
      </c>
      <c r="Y183" s="357"/>
      <c r="Z183" s="357"/>
      <c r="AA183" s="357"/>
      <c r="AB183" s="357"/>
      <c r="AC183" s="357"/>
      <c r="AD183" s="357"/>
      <c r="AE183" s="357"/>
      <c r="AF183" s="358"/>
      <c r="AG183" s="543"/>
      <c r="AH183" s="543"/>
      <c r="AI183" s="543"/>
      <c r="AJ183" s="543"/>
      <c r="AK183" s="543"/>
      <c r="AL183" s="543"/>
      <c r="AM183" s="543"/>
      <c r="AN183" s="543"/>
      <c r="AO183" s="543"/>
      <c r="AP183" s="543" t="s">
        <v>930</v>
      </c>
      <c r="AQ183" s="543"/>
      <c r="AR183" s="543"/>
      <c r="AS183" s="543"/>
      <c r="AT183" s="543"/>
      <c r="AU183" s="36"/>
      <c r="AV183" s="24"/>
      <c r="AW183" s="660" t="s">
        <v>33</v>
      </c>
      <c r="AX183" s="660"/>
      <c r="AY183" s="660"/>
      <c r="AZ183" s="660"/>
      <c r="BA183" s="660"/>
      <c r="BB183" s="660"/>
      <c r="BC183" s="660"/>
      <c r="BD183" s="660"/>
      <c r="BE183" s="660"/>
      <c r="BF183" s="660"/>
      <c r="BG183" s="660"/>
      <c r="BH183" s="660"/>
      <c r="BI183" s="660"/>
      <c r="BJ183" s="660"/>
      <c r="BK183" s="660"/>
      <c r="BL183" s="660"/>
      <c r="BM183" s="642" t="s">
        <v>36</v>
      </c>
      <c r="BN183" s="642"/>
      <c r="BO183" s="642"/>
      <c r="BP183" s="642"/>
      <c r="BQ183" s="642"/>
      <c r="BR183" s="642"/>
      <c r="BS183" s="642"/>
      <c r="BT183" s="642"/>
      <c r="BU183" s="642"/>
      <c r="BV183" s="642" t="s">
        <v>37</v>
      </c>
      <c r="BW183" s="642"/>
      <c r="BX183" s="642"/>
      <c r="BY183" s="642"/>
      <c r="BZ183" s="642"/>
      <c r="CA183" s="642"/>
      <c r="CB183" s="642"/>
      <c r="CC183" s="642"/>
      <c r="CD183" s="642"/>
      <c r="CE183" s="642" t="s">
        <v>38</v>
      </c>
      <c r="CF183" s="642"/>
      <c r="CG183" s="642"/>
      <c r="CH183" s="642"/>
      <c r="CI183" s="642"/>
      <c r="CJ183" s="642"/>
      <c r="CK183" s="642"/>
      <c r="CL183" s="642"/>
      <c r="CM183" s="642"/>
      <c r="CN183" s="47"/>
      <c r="CO183" s="9"/>
    </row>
    <row r="184" spans="4:93" ht="14.25" customHeight="1" x14ac:dyDescent="0.35">
      <c r="D184" s="304">
        <v>12</v>
      </c>
      <c r="E184" s="306"/>
      <c r="F184" s="679"/>
      <c r="G184" s="679"/>
      <c r="H184" s="679"/>
      <c r="I184" s="679"/>
      <c r="J184" s="679"/>
      <c r="K184" s="679"/>
      <c r="L184" s="679"/>
      <c r="M184" s="679"/>
      <c r="N184" s="679"/>
      <c r="O184" s="543"/>
      <c r="P184" s="543"/>
      <c r="Q184" s="543"/>
      <c r="R184" s="543"/>
      <c r="S184" s="543"/>
      <c r="T184" s="543"/>
      <c r="U184" s="543"/>
      <c r="V184" s="543"/>
      <c r="W184" s="543"/>
      <c r="X184" s="420" t="s">
        <v>906</v>
      </c>
      <c r="Y184" s="357"/>
      <c r="Z184" s="357"/>
      <c r="AA184" s="357"/>
      <c r="AB184" s="357"/>
      <c r="AC184" s="357"/>
      <c r="AD184" s="357"/>
      <c r="AE184" s="357"/>
      <c r="AF184" s="358"/>
      <c r="AG184" s="543"/>
      <c r="AH184" s="543"/>
      <c r="AI184" s="543"/>
      <c r="AJ184" s="543"/>
      <c r="AK184" s="543"/>
      <c r="AL184" s="543"/>
      <c r="AM184" s="543"/>
      <c r="AN184" s="543"/>
      <c r="AO184" s="543"/>
      <c r="AP184" s="543" t="s">
        <v>930</v>
      </c>
      <c r="AQ184" s="543"/>
      <c r="AR184" s="543"/>
      <c r="AS184" s="543"/>
      <c r="AT184" s="543"/>
      <c r="AU184" s="36"/>
      <c r="AV184" s="48"/>
      <c r="AW184" s="660"/>
      <c r="AX184" s="660"/>
      <c r="AY184" s="660"/>
      <c r="AZ184" s="660"/>
      <c r="BA184" s="660"/>
      <c r="BB184" s="660"/>
      <c r="BC184" s="660"/>
      <c r="BD184" s="660"/>
      <c r="BE184" s="660"/>
      <c r="BF184" s="660"/>
      <c r="BG184" s="660"/>
      <c r="BH184" s="660"/>
      <c r="BI184" s="660"/>
      <c r="BJ184" s="660"/>
      <c r="BK184" s="660"/>
      <c r="BL184" s="660"/>
      <c r="BM184" s="642"/>
      <c r="BN184" s="642"/>
      <c r="BO184" s="642"/>
      <c r="BP184" s="642"/>
      <c r="BQ184" s="642"/>
      <c r="BR184" s="642"/>
      <c r="BS184" s="642"/>
      <c r="BT184" s="642"/>
      <c r="BU184" s="642"/>
      <c r="BV184" s="642"/>
      <c r="BW184" s="642"/>
      <c r="BX184" s="642"/>
      <c r="BY184" s="642"/>
      <c r="BZ184" s="642"/>
      <c r="CA184" s="642"/>
      <c r="CB184" s="642"/>
      <c r="CC184" s="642"/>
      <c r="CD184" s="642"/>
      <c r="CE184" s="642"/>
      <c r="CF184" s="642"/>
      <c r="CG184" s="642"/>
      <c r="CH184" s="642"/>
      <c r="CI184" s="642"/>
      <c r="CJ184" s="642"/>
      <c r="CK184" s="642"/>
      <c r="CL184" s="642"/>
      <c r="CM184" s="642"/>
      <c r="CN184" s="47"/>
      <c r="CO184" s="9"/>
    </row>
    <row r="185" spans="4:93" ht="14.25" customHeight="1" x14ac:dyDescent="0.35">
      <c r="D185" s="304">
        <v>13</v>
      </c>
      <c r="E185" s="306"/>
      <c r="F185" s="679"/>
      <c r="G185" s="679"/>
      <c r="H185" s="679"/>
      <c r="I185" s="679"/>
      <c r="J185" s="679"/>
      <c r="K185" s="679"/>
      <c r="L185" s="679"/>
      <c r="M185" s="679"/>
      <c r="N185" s="679"/>
      <c r="O185" s="543"/>
      <c r="P185" s="543"/>
      <c r="Q185" s="543"/>
      <c r="R185" s="543"/>
      <c r="S185" s="543"/>
      <c r="T185" s="543"/>
      <c r="U185" s="543"/>
      <c r="V185" s="543"/>
      <c r="W185" s="543"/>
      <c r="X185" s="543" t="s">
        <v>912</v>
      </c>
      <c r="Y185" s="543"/>
      <c r="Z185" s="543"/>
      <c r="AA185" s="543"/>
      <c r="AB185" s="543"/>
      <c r="AC185" s="543"/>
      <c r="AD185" s="543"/>
      <c r="AE185" s="543"/>
      <c r="AF185" s="543"/>
      <c r="AG185" s="543"/>
      <c r="AH185" s="543"/>
      <c r="AI185" s="543"/>
      <c r="AJ185" s="543"/>
      <c r="AK185" s="543"/>
      <c r="AL185" s="543"/>
      <c r="AM185" s="543"/>
      <c r="AN185" s="543"/>
      <c r="AO185" s="543"/>
      <c r="AP185" s="543" t="s">
        <v>930</v>
      </c>
      <c r="AQ185" s="543"/>
      <c r="AR185" s="543"/>
      <c r="AS185" s="543"/>
      <c r="AT185" s="543"/>
      <c r="AU185" s="36"/>
      <c r="AV185" s="39"/>
      <c r="AW185" s="629" t="s">
        <v>34</v>
      </c>
      <c r="AX185" s="629"/>
      <c r="AY185" s="629"/>
      <c r="AZ185" s="629"/>
      <c r="BA185" s="629"/>
      <c r="BB185" s="629"/>
      <c r="BC185" s="629"/>
      <c r="BD185" s="629"/>
      <c r="BE185" s="629" t="s">
        <v>35</v>
      </c>
      <c r="BF185" s="629"/>
      <c r="BG185" s="629"/>
      <c r="BH185" s="629"/>
      <c r="BI185" s="629"/>
      <c r="BJ185" s="629"/>
      <c r="BK185" s="629"/>
      <c r="BL185" s="629"/>
      <c r="BM185" s="642"/>
      <c r="BN185" s="642"/>
      <c r="BO185" s="642"/>
      <c r="BP185" s="642"/>
      <c r="BQ185" s="642"/>
      <c r="BR185" s="642"/>
      <c r="BS185" s="642"/>
      <c r="BT185" s="642"/>
      <c r="BU185" s="642"/>
      <c r="BV185" s="642"/>
      <c r="BW185" s="642"/>
      <c r="BX185" s="642"/>
      <c r="BY185" s="642"/>
      <c r="BZ185" s="642"/>
      <c r="CA185" s="642"/>
      <c r="CB185" s="642"/>
      <c r="CC185" s="642"/>
      <c r="CD185" s="642"/>
      <c r="CE185" s="642"/>
      <c r="CF185" s="642"/>
      <c r="CG185" s="642"/>
      <c r="CH185" s="642"/>
      <c r="CI185" s="642"/>
      <c r="CJ185" s="642"/>
      <c r="CK185" s="642"/>
      <c r="CL185" s="642"/>
      <c r="CM185" s="642"/>
      <c r="CN185" s="25"/>
    </row>
    <row r="186" spans="4:93" ht="14.25" customHeight="1" x14ac:dyDescent="0.35">
      <c r="D186" s="304">
        <v>14</v>
      </c>
      <c r="E186" s="306"/>
      <c r="F186" s="679"/>
      <c r="G186" s="679"/>
      <c r="H186" s="679"/>
      <c r="I186" s="679"/>
      <c r="J186" s="679"/>
      <c r="K186" s="679"/>
      <c r="L186" s="679"/>
      <c r="M186" s="679"/>
      <c r="N186" s="679"/>
      <c r="O186" s="543"/>
      <c r="P186" s="543"/>
      <c r="Q186" s="543"/>
      <c r="R186" s="543"/>
      <c r="S186" s="543"/>
      <c r="T186" s="543"/>
      <c r="U186" s="543"/>
      <c r="V186" s="543"/>
      <c r="W186" s="543"/>
      <c r="X186" s="543" t="s">
        <v>913</v>
      </c>
      <c r="Y186" s="543"/>
      <c r="Z186" s="543"/>
      <c r="AA186" s="543"/>
      <c r="AB186" s="543"/>
      <c r="AC186" s="543"/>
      <c r="AD186" s="543"/>
      <c r="AE186" s="543"/>
      <c r="AF186" s="543"/>
      <c r="AG186" s="543"/>
      <c r="AH186" s="543"/>
      <c r="AI186" s="543"/>
      <c r="AJ186" s="543"/>
      <c r="AK186" s="543"/>
      <c r="AL186" s="543"/>
      <c r="AM186" s="543"/>
      <c r="AN186" s="543"/>
      <c r="AO186" s="543"/>
      <c r="AP186" s="543" t="s">
        <v>930</v>
      </c>
      <c r="AQ186" s="543"/>
      <c r="AR186" s="543"/>
      <c r="AS186" s="543"/>
      <c r="AT186" s="543"/>
      <c r="AU186" s="36"/>
      <c r="AV186" s="39"/>
      <c r="AW186" s="629"/>
      <c r="AX186" s="629"/>
      <c r="AY186" s="629"/>
      <c r="AZ186" s="629"/>
      <c r="BA186" s="629"/>
      <c r="BB186" s="629"/>
      <c r="BC186" s="629"/>
      <c r="BD186" s="629"/>
      <c r="BE186" s="629"/>
      <c r="BF186" s="629"/>
      <c r="BG186" s="629"/>
      <c r="BH186" s="629"/>
      <c r="BI186" s="629"/>
      <c r="BJ186" s="629"/>
      <c r="BK186" s="629"/>
      <c r="BL186" s="629"/>
      <c r="BM186" s="642"/>
      <c r="BN186" s="642"/>
      <c r="BO186" s="642"/>
      <c r="BP186" s="642"/>
      <c r="BQ186" s="642"/>
      <c r="BR186" s="642"/>
      <c r="BS186" s="642"/>
      <c r="BT186" s="642"/>
      <c r="BU186" s="642"/>
      <c r="BV186" s="642"/>
      <c r="BW186" s="642"/>
      <c r="BX186" s="642"/>
      <c r="BY186" s="642"/>
      <c r="BZ186" s="642"/>
      <c r="CA186" s="642"/>
      <c r="CB186" s="642"/>
      <c r="CC186" s="642"/>
      <c r="CD186" s="642"/>
      <c r="CE186" s="642"/>
      <c r="CF186" s="642"/>
      <c r="CG186" s="642"/>
      <c r="CH186" s="642"/>
      <c r="CI186" s="642"/>
      <c r="CJ186" s="642"/>
      <c r="CK186" s="642"/>
      <c r="CL186" s="642"/>
      <c r="CM186" s="642"/>
      <c r="CN186" s="25"/>
    </row>
    <row r="187" spans="4:93" ht="14.25" customHeight="1" x14ac:dyDescent="0.35">
      <c r="D187" s="304">
        <v>15</v>
      </c>
      <c r="E187" s="306"/>
      <c r="F187" s="679"/>
      <c r="G187" s="679"/>
      <c r="H187" s="679"/>
      <c r="I187" s="679"/>
      <c r="J187" s="679"/>
      <c r="K187" s="679"/>
      <c r="L187" s="679"/>
      <c r="M187" s="679"/>
      <c r="N187" s="679"/>
      <c r="O187" s="543"/>
      <c r="P187" s="543"/>
      <c r="Q187" s="543"/>
      <c r="R187" s="543"/>
      <c r="S187" s="543"/>
      <c r="T187" s="543"/>
      <c r="U187" s="543"/>
      <c r="V187" s="543"/>
      <c r="W187" s="543"/>
      <c r="X187" s="543" t="s">
        <v>914</v>
      </c>
      <c r="Y187" s="543"/>
      <c r="Z187" s="543"/>
      <c r="AA187" s="543"/>
      <c r="AB187" s="543"/>
      <c r="AC187" s="543"/>
      <c r="AD187" s="543"/>
      <c r="AE187" s="543"/>
      <c r="AF187" s="543"/>
      <c r="AG187" s="543"/>
      <c r="AH187" s="543"/>
      <c r="AI187" s="543"/>
      <c r="AJ187" s="543"/>
      <c r="AK187" s="543"/>
      <c r="AL187" s="543"/>
      <c r="AM187" s="543"/>
      <c r="AN187" s="543"/>
      <c r="AO187" s="543"/>
      <c r="AP187" s="543" t="s">
        <v>930</v>
      </c>
      <c r="AQ187" s="543"/>
      <c r="AR187" s="543"/>
      <c r="AS187" s="543"/>
      <c r="AT187" s="543"/>
      <c r="AU187" s="36"/>
      <c r="AV187" s="39"/>
      <c r="AW187" s="443" t="s">
        <v>666</v>
      </c>
      <c r="AX187" s="443"/>
      <c r="AY187" s="443"/>
      <c r="AZ187" s="443"/>
      <c r="BA187" s="443"/>
      <c r="BB187" s="443"/>
      <c r="BC187" s="443"/>
      <c r="BD187" s="443"/>
      <c r="BE187" s="443" t="s">
        <v>667</v>
      </c>
      <c r="BF187" s="443"/>
      <c r="BG187" s="443"/>
      <c r="BH187" s="443"/>
      <c r="BI187" s="443"/>
      <c r="BJ187" s="443"/>
      <c r="BK187" s="443"/>
      <c r="BL187" s="443"/>
      <c r="BM187" s="443">
        <v>1.294</v>
      </c>
      <c r="BN187" s="443"/>
      <c r="BO187" s="443"/>
      <c r="BP187" s="443"/>
      <c r="BQ187" s="443"/>
      <c r="BR187" s="443"/>
      <c r="BS187" s="443"/>
      <c r="BT187" s="443"/>
      <c r="BU187" s="443"/>
      <c r="BV187" s="443" t="s">
        <v>668</v>
      </c>
      <c r="BW187" s="443"/>
      <c r="BX187" s="443"/>
      <c r="BY187" s="443"/>
      <c r="BZ187" s="443"/>
      <c r="CA187" s="443"/>
      <c r="CB187" s="443"/>
      <c r="CC187" s="443"/>
      <c r="CD187" s="443"/>
      <c r="CE187" s="443">
        <v>10</v>
      </c>
      <c r="CF187" s="443"/>
      <c r="CG187" s="443"/>
      <c r="CH187" s="443"/>
      <c r="CI187" s="443"/>
      <c r="CJ187" s="443"/>
      <c r="CK187" s="443"/>
      <c r="CL187" s="443"/>
      <c r="CM187" s="443"/>
      <c r="CN187" s="25"/>
    </row>
    <row r="188" spans="4:93" ht="14.25" customHeight="1" x14ac:dyDescent="0.35">
      <c r="D188" s="304">
        <v>16</v>
      </c>
      <c r="E188" s="306"/>
      <c r="F188" s="679"/>
      <c r="G188" s="679"/>
      <c r="H188" s="679"/>
      <c r="I188" s="679"/>
      <c r="J188" s="679"/>
      <c r="K188" s="679"/>
      <c r="L188" s="679"/>
      <c r="M188" s="679"/>
      <c r="N188" s="679"/>
      <c r="O188" s="543"/>
      <c r="P188" s="543"/>
      <c r="Q188" s="543"/>
      <c r="R188" s="543"/>
      <c r="S188" s="543"/>
      <c r="T188" s="543"/>
      <c r="U188" s="543"/>
      <c r="V188" s="543"/>
      <c r="W188" s="543"/>
      <c r="X188" s="543" t="s">
        <v>915</v>
      </c>
      <c r="Y188" s="543"/>
      <c r="Z188" s="543"/>
      <c r="AA188" s="543"/>
      <c r="AB188" s="543"/>
      <c r="AC188" s="543"/>
      <c r="AD188" s="543"/>
      <c r="AE188" s="543"/>
      <c r="AF188" s="543"/>
      <c r="AG188" s="543"/>
      <c r="AH188" s="543"/>
      <c r="AI188" s="543"/>
      <c r="AJ188" s="543"/>
      <c r="AK188" s="543"/>
      <c r="AL188" s="543"/>
      <c r="AM188" s="543"/>
      <c r="AN188" s="543"/>
      <c r="AO188" s="543"/>
      <c r="AP188" s="543" t="s">
        <v>930</v>
      </c>
      <c r="AQ188" s="543"/>
      <c r="AR188" s="543"/>
      <c r="AS188" s="543"/>
      <c r="AT188" s="543"/>
      <c r="AU188" s="36"/>
      <c r="AV188" s="39"/>
      <c r="AW188" s="443"/>
      <c r="AX188" s="443"/>
      <c r="AY188" s="443"/>
      <c r="AZ188" s="443"/>
      <c r="BA188" s="443"/>
      <c r="BB188" s="443"/>
      <c r="BC188" s="443"/>
      <c r="BD188" s="443"/>
      <c r="BE188" s="443"/>
      <c r="BF188" s="443"/>
      <c r="BG188" s="443"/>
      <c r="BH188" s="443"/>
      <c r="BI188" s="443"/>
      <c r="BJ188" s="443"/>
      <c r="BK188" s="443"/>
      <c r="BL188" s="443"/>
      <c r="BM188" s="443"/>
      <c r="BN188" s="443"/>
      <c r="BO188" s="443"/>
      <c r="BP188" s="443"/>
      <c r="BQ188" s="443"/>
      <c r="BR188" s="443"/>
      <c r="BS188" s="443"/>
      <c r="BT188" s="443"/>
      <c r="BU188" s="443"/>
      <c r="BV188" s="443"/>
      <c r="BW188" s="443"/>
      <c r="BX188" s="443"/>
      <c r="BY188" s="443"/>
      <c r="BZ188" s="443"/>
      <c r="CA188" s="443"/>
      <c r="CB188" s="443"/>
      <c r="CC188" s="443"/>
      <c r="CD188" s="443"/>
      <c r="CE188" s="443"/>
      <c r="CF188" s="443"/>
      <c r="CG188" s="443"/>
      <c r="CH188" s="443"/>
      <c r="CI188" s="443"/>
      <c r="CJ188" s="443"/>
      <c r="CK188" s="443"/>
      <c r="CL188" s="443"/>
      <c r="CM188" s="443"/>
      <c r="CN188" s="25"/>
    </row>
    <row r="189" spans="4:93" ht="14.25" customHeight="1" x14ac:dyDescent="0.35">
      <c r="D189" s="304">
        <v>17</v>
      </c>
      <c r="E189" s="306"/>
      <c r="F189" s="679"/>
      <c r="G189" s="679"/>
      <c r="H189" s="679"/>
      <c r="I189" s="679"/>
      <c r="J189" s="679"/>
      <c r="K189" s="679"/>
      <c r="L189" s="679"/>
      <c r="M189" s="679"/>
      <c r="N189" s="679"/>
      <c r="O189" s="543"/>
      <c r="P189" s="543"/>
      <c r="Q189" s="543"/>
      <c r="R189" s="543"/>
      <c r="S189" s="543"/>
      <c r="T189" s="543"/>
      <c r="U189" s="543"/>
      <c r="V189" s="543"/>
      <c r="W189" s="543"/>
      <c r="X189" s="543" t="s">
        <v>916</v>
      </c>
      <c r="Y189" s="543"/>
      <c r="Z189" s="543"/>
      <c r="AA189" s="543"/>
      <c r="AB189" s="543"/>
      <c r="AC189" s="543"/>
      <c r="AD189" s="543"/>
      <c r="AE189" s="543"/>
      <c r="AF189" s="543"/>
      <c r="AG189" s="543"/>
      <c r="AH189" s="543"/>
      <c r="AI189" s="543"/>
      <c r="AJ189" s="543"/>
      <c r="AK189" s="543"/>
      <c r="AL189" s="543"/>
      <c r="AM189" s="543"/>
      <c r="AN189" s="543"/>
      <c r="AO189" s="543"/>
      <c r="AP189" s="543" t="s">
        <v>930</v>
      </c>
      <c r="AQ189" s="543"/>
      <c r="AR189" s="543"/>
      <c r="AS189" s="543"/>
      <c r="AT189" s="543"/>
      <c r="AU189" s="36"/>
      <c r="AV189" s="39"/>
      <c r="AW189" s="611" t="s">
        <v>357</v>
      </c>
      <c r="AX189" s="611"/>
      <c r="AY189" s="611"/>
      <c r="AZ189" s="611"/>
      <c r="BA189" s="611"/>
      <c r="BB189" s="611"/>
      <c r="BC189" s="611"/>
      <c r="BD189" s="611"/>
      <c r="BE189" s="611"/>
      <c r="BF189" s="611"/>
      <c r="BG189" s="611"/>
      <c r="BH189" s="611"/>
      <c r="BI189" s="611"/>
      <c r="BJ189" s="611"/>
      <c r="BK189" s="611"/>
      <c r="BL189" s="611"/>
      <c r="BM189" s="611"/>
      <c r="BN189" s="611"/>
      <c r="BO189" s="611"/>
      <c r="BP189" s="611"/>
      <c r="BQ189" s="611"/>
      <c r="BR189" s="611"/>
      <c r="BS189" s="611"/>
      <c r="BT189" s="611"/>
      <c r="BU189" s="611"/>
      <c r="BV189" s="611"/>
      <c r="BW189" s="611"/>
      <c r="BX189" s="611"/>
      <c r="BY189" s="611"/>
      <c r="BZ189" s="611"/>
      <c r="CA189" s="611"/>
      <c r="CB189" s="611"/>
      <c r="CC189" s="611"/>
      <c r="CD189" s="611"/>
      <c r="CE189" s="611"/>
      <c r="CF189" s="611"/>
      <c r="CG189" s="611"/>
      <c r="CH189" s="611"/>
      <c r="CI189" s="611"/>
      <c r="CJ189" s="611"/>
      <c r="CK189" s="611"/>
      <c r="CL189" s="6"/>
      <c r="CM189" s="6"/>
      <c r="CN189" s="25"/>
    </row>
    <row r="190" spans="4:93" ht="14.25" customHeight="1" x14ac:dyDescent="0.35">
      <c r="D190" s="304">
        <v>18</v>
      </c>
      <c r="E190" s="306"/>
      <c r="F190" s="679"/>
      <c r="G190" s="679"/>
      <c r="H190" s="679"/>
      <c r="I190" s="679"/>
      <c r="J190" s="679"/>
      <c r="K190" s="679"/>
      <c r="L190" s="679"/>
      <c r="M190" s="679"/>
      <c r="N190" s="679"/>
      <c r="O190" s="543"/>
      <c r="P190" s="543"/>
      <c r="Q190" s="543"/>
      <c r="R190" s="543"/>
      <c r="S190" s="543"/>
      <c r="T190" s="543"/>
      <c r="U190" s="543"/>
      <c r="V190" s="543"/>
      <c r="W190" s="543"/>
      <c r="X190" s="543" t="s">
        <v>917</v>
      </c>
      <c r="Y190" s="543"/>
      <c r="Z190" s="543"/>
      <c r="AA190" s="543"/>
      <c r="AB190" s="543"/>
      <c r="AC190" s="543"/>
      <c r="AD190" s="543"/>
      <c r="AE190" s="543"/>
      <c r="AF190" s="543"/>
      <c r="AG190" s="543"/>
      <c r="AH190" s="543"/>
      <c r="AI190" s="543"/>
      <c r="AJ190" s="543"/>
      <c r="AK190" s="543"/>
      <c r="AL190" s="543" t="s">
        <v>930</v>
      </c>
      <c r="AM190" s="543"/>
      <c r="AN190" s="543"/>
      <c r="AO190" s="543"/>
      <c r="AP190" s="543"/>
      <c r="AQ190" s="543"/>
      <c r="AR190" s="543"/>
      <c r="AS190" s="543"/>
      <c r="AT190" s="543"/>
      <c r="AU190" s="36"/>
      <c r="AV190" s="41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3"/>
      <c r="BH190" s="43"/>
      <c r="BI190" s="43"/>
      <c r="BJ190" s="43"/>
      <c r="BK190" s="43"/>
      <c r="BL190" s="43"/>
      <c r="BM190" s="43"/>
      <c r="BN190" s="43"/>
      <c r="BO190" s="43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8"/>
    </row>
    <row r="191" spans="4:93" ht="14.25" customHeight="1" x14ac:dyDescent="0.35">
      <c r="D191" s="304">
        <v>19</v>
      </c>
      <c r="E191" s="306"/>
      <c r="F191" s="679"/>
      <c r="G191" s="679"/>
      <c r="H191" s="679"/>
      <c r="I191" s="679"/>
      <c r="J191" s="679"/>
      <c r="K191" s="679"/>
      <c r="L191" s="679"/>
      <c r="M191" s="679"/>
      <c r="N191" s="679"/>
      <c r="O191" s="543"/>
      <c r="P191" s="543"/>
      <c r="Q191" s="543"/>
      <c r="R191" s="543"/>
      <c r="S191" s="543"/>
      <c r="T191" s="543"/>
      <c r="U191" s="543"/>
      <c r="V191" s="543"/>
      <c r="W191" s="543"/>
      <c r="X191" s="543" t="s">
        <v>918</v>
      </c>
      <c r="Y191" s="543"/>
      <c r="Z191" s="543"/>
      <c r="AA191" s="543"/>
      <c r="AB191" s="543"/>
      <c r="AC191" s="543"/>
      <c r="AD191" s="543"/>
      <c r="AE191" s="543"/>
      <c r="AF191" s="543"/>
      <c r="AG191" s="543"/>
      <c r="AH191" s="543"/>
      <c r="AI191" s="543"/>
      <c r="AJ191" s="543"/>
      <c r="AK191" s="543"/>
      <c r="AL191" s="543"/>
      <c r="AM191" s="543"/>
      <c r="AN191" s="543"/>
      <c r="AO191" s="543"/>
      <c r="AP191" s="543" t="s">
        <v>930</v>
      </c>
      <c r="AQ191" s="543"/>
      <c r="AR191" s="543"/>
      <c r="AS191" s="543"/>
      <c r="AT191" s="543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40"/>
      <c r="BH191" s="40"/>
      <c r="BI191" s="40"/>
      <c r="BJ191" s="40"/>
      <c r="BK191" s="40"/>
      <c r="BL191" s="40"/>
      <c r="BM191" s="40"/>
      <c r="BN191" s="40"/>
      <c r="BO191" s="40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</row>
    <row r="192" spans="4:93" ht="14.25" customHeight="1" x14ac:dyDescent="0.35">
      <c r="D192" s="304">
        <v>20</v>
      </c>
      <c r="E192" s="306"/>
      <c r="F192" s="679"/>
      <c r="G192" s="679"/>
      <c r="H192" s="679"/>
      <c r="I192" s="679"/>
      <c r="J192" s="679"/>
      <c r="K192" s="679"/>
      <c r="L192" s="679"/>
      <c r="M192" s="679"/>
      <c r="N192" s="679"/>
      <c r="O192" s="543"/>
      <c r="P192" s="543"/>
      <c r="Q192" s="543"/>
      <c r="R192" s="543"/>
      <c r="S192" s="543"/>
      <c r="T192" s="543"/>
      <c r="U192" s="543"/>
      <c r="V192" s="543"/>
      <c r="W192" s="543"/>
      <c r="X192" s="543" t="s">
        <v>919</v>
      </c>
      <c r="Y192" s="543"/>
      <c r="Z192" s="543"/>
      <c r="AA192" s="543"/>
      <c r="AB192" s="543"/>
      <c r="AC192" s="543"/>
      <c r="AD192" s="543"/>
      <c r="AE192" s="543"/>
      <c r="AF192" s="543"/>
      <c r="AG192" s="543"/>
      <c r="AH192" s="543"/>
      <c r="AI192" s="543"/>
      <c r="AJ192" s="543"/>
      <c r="AK192" s="543"/>
      <c r="AL192" s="543"/>
      <c r="AM192" s="543"/>
      <c r="AN192" s="543"/>
      <c r="AO192" s="543"/>
      <c r="AP192" s="543" t="s">
        <v>930</v>
      </c>
      <c r="AQ192" s="543"/>
      <c r="AR192" s="543"/>
      <c r="AS192" s="543"/>
      <c r="AT192" s="543"/>
      <c r="AU192" s="36"/>
      <c r="AV192" s="456" t="s">
        <v>785</v>
      </c>
      <c r="AW192" s="456"/>
      <c r="AX192" s="456"/>
      <c r="AY192" s="456"/>
      <c r="AZ192" s="456"/>
      <c r="BA192" s="456"/>
      <c r="BB192" s="456"/>
      <c r="BC192" s="456"/>
      <c r="BD192" s="456"/>
      <c r="BE192" s="456"/>
      <c r="BF192" s="456"/>
      <c r="BG192" s="456"/>
      <c r="BH192" s="456"/>
      <c r="BI192" s="456"/>
      <c r="BJ192" s="456"/>
      <c r="BK192" s="456"/>
      <c r="BL192" s="456"/>
      <c r="BM192" s="40"/>
      <c r="BN192" s="40"/>
      <c r="BO192" s="40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</row>
    <row r="193" spans="4:94" ht="14.25" customHeight="1" x14ac:dyDescent="0.35">
      <c r="D193" s="304">
        <v>21</v>
      </c>
      <c r="E193" s="306"/>
      <c r="F193" s="679"/>
      <c r="G193" s="679"/>
      <c r="H193" s="679"/>
      <c r="I193" s="679"/>
      <c r="J193" s="679"/>
      <c r="K193" s="679"/>
      <c r="L193" s="679"/>
      <c r="M193" s="679"/>
      <c r="N193" s="679"/>
      <c r="O193" s="543"/>
      <c r="P193" s="543"/>
      <c r="Q193" s="543"/>
      <c r="R193" s="543"/>
      <c r="S193" s="543"/>
      <c r="T193" s="543"/>
      <c r="U193" s="543"/>
      <c r="V193" s="543"/>
      <c r="W193" s="543"/>
      <c r="X193" s="543" t="s">
        <v>920</v>
      </c>
      <c r="Y193" s="543"/>
      <c r="Z193" s="543"/>
      <c r="AA193" s="543"/>
      <c r="AB193" s="543"/>
      <c r="AC193" s="543"/>
      <c r="AD193" s="543"/>
      <c r="AE193" s="543"/>
      <c r="AF193" s="543"/>
      <c r="AG193" s="543"/>
      <c r="AH193" s="543"/>
      <c r="AI193" s="543"/>
      <c r="AJ193" s="543"/>
      <c r="AK193" s="543"/>
      <c r="AL193" s="543"/>
      <c r="AM193" s="543"/>
      <c r="AN193" s="543"/>
      <c r="AO193" s="543"/>
      <c r="AP193" s="543" t="s">
        <v>930</v>
      </c>
      <c r="AQ193" s="543"/>
      <c r="AR193" s="543"/>
      <c r="AS193" s="543"/>
      <c r="AT193" s="543"/>
      <c r="AU193" s="36"/>
      <c r="AV193" s="456"/>
      <c r="AW193" s="456"/>
      <c r="AX193" s="456"/>
      <c r="AY193" s="456"/>
      <c r="AZ193" s="456"/>
      <c r="BA193" s="456"/>
      <c r="BB193" s="456"/>
      <c r="BC193" s="456"/>
      <c r="BD193" s="456"/>
      <c r="BE193" s="456"/>
      <c r="BF193" s="456"/>
      <c r="BG193" s="456"/>
      <c r="BH193" s="456"/>
      <c r="BI193" s="456"/>
      <c r="BJ193" s="456"/>
      <c r="BK193" s="456"/>
      <c r="BL193" s="456"/>
      <c r="BM193" s="40"/>
      <c r="BN193" s="40"/>
      <c r="BO193" s="40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</row>
    <row r="194" spans="4:94" ht="14.25" customHeight="1" x14ac:dyDescent="0.35">
      <c r="D194" s="304">
        <v>22</v>
      </c>
      <c r="E194" s="306"/>
      <c r="F194" s="679"/>
      <c r="G194" s="679"/>
      <c r="H194" s="679"/>
      <c r="I194" s="679"/>
      <c r="J194" s="679"/>
      <c r="K194" s="679"/>
      <c r="L194" s="679"/>
      <c r="M194" s="679"/>
      <c r="N194" s="679"/>
      <c r="O194" s="543"/>
      <c r="P194" s="543"/>
      <c r="Q194" s="543"/>
      <c r="R194" s="543"/>
      <c r="S194" s="543"/>
      <c r="T194" s="543"/>
      <c r="U194" s="543"/>
      <c r="V194" s="543"/>
      <c r="W194" s="543"/>
      <c r="X194" s="543" t="s">
        <v>881</v>
      </c>
      <c r="Y194" s="543"/>
      <c r="Z194" s="543"/>
      <c r="AA194" s="543"/>
      <c r="AB194" s="543"/>
      <c r="AC194" s="543"/>
      <c r="AD194" s="543"/>
      <c r="AE194" s="543"/>
      <c r="AF194" s="543"/>
      <c r="AG194" s="543"/>
      <c r="AH194" s="543"/>
      <c r="AI194" s="543"/>
      <c r="AJ194" s="543"/>
      <c r="AK194" s="543"/>
      <c r="AL194" s="543"/>
      <c r="AM194" s="543"/>
      <c r="AN194" s="543"/>
      <c r="AO194" s="543"/>
      <c r="AP194" s="543" t="s">
        <v>930</v>
      </c>
      <c r="AQ194" s="543"/>
      <c r="AR194" s="543"/>
      <c r="AS194" s="543"/>
      <c r="AT194" s="543"/>
      <c r="AU194" s="36"/>
      <c r="AV194" s="44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6"/>
      <c r="BH194" s="46"/>
      <c r="BI194" s="46"/>
      <c r="BJ194" s="46"/>
      <c r="BK194" s="46"/>
      <c r="BL194" s="46"/>
      <c r="BM194" s="46"/>
      <c r="BN194" s="46"/>
      <c r="BO194" s="46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3"/>
    </row>
    <row r="195" spans="4:94" ht="14.25" customHeight="1" x14ac:dyDescent="0.35">
      <c r="D195" s="304">
        <v>23</v>
      </c>
      <c r="E195" s="306"/>
      <c r="F195" s="679"/>
      <c r="G195" s="679"/>
      <c r="H195" s="679"/>
      <c r="I195" s="679"/>
      <c r="J195" s="679"/>
      <c r="K195" s="679"/>
      <c r="L195" s="679"/>
      <c r="M195" s="679"/>
      <c r="N195" s="679"/>
      <c r="O195" s="543"/>
      <c r="P195" s="543"/>
      <c r="Q195" s="543"/>
      <c r="R195" s="543"/>
      <c r="S195" s="543"/>
      <c r="T195" s="543"/>
      <c r="U195" s="543"/>
      <c r="V195" s="543"/>
      <c r="W195" s="543"/>
      <c r="X195" s="543" t="s">
        <v>921</v>
      </c>
      <c r="Y195" s="543"/>
      <c r="Z195" s="543"/>
      <c r="AA195" s="543"/>
      <c r="AB195" s="543"/>
      <c r="AC195" s="543"/>
      <c r="AD195" s="543"/>
      <c r="AE195" s="543"/>
      <c r="AF195" s="543"/>
      <c r="AG195" s="543"/>
      <c r="AH195" s="543"/>
      <c r="AI195" s="543"/>
      <c r="AJ195" s="543"/>
      <c r="AK195" s="543"/>
      <c r="AL195" s="543"/>
      <c r="AM195" s="543"/>
      <c r="AN195" s="543"/>
      <c r="AO195" s="543"/>
      <c r="AP195" s="543" t="s">
        <v>930</v>
      </c>
      <c r="AQ195" s="543"/>
      <c r="AR195" s="543"/>
      <c r="AS195" s="543"/>
      <c r="AT195" s="543"/>
      <c r="AU195" s="36"/>
      <c r="AV195" s="24"/>
      <c r="AW195" s="629" t="s">
        <v>39</v>
      </c>
      <c r="AX195" s="629"/>
      <c r="AY195" s="629"/>
      <c r="AZ195" s="629"/>
      <c r="BA195" s="629"/>
      <c r="BB195" s="629"/>
      <c r="BC195" s="629"/>
      <c r="BD195" s="629" t="s">
        <v>40</v>
      </c>
      <c r="BE195" s="629"/>
      <c r="BF195" s="629"/>
      <c r="BG195" s="629"/>
      <c r="BH195" s="629"/>
      <c r="BI195" s="629"/>
      <c r="BJ195" s="629"/>
      <c r="BK195" s="629"/>
      <c r="BL195" s="629" t="s">
        <v>41</v>
      </c>
      <c r="BM195" s="629"/>
      <c r="BN195" s="629"/>
      <c r="BO195" s="629"/>
      <c r="BP195" s="629"/>
      <c r="BQ195" s="629"/>
      <c r="BR195" s="629"/>
      <c r="BS195" s="629"/>
      <c r="BT195" s="642" t="s">
        <v>834</v>
      </c>
      <c r="BU195" s="642"/>
      <c r="BV195" s="642"/>
      <c r="BW195" s="642"/>
      <c r="BX195" s="642"/>
      <c r="BY195" s="642"/>
      <c r="BZ195" s="642"/>
      <c r="CA195" s="642"/>
      <c r="CB195" s="642" t="s">
        <v>786</v>
      </c>
      <c r="CC195" s="642"/>
      <c r="CD195" s="642"/>
      <c r="CE195" s="642"/>
      <c r="CF195" s="642"/>
      <c r="CG195" s="642"/>
      <c r="CH195" s="642"/>
      <c r="CI195" s="642"/>
      <c r="CJ195" s="642"/>
      <c r="CK195" s="642"/>
      <c r="CL195" s="642"/>
      <c r="CM195" s="642"/>
      <c r="CN195" s="50"/>
      <c r="CO195" s="6"/>
    </row>
    <row r="196" spans="4:94" ht="14.25" customHeight="1" x14ac:dyDescent="0.35">
      <c r="D196" s="304">
        <v>24</v>
      </c>
      <c r="E196" s="306"/>
      <c r="F196" s="679"/>
      <c r="G196" s="679"/>
      <c r="H196" s="679"/>
      <c r="I196" s="679"/>
      <c r="J196" s="679"/>
      <c r="K196" s="679"/>
      <c r="L196" s="679"/>
      <c r="M196" s="679"/>
      <c r="N196" s="679"/>
      <c r="O196" s="543"/>
      <c r="P196" s="543"/>
      <c r="Q196" s="543"/>
      <c r="R196" s="543"/>
      <c r="S196" s="543"/>
      <c r="T196" s="543"/>
      <c r="U196" s="543"/>
      <c r="V196" s="543"/>
      <c r="W196" s="543"/>
      <c r="X196" s="543" t="s">
        <v>922</v>
      </c>
      <c r="Y196" s="543"/>
      <c r="Z196" s="543"/>
      <c r="AA196" s="543"/>
      <c r="AB196" s="543"/>
      <c r="AC196" s="543"/>
      <c r="AD196" s="543"/>
      <c r="AE196" s="543"/>
      <c r="AF196" s="543"/>
      <c r="AG196" s="543"/>
      <c r="AH196" s="543"/>
      <c r="AI196" s="543"/>
      <c r="AJ196" s="543"/>
      <c r="AK196" s="543"/>
      <c r="AL196" s="543"/>
      <c r="AM196" s="543"/>
      <c r="AN196" s="543"/>
      <c r="AO196" s="543"/>
      <c r="AP196" s="543" t="s">
        <v>930</v>
      </c>
      <c r="AQ196" s="543"/>
      <c r="AR196" s="543"/>
      <c r="AS196" s="543"/>
      <c r="AT196" s="543"/>
      <c r="AU196" s="36"/>
      <c r="AV196" s="51"/>
      <c r="AW196" s="629"/>
      <c r="AX196" s="629"/>
      <c r="AY196" s="629"/>
      <c r="AZ196" s="629"/>
      <c r="BA196" s="629"/>
      <c r="BB196" s="629"/>
      <c r="BC196" s="629"/>
      <c r="BD196" s="629"/>
      <c r="BE196" s="629"/>
      <c r="BF196" s="629"/>
      <c r="BG196" s="629"/>
      <c r="BH196" s="629"/>
      <c r="BI196" s="629"/>
      <c r="BJ196" s="629"/>
      <c r="BK196" s="629"/>
      <c r="BL196" s="629"/>
      <c r="BM196" s="629"/>
      <c r="BN196" s="629"/>
      <c r="BO196" s="629"/>
      <c r="BP196" s="629"/>
      <c r="BQ196" s="629"/>
      <c r="BR196" s="629"/>
      <c r="BS196" s="629"/>
      <c r="BT196" s="642"/>
      <c r="BU196" s="642"/>
      <c r="BV196" s="642"/>
      <c r="BW196" s="642"/>
      <c r="BX196" s="642"/>
      <c r="BY196" s="642"/>
      <c r="BZ196" s="642"/>
      <c r="CA196" s="642"/>
      <c r="CB196" s="642"/>
      <c r="CC196" s="642"/>
      <c r="CD196" s="642"/>
      <c r="CE196" s="642"/>
      <c r="CF196" s="642"/>
      <c r="CG196" s="642"/>
      <c r="CH196" s="642"/>
      <c r="CI196" s="642"/>
      <c r="CJ196" s="642"/>
      <c r="CK196" s="642"/>
      <c r="CL196" s="642"/>
      <c r="CM196" s="642"/>
      <c r="CN196" s="50"/>
      <c r="CO196" s="6"/>
    </row>
    <row r="197" spans="4:94" ht="14.25" customHeight="1" x14ac:dyDescent="0.35">
      <c r="D197" s="304">
        <v>25</v>
      </c>
      <c r="E197" s="306"/>
      <c r="F197" s="679"/>
      <c r="G197" s="679"/>
      <c r="H197" s="679"/>
      <c r="I197" s="679"/>
      <c r="J197" s="679"/>
      <c r="K197" s="679"/>
      <c r="L197" s="679"/>
      <c r="M197" s="679"/>
      <c r="N197" s="679"/>
      <c r="O197" s="543"/>
      <c r="P197" s="543"/>
      <c r="Q197" s="543"/>
      <c r="R197" s="543"/>
      <c r="S197" s="543"/>
      <c r="T197" s="543"/>
      <c r="U197" s="543"/>
      <c r="V197" s="543"/>
      <c r="W197" s="543"/>
      <c r="X197" s="543" t="s">
        <v>923</v>
      </c>
      <c r="Y197" s="543"/>
      <c r="Z197" s="543"/>
      <c r="AA197" s="543"/>
      <c r="AB197" s="543"/>
      <c r="AC197" s="543"/>
      <c r="AD197" s="543"/>
      <c r="AE197" s="543"/>
      <c r="AF197" s="543"/>
      <c r="AG197" s="543"/>
      <c r="AH197" s="543"/>
      <c r="AI197" s="543"/>
      <c r="AJ197" s="543"/>
      <c r="AK197" s="543"/>
      <c r="AL197" s="543"/>
      <c r="AM197" s="543"/>
      <c r="AN197" s="543"/>
      <c r="AO197" s="543"/>
      <c r="AP197" s="543" t="s">
        <v>930</v>
      </c>
      <c r="AQ197" s="543"/>
      <c r="AR197" s="543"/>
      <c r="AS197" s="543"/>
      <c r="AT197" s="543"/>
      <c r="AU197" s="36"/>
      <c r="AV197" s="24"/>
      <c r="AW197" s="629"/>
      <c r="AX197" s="629"/>
      <c r="AY197" s="629"/>
      <c r="AZ197" s="629"/>
      <c r="BA197" s="629"/>
      <c r="BB197" s="629"/>
      <c r="BC197" s="629"/>
      <c r="BD197" s="629"/>
      <c r="BE197" s="629"/>
      <c r="BF197" s="629"/>
      <c r="BG197" s="629"/>
      <c r="BH197" s="629"/>
      <c r="BI197" s="629"/>
      <c r="BJ197" s="629"/>
      <c r="BK197" s="629"/>
      <c r="BL197" s="629"/>
      <c r="BM197" s="629"/>
      <c r="BN197" s="629"/>
      <c r="BO197" s="629"/>
      <c r="BP197" s="629"/>
      <c r="BQ197" s="629"/>
      <c r="BR197" s="629"/>
      <c r="BS197" s="629"/>
      <c r="BT197" s="642"/>
      <c r="BU197" s="642"/>
      <c r="BV197" s="642"/>
      <c r="BW197" s="642"/>
      <c r="BX197" s="642"/>
      <c r="BY197" s="642"/>
      <c r="BZ197" s="642"/>
      <c r="CA197" s="642"/>
      <c r="CB197" s="642"/>
      <c r="CC197" s="642"/>
      <c r="CD197" s="642"/>
      <c r="CE197" s="642"/>
      <c r="CF197" s="642"/>
      <c r="CG197" s="642"/>
      <c r="CH197" s="642"/>
      <c r="CI197" s="642"/>
      <c r="CJ197" s="642"/>
      <c r="CK197" s="642"/>
      <c r="CL197" s="642"/>
      <c r="CM197" s="642"/>
      <c r="CN197" s="119"/>
      <c r="CO197" s="6"/>
    </row>
    <row r="198" spans="4:94" ht="14.25" customHeight="1" x14ac:dyDescent="0.35">
      <c r="D198" s="304">
        <v>26</v>
      </c>
      <c r="E198" s="306"/>
      <c r="F198" s="679"/>
      <c r="G198" s="679"/>
      <c r="H198" s="679"/>
      <c r="I198" s="679"/>
      <c r="J198" s="679"/>
      <c r="K198" s="679"/>
      <c r="L198" s="679"/>
      <c r="M198" s="679"/>
      <c r="N198" s="679"/>
      <c r="O198" s="543"/>
      <c r="P198" s="543"/>
      <c r="Q198" s="543"/>
      <c r="R198" s="543"/>
      <c r="S198" s="543"/>
      <c r="T198" s="543"/>
      <c r="U198" s="543"/>
      <c r="V198" s="543"/>
      <c r="W198" s="543"/>
      <c r="X198" s="543" t="s">
        <v>924</v>
      </c>
      <c r="Y198" s="543"/>
      <c r="Z198" s="543"/>
      <c r="AA198" s="543"/>
      <c r="AB198" s="543"/>
      <c r="AC198" s="543"/>
      <c r="AD198" s="543"/>
      <c r="AE198" s="543"/>
      <c r="AF198" s="543"/>
      <c r="AG198" s="543"/>
      <c r="AH198" s="543"/>
      <c r="AI198" s="543"/>
      <c r="AJ198" s="543"/>
      <c r="AK198" s="543"/>
      <c r="AL198" s="543"/>
      <c r="AM198" s="543"/>
      <c r="AN198" s="543"/>
      <c r="AO198" s="543"/>
      <c r="AP198" s="543" t="s">
        <v>930</v>
      </c>
      <c r="AQ198" s="543"/>
      <c r="AR198" s="543"/>
      <c r="AS198" s="543"/>
      <c r="AT198" s="543"/>
      <c r="AU198" s="36"/>
      <c r="AV198" s="120"/>
      <c r="AW198" s="713">
        <v>148.91999999999999</v>
      </c>
      <c r="AX198" s="713"/>
      <c r="AY198" s="713"/>
      <c r="AZ198" s="713"/>
      <c r="BA198" s="713"/>
      <c r="BB198" s="713"/>
      <c r="BC198" s="713"/>
      <c r="BD198" s="675">
        <v>2.1</v>
      </c>
      <c r="BE198" s="675"/>
      <c r="BF198" s="675"/>
      <c r="BG198" s="675"/>
      <c r="BH198" s="675"/>
      <c r="BI198" s="675"/>
      <c r="BJ198" s="675"/>
      <c r="BK198" s="675"/>
      <c r="BL198" s="675">
        <v>146.82</v>
      </c>
      <c r="BM198" s="675"/>
      <c r="BN198" s="675"/>
      <c r="BO198" s="675"/>
      <c r="BP198" s="675"/>
      <c r="BQ198" s="675"/>
      <c r="BR198" s="675"/>
      <c r="BS198" s="675"/>
      <c r="BT198" s="676">
        <v>41722</v>
      </c>
      <c r="BU198" s="676"/>
      <c r="BV198" s="676"/>
      <c r="BW198" s="676"/>
      <c r="BX198" s="676"/>
      <c r="BY198" s="676"/>
      <c r="BZ198" s="676"/>
      <c r="CA198" s="676"/>
      <c r="CB198" s="796">
        <f>+BT198/AW198</f>
        <v>280.163846360462</v>
      </c>
      <c r="CC198" s="796"/>
      <c r="CD198" s="796"/>
      <c r="CE198" s="796"/>
      <c r="CF198" s="796"/>
      <c r="CG198" s="796"/>
      <c r="CH198" s="796"/>
      <c r="CI198" s="796"/>
      <c r="CJ198" s="796"/>
      <c r="CK198" s="796"/>
      <c r="CL198" s="796"/>
      <c r="CM198" s="796"/>
      <c r="CN198" s="119"/>
      <c r="CO198" s="6"/>
    </row>
    <row r="199" spans="4:94" ht="14.25" customHeight="1" x14ac:dyDescent="0.35">
      <c r="D199" s="304">
        <v>27</v>
      </c>
      <c r="E199" s="306"/>
      <c r="F199" s="679"/>
      <c r="G199" s="679"/>
      <c r="H199" s="679"/>
      <c r="I199" s="679"/>
      <c r="J199" s="679"/>
      <c r="K199" s="679"/>
      <c r="L199" s="679"/>
      <c r="M199" s="679"/>
      <c r="N199" s="679"/>
      <c r="O199" s="543"/>
      <c r="P199" s="543"/>
      <c r="Q199" s="543"/>
      <c r="R199" s="543"/>
      <c r="S199" s="543"/>
      <c r="T199" s="543"/>
      <c r="U199" s="543"/>
      <c r="V199" s="543"/>
      <c r="W199" s="543"/>
      <c r="X199" s="543" t="s">
        <v>925</v>
      </c>
      <c r="Y199" s="543"/>
      <c r="Z199" s="543"/>
      <c r="AA199" s="543"/>
      <c r="AB199" s="543"/>
      <c r="AC199" s="543"/>
      <c r="AD199" s="543"/>
      <c r="AE199" s="543"/>
      <c r="AF199" s="543"/>
      <c r="AG199" s="543"/>
      <c r="AH199" s="543"/>
      <c r="AI199" s="543"/>
      <c r="AJ199" s="543"/>
      <c r="AK199" s="543"/>
      <c r="AL199" s="543"/>
      <c r="AM199" s="543"/>
      <c r="AN199" s="543"/>
      <c r="AO199" s="543"/>
      <c r="AP199" s="543" t="s">
        <v>930</v>
      </c>
      <c r="AQ199" s="543"/>
      <c r="AR199" s="543"/>
      <c r="AS199" s="543"/>
      <c r="AT199" s="543"/>
      <c r="AU199" s="36"/>
      <c r="AV199" s="24"/>
      <c r="AW199" s="713"/>
      <c r="AX199" s="713"/>
      <c r="AY199" s="713"/>
      <c r="AZ199" s="713"/>
      <c r="BA199" s="713"/>
      <c r="BB199" s="713"/>
      <c r="BC199" s="713"/>
      <c r="BD199" s="675"/>
      <c r="BE199" s="675"/>
      <c r="BF199" s="675"/>
      <c r="BG199" s="675"/>
      <c r="BH199" s="675"/>
      <c r="BI199" s="675"/>
      <c r="BJ199" s="675"/>
      <c r="BK199" s="675"/>
      <c r="BL199" s="675"/>
      <c r="BM199" s="675"/>
      <c r="BN199" s="675"/>
      <c r="BO199" s="675"/>
      <c r="BP199" s="675"/>
      <c r="BQ199" s="675"/>
      <c r="BR199" s="675"/>
      <c r="BS199" s="675"/>
      <c r="BT199" s="676"/>
      <c r="BU199" s="676"/>
      <c r="BV199" s="676"/>
      <c r="BW199" s="676"/>
      <c r="BX199" s="676"/>
      <c r="BY199" s="676"/>
      <c r="BZ199" s="676"/>
      <c r="CA199" s="676"/>
      <c r="CB199" s="796"/>
      <c r="CC199" s="796"/>
      <c r="CD199" s="796"/>
      <c r="CE199" s="796"/>
      <c r="CF199" s="796"/>
      <c r="CG199" s="796"/>
      <c r="CH199" s="796"/>
      <c r="CI199" s="796"/>
      <c r="CJ199" s="796"/>
      <c r="CK199" s="796"/>
      <c r="CL199" s="796"/>
      <c r="CM199" s="796"/>
      <c r="CN199" s="25"/>
    </row>
    <row r="200" spans="4:94" ht="14.25" customHeight="1" x14ac:dyDescent="0.35">
      <c r="D200" s="304">
        <v>28</v>
      </c>
      <c r="E200" s="306"/>
      <c r="F200" s="679"/>
      <c r="G200" s="679"/>
      <c r="H200" s="679"/>
      <c r="I200" s="679"/>
      <c r="J200" s="679"/>
      <c r="K200" s="679"/>
      <c r="L200" s="679"/>
      <c r="M200" s="679"/>
      <c r="N200" s="679"/>
      <c r="O200" s="543"/>
      <c r="P200" s="543"/>
      <c r="Q200" s="543"/>
      <c r="R200" s="543"/>
      <c r="S200" s="543"/>
      <c r="T200" s="543"/>
      <c r="U200" s="543"/>
      <c r="V200" s="543"/>
      <c r="W200" s="543"/>
      <c r="X200" s="543" t="s">
        <v>926</v>
      </c>
      <c r="Y200" s="543"/>
      <c r="Z200" s="543"/>
      <c r="AA200" s="543"/>
      <c r="AB200" s="543"/>
      <c r="AC200" s="543"/>
      <c r="AD200" s="543"/>
      <c r="AE200" s="543"/>
      <c r="AF200" s="543"/>
      <c r="AG200" s="543"/>
      <c r="AH200" s="543"/>
      <c r="AI200" s="543"/>
      <c r="AJ200" s="543"/>
      <c r="AK200" s="543"/>
      <c r="AL200" s="543"/>
      <c r="AM200" s="543"/>
      <c r="AN200" s="543"/>
      <c r="AO200" s="543"/>
      <c r="AP200" s="543" t="s">
        <v>930</v>
      </c>
      <c r="AQ200" s="543"/>
      <c r="AR200" s="543"/>
      <c r="AS200" s="543"/>
      <c r="AT200" s="543"/>
      <c r="AU200" s="36"/>
      <c r="AV200" s="24"/>
      <c r="AW200" s="54" t="s">
        <v>358</v>
      </c>
      <c r="AX200" s="33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2"/>
    </row>
    <row r="201" spans="4:94" ht="14.25" customHeight="1" x14ac:dyDescent="0.35">
      <c r="D201" s="304">
        <v>29</v>
      </c>
      <c r="E201" s="306"/>
      <c r="F201" s="679"/>
      <c r="G201" s="679"/>
      <c r="H201" s="679"/>
      <c r="I201" s="679"/>
      <c r="J201" s="679"/>
      <c r="K201" s="679"/>
      <c r="L201" s="679"/>
      <c r="M201" s="679"/>
      <c r="N201" s="679"/>
      <c r="O201" s="543"/>
      <c r="P201" s="543"/>
      <c r="Q201" s="543"/>
      <c r="R201" s="543"/>
      <c r="S201" s="543"/>
      <c r="T201" s="543"/>
      <c r="U201" s="543"/>
      <c r="V201" s="543"/>
      <c r="W201" s="543"/>
      <c r="X201" s="543" t="s">
        <v>927</v>
      </c>
      <c r="Y201" s="543"/>
      <c r="Z201" s="543"/>
      <c r="AA201" s="543"/>
      <c r="AB201" s="543"/>
      <c r="AC201" s="543"/>
      <c r="AD201" s="543"/>
      <c r="AE201" s="543"/>
      <c r="AF201" s="543"/>
      <c r="AG201" s="543"/>
      <c r="AH201" s="543"/>
      <c r="AI201" s="543"/>
      <c r="AJ201" s="543"/>
      <c r="AK201" s="543"/>
      <c r="AL201" s="543"/>
      <c r="AM201" s="543"/>
      <c r="AN201" s="543"/>
      <c r="AO201" s="543"/>
      <c r="AP201" s="543" t="s">
        <v>930</v>
      </c>
      <c r="AQ201" s="543"/>
      <c r="AR201" s="543"/>
      <c r="AS201" s="543"/>
      <c r="AT201" s="543"/>
      <c r="AU201" s="36"/>
      <c r="AV201" s="24"/>
      <c r="AW201" s="54"/>
      <c r="AX201" s="33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2"/>
    </row>
    <row r="202" spans="4:94" ht="14.25" customHeight="1" x14ac:dyDescent="0.35">
      <c r="D202" s="304">
        <v>30</v>
      </c>
      <c r="E202" s="306"/>
      <c r="F202" s="679"/>
      <c r="G202" s="679"/>
      <c r="H202" s="679"/>
      <c r="I202" s="679"/>
      <c r="J202" s="679"/>
      <c r="K202" s="679"/>
      <c r="L202" s="679"/>
      <c r="M202" s="679"/>
      <c r="N202" s="679"/>
      <c r="O202" s="543"/>
      <c r="P202" s="543"/>
      <c r="Q202" s="543"/>
      <c r="R202" s="543"/>
      <c r="S202" s="543"/>
      <c r="T202" s="543"/>
      <c r="U202" s="543"/>
      <c r="V202" s="543"/>
      <c r="W202" s="543"/>
      <c r="X202" s="543" t="s">
        <v>928</v>
      </c>
      <c r="Y202" s="543"/>
      <c r="Z202" s="543"/>
      <c r="AA202" s="543"/>
      <c r="AB202" s="543"/>
      <c r="AC202" s="543"/>
      <c r="AD202" s="543"/>
      <c r="AE202" s="543"/>
      <c r="AF202" s="543"/>
      <c r="AG202" s="543"/>
      <c r="AH202" s="543"/>
      <c r="AI202" s="543"/>
      <c r="AJ202" s="543"/>
      <c r="AK202" s="543"/>
      <c r="AL202" s="543"/>
      <c r="AM202" s="543"/>
      <c r="AN202" s="543"/>
      <c r="AO202" s="543"/>
      <c r="AP202" s="543" t="s">
        <v>930</v>
      </c>
      <c r="AQ202" s="543"/>
      <c r="AR202" s="543"/>
      <c r="AS202" s="543"/>
      <c r="AT202" s="543"/>
      <c r="AU202" s="36"/>
      <c r="AV202" s="41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3"/>
      <c r="BH202" s="43"/>
      <c r="BI202" s="43"/>
      <c r="BJ202" s="43"/>
      <c r="BK202" s="43"/>
      <c r="BL202" s="43"/>
      <c r="BM202" s="43"/>
      <c r="BN202" s="43"/>
      <c r="BO202" s="43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8"/>
    </row>
    <row r="203" spans="4:94" ht="14.25" customHeight="1" x14ac:dyDescent="0.35">
      <c r="D203" s="304">
        <v>31</v>
      </c>
      <c r="E203" s="306"/>
      <c r="F203" s="679"/>
      <c r="G203" s="679"/>
      <c r="H203" s="679"/>
      <c r="I203" s="679"/>
      <c r="J203" s="679"/>
      <c r="K203" s="679"/>
      <c r="L203" s="679"/>
      <c r="M203" s="679"/>
      <c r="N203" s="679"/>
      <c r="O203" s="543"/>
      <c r="P203" s="543"/>
      <c r="Q203" s="543"/>
      <c r="R203" s="543"/>
      <c r="S203" s="543"/>
      <c r="T203" s="543"/>
      <c r="U203" s="543"/>
      <c r="V203" s="543"/>
      <c r="W203" s="543"/>
      <c r="X203" s="543" t="s">
        <v>929</v>
      </c>
      <c r="Y203" s="543"/>
      <c r="Z203" s="543"/>
      <c r="AA203" s="543"/>
      <c r="AB203" s="543"/>
      <c r="AC203" s="543"/>
      <c r="AD203" s="543"/>
      <c r="AE203" s="543"/>
      <c r="AF203" s="543"/>
      <c r="AG203" s="543"/>
      <c r="AH203" s="543"/>
      <c r="AI203" s="543"/>
      <c r="AJ203" s="543"/>
      <c r="AK203" s="543"/>
      <c r="AL203" s="543"/>
      <c r="AM203" s="543"/>
      <c r="AN203" s="543"/>
      <c r="AO203" s="543"/>
      <c r="AP203" s="543" t="s">
        <v>930</v>
      </c>
      <c r="AQ203" s="543"/>
      <c r="AR203" s="543"/>
      <c r="AS203" s="543"/>
      <c r="AT203" s="543"/>
      <c r="AU203" s="11"/>
      <c r="AV203" s="11"/>
      <c r="AW203" s="11"/>
      <c r="AX203" s="11"/>
      <c r="AY203" s="11"/>
      <c r="AZ203" s="11"/>
      <c r="BA203" s="11"/>
      <c r="BB203" s="11"/>
    </row>
    <row r="204" spans="4:94" ht="14.25" customHeight="1" x14ac:dyDescent="0.35">
      <c r="D204" s="11" t="s">
        <v>44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</row>
    <row r="205" spans="4:94" ht="14.25" customHeight="1" x14ac:dyDescent="0.35">
      <c r="D205" s="787" t="s">
        <v>771</v>
      </c>
      <c r="E205" s="787"/>
      <c r="F205" s="787"/>
      <c r="G205" s="787"/>
      <c r="H205" s="787"/>
      <c r="I205" s="787"/>
      <c r="J205" s="787"/>
      <c r="K205" s="787"/>
      <c r="L205" s="787"/>
      <c r="M205" s="787"/>
      <c r="N205" s="787"/>
      <c r="O205" s="787"/>
      <c r="P205" s="787"/>
      <c r="Q205" s="787"/>
      <c r="R205" s="787"/>
      <c r="S205" s="787"/>
      <c r="T205" s="787"/>
      <c r="U205" s="787"/>
      <c r="V205" s="787"/>
      <c r="W205" s="787"/>
      <c r="X205" s="787"/>
      <c r="Y205" s="787"/>
      <c r="Z205" s="787"/>
      <c r="AA205" s="787"/>
      <c r="AB205" s="787"/>
      <c r="AC205" s="787"/>
      <c r="AD205" s="787"/>
      <c r="AE205" s="787"/>
      <c r="AF205" s="787"/>
      <c r="AG205" s="787"/>
      <c r="AH205" s="787"/>
      <c r="AI205" s="787"/>
      <c r="AJ205" s="787"/>
      <c r="AK205" s="787"/>
      <c r="AL205" s="787"/>
      <c r="AM205" s="787"/>
      <c r="AN205" s="787"/>
      <c r="AO205" s="787"/>
      <c r="AP205" s="787"/>
      <c r="AQ205" s="787"/>
      <c r="AR205" s="787"/>
      <c r="AS205" s="787"/>
      <c r="AT205" s="787"/>
      <c r="AU205" s="9"/>
      <c r="AV205" s="456" t="s">
        <v>90</v>
      </c>
      <c r="AW205" s="456"/>
      <c r="AX205" s="456"/>
      <c r="AY205" s="456"/>
      <c r="AZ205" s="456"/>
      <c r="BA205" s="456"/>
      <c r="BB205" s="456"/>
      <c r="BC205" s="456"/>
      <c r="BD205" s="456"/>
      <c r="BE205" s="456"/>
      <c r="BF205" s="456"/>
      <c r="BG205" s="456"/>
      <c r="BH205" s="456"/>
      <c r="BI205" s="456"/>
      <c r="BJ205" s="456"/>
      <c r="BK205" s="456"/>
      <c r="BL205" s="456"/>
      <c r="BM205" s="456"/>
      <c r="BN205" s="456"/>
      <c r="BO205" s="456"/>
      <c r="BP205" s="456"/>
      <c r="BQ205" s="456"/>
      <c r="BR205" s="456"/>
      <c r="BS205" s="456"/>
      <c r="BT205" s="456"/>
      <c r="BU205" s="456"/>
      <c r="BV205" s="456"/>
      <c r="BW205" s="456"/>
      <c r="BX205" s="456"/>
      <c r="BY205" s="456"/>
      <c r="BZ205" s="456"/>
      <c r="CA205" s="456"/>
      <c r="CB205" s="456"/>
      <c r="CC205" s="456"/>
      <c r="CD205" s="456"/>
      <c r="CE205" s="456"/>
      <c r="CF205" s="456"/>
      <c r="CG205" s="456"/>
      <c r="CH205" s="456"/>
      <c r="CI205" s="456"/>
      <c r="CJ205" s="456"/>
      <c r="CK205" s="456"/>
      <c r="CL205" s="456"/>
      <c r="CM205" s="456"/>
      <c r="CN205" s="456"/>
      <c r="CO205" s="9"/>
      <c r="CP205" s="123"/>
    </row>
    <row r="206" spans="4:94" ht="54.75" customHeight="1" x14ac:dyDescent="0.35">
      <c r="D206" s="818"/>
      <c r="E206" s="818"/>
      <c r="F206" s="818"/>
      <c r="G206" s="818"/>
      <c r="H206" s="818"/>
      <c r="I206" s="818"/>
      <c r="J206" s="818"/>
      <c r="K206" s="818"/>
      <c r="L206" s="818"/>
      <c r="M206" s="818"/>
      <c r="N206" s="818"/>
      <c r="O206" s="818"/>
      <c r="P206" s="818"/>
      <c r="Q206" s="818"/>
      <c r="R206" s="818"/>
      <c r="S206" s="818"/>
      <c r="T206" s="818"/>
      <c r="U206" s="818"/>
      <c r="V206" s="818"/>
      <c r="W206" s="818"/>
      <c r="X206" s="818"/>
      <c r="Y206" s="818"/>
      <c r="Z206" s="818"/>
      <c r="AA206" s="818"/>
      <c r="AB206" s="818"/>
      <c r="AC206" s="818"/>
      <c r="AD206" s="818"/>
      <c r="AE206" s="818"/>
      <c r="AF206" s="818"/>
      <c r="AG206" s="818"/>
      <c r="AH206" s="818"/>
      <c r="AI206" s="818"/>
      <c r="AJ206" s="818"/>
      <c r="AK206" s="818"/>
      <c r="AL206" s="818"/>
      <c r="AM206" s="818"/>
      <c r="AN206" s="818"/>
      <c r="AO206" s="818"/>
      <c r="AP206" s="818"/>
      <c r="AQ206" s="818"/>
      <c r="AR206" s="818"/>
      <c r="AS206" s="818"/>
      <c r="AT206" s="818"/>
      <c r="AU206" s="14"/>
      <c r="AV206" s="456"/>
      <c r="AW206" s="456"/>
      <c r="AX206" s="456"/>
      <c r="AY206" s="456"/>
      <c r="AZ206" s="456"/>
      <c r="BA206" s="456"/>
      <c r="BB206" s="456"/>
      <c r="BC206" s="456"/>
      <c r="BD206" s="456"/>
      <c r="BE206" s="456"/>
      <c r="BF206" s="456"/>
      <c r="BG206" s="456"/>
      <c r="BH206" s="456"/>
      <c r="BI206" s="456"/>
      <c r="BJ206" s="456"/>
      <c r="BK206" s="456"/>
      <c r="BL206" s="456"/>
      <c r="BM206" s="456"/>
      <c r="BN206" s="456"/>
      <c r="BO206" s="456"/>
      <c r="BP206" s="456"/>
      <c r="BQ206" s="456"/>
      <c r="BR206" s="456"/>
      <c r="BS206" s="456"/>
      <c r="BT206" s="456"/>
      <c r="BU206" s="456"/>
      <c r="BV206" s="456"/>
      <c r="BW206" s="456"/>
      <c r="BX206" s="456"/>
      <c r="BY206" s="456"/>
      <c r="BZ206" s="456"/>
      <c r="CA206" s="456"/>
      <c r="CB206" s="456"/>
      <c r="CC206" s="456"/>
      <c r="CD206" s="456"/>
      <c r="CE206" s="456"/>
      <c r="CF206" s="456"/>
      <c r="CG206" s="456"/>
      <c r="CH206" s="456"/>
      <c r="CI206" s="456"/>
      <c r="CJ206" s="456"/>
      <c r="CK206" s="456"/>
      <c r="CL206" s="456"/>
      <c r="CM206" s="456"/>
      <c r="CN206" s="456"/>
      <c r="CO206" s="9"/>
      <c r="CP206" s="123"/>
    </row>
    <row r="207" spans="4:94" ht="14.25" customHeight="1" x14ac:dyDescent="0.35">
      <c r="D207" s="707" t="s">
        <v>42</v>
      </c>
      <c r="E207" s="708"/>
      <c r="F207" s="708"/>
      <c r="G207" s="708"/>
      <c r="H207" s="708"/>
      <c r="I207" s="708"/>
      <c r="J207" s="708"/>
      <c r="K207" s="708"/>
      <c r="L207" s="708"/>
      <c r="M207" s="708"/>
      <c r="N207" s="708"/>
      <c r="O207" s="708"/>
      <c r="P207" s="708"/>
      <c r="Q207" s="708"/>
      <c r="R207" s="708"/>
      <c r="S207" s="708"/>
      <c r="T207" s="708"/>
      <c r="U207" s="709"/>
      <c r="V207" s="629" t="s">
        <v>43</v>
      </c>
      <c r="W207" s="629"/>
      <c r="X207" s="629"/>
      <c r="Y207" s="629"/>
      <c r="Z207" s="629"/>
      <c r="AA207" s="629"/>
      <c r="AB207" s="629"/>
      <c r="AC207" s="629"/>
      <c r="AD207" s="629"/>
      <c r="AE207" s="629"/>
      <c r="AF207" s="629"/>
      <c r="AG207" s="629"/>
      <c r="AH207" s="642" t="s">
        <v>36</v>
      </c>
      <c r="AI207" s="642"/>
      <c r="AJ207" s="642"/>
      <c r="AK207" s="642"/>
      <c r="AL207" s="642"/>
      <c r="AM207" s="642"/>
      <c r="AN207" s="642"/>
      <c r="AO207" s="642"/>
      <c r="AP207" s="642"/>
      <c r="AQ207" s="642"/>
      <c r="AR207" s="642"/>
      <c r="AS207" s="642"/>
      <c r="AT207" s="642"/>
      <c r="AU207" s="49"/>
      <c r="AV207" s="669" t="s">
        <v>48</v>
      </c>
      <c r="AW207" s="670"/>
      <c r="AX207" s="670"/>
      <c r="AY207" s="670"/>
      <c r="AZ207" s="670"/>
      <c r="BA207" s="670"/>
      <c r="BB207" s="670"/>
      <c r="BC207" s="670"/>
      <c r="BD207" s="670"/>
      <c r="BE207" s="670"/>
      <c r="BF207" s="670"/>
      <c r="BG207" s="670"/>
      <c r="BH207" s="670"/>
      <c r="BI207" s="670"/>
      <c r="BJ207" s="670"/>
      <c r="BK207" s="670"/>
      <c r="BL207" s="670"/>
      <c r="BM207" s="670"/>
      <c r="BN207" s="670"/>
      <c r="BO207" s="670"/>
      <c r="BP207" s="670"/>
      <c r="BQ207" s="670"/>
      <c r="BR207" s="670"/>
      <c r="BS207" s="670"/>
      <c r="BT207" s="629" t="s">
        <v>23</v>
      </c>
      <c r="BU207" s="629"/>
      <c r="BV207" s="629"/>
      <c r="BW207" s="629"/>
      <c r="BX207" s="629"/>
      <c r="BY207" s="629"/>
      <c r="BZ207" s="629"/>
      <c r="CA207" s="629"/>
      <c r="CB207" s="629"/>
      <c r="CC207" s="629"/>
      <c r="CD207" s="629"/>
      <c r="CE207" s="629"/>
      <c r="CF207" s="629"/>
      <c r="CG207" s="629"/>
      <c r="CH207" s="629"/>
      <c r="CI207" s="629"/>
      <c r="CJ207" s="629"/>
      <c r="CK207" s="629"/>
      <c r="CL207" s="629"/>
      <c r="CM207" s="629"/>
      <c r="CN207" s="629"/>
      <c r="CO207" s="7"/>
      <c r="CP207" s="124"/>
    </row>
    <row r="208" spans="4:94" ht="14.25" customHeight="1" x14ac:dyDescent="0.35">
      <c r="D208" s="710"/>
      <c r="E208" s="711"/>
      <c r="F208" s="711"/>
      <c r="G208" s="711"/>
      <c r="H208" s="711"/>
      <c r="I208" s="711"/>
      <c r="J208" s="711"/>
      <c r="K208" s="711"/>
      <c r="L208" s="711"/>
      <c r="M208" s="711"/>
      <c r="N208" s="711"/>
      <c r="O208" s="711"/>
      <c r="P208" s="711"/>
      <c r="Q208" s="711"/>
      <c r="R208" s="711"/>
      <c r="S208" s="711"/>
      <c r="T208" s="711"/>
      <c r="U208" s="712"/>
      <c r="V208" s="629"/>
      <c r="W208" s="629"/>
      <c r="X208" s="629"/>
      <c r="Y208" s="629"/>
      <c r="Z208" s="629"/>
      <c r="AA208" s="629"/>
      <c r="AB208" s="629"/>
      <c r="AC208" s="629"/>
      <c r="AD208" s="629"/>
      <c r="AE208" s="629"/>
      <c r="AF208" s="629"/>
      <c r="AG208" s="629"/>
      <c r="AH208" s="642"/>
      <c r="AI208" s="642"/>
      <c r="AJ208" s="642"/>
      <c r="AK208" s="642"/>
      <c r="AL208" s="642"/>
      <c r="AM208" s="642"/>
      <c r="AN208" s="642"/>
      <c r="AO208" s="642"/>
      <c r="AP208" s="642"/>
      <c r="AQ208" s="642"/>
      <c r="AR208" s="642"/>
      <c r="AS208" s="642"/>
      <c r="AT208" s="642"/>
      <c r="AU208" s="49"/>
      <c r="AV208" s="629" t="s">
        <v>49</v>
      </c>
      <c r="AW208" s="629"/>
      <c r="AX208" s="629"/>
      <c r="AY208" s="629"/>
      <c r="AZ208" s="629"/>
      <c r="BA208" s="629"/>
      <c r="BB208" s="629"/>
      <c r="BC208" s="629"/>
      <c r="BD208" s="629"/>
      <c r="BE208" s="629"/>
      <c r="BF208" s="671" t="s">
        <v>113</v>
      </c>
      <c r="BG208" s="672"/>
      <c r="BH208" s="672"/>
      <c r="BI208" s="672"/>
      <c r="BJ208" s="672"/>
      <c r="BK208" s="672"/>
      <c r="BL208" s="672"/>
      <c r="BM208" s="672"/>
      <c r="BN208" s="672"/>
      <c r="BO208" s="672"/>
      <c r="BP208" s="672"/>
      <c r="BQ208" s="672"/>
      <c r="BR208" s="672"/>
      <c r="BS208" s="672"/>
      <c r="BT208" s="629"/>
      <c r="BU208" s="629"/>
      <c r="BV208" s="629"/>
      <c r="BW208" s="629"/>
      <c r="BX208" s="629"/>
      <c r="BY208" s="629"/>
      <c r="BZ208" s="629"/>
      <c r="CA208" s="629"/>
      <c r="CB208" s="629"/>
      <c r="CC208" s="629"/>
      <c r="CD208" s="629"/>
      <c r="CE208" s="629"/>
      <c r="CF208" s="629"/>
      <c r="CG208" s="629"/>
      <c r="CH208" s="629"/>
      <c r="CI208" s="629"/>
      <c r="CJ208" s="629"/>
      <c r="CK208" s="629"/>
      <c r="CL208" s="629"/>
      <c r="CM208" s="629"/>
      <c r="CN208" s="629"/>
      <c r="CO208" s="7"/>
      <c r="CP208" s="124"/>
    </row>
    <row r="209" spans="4:94" ht="14.25" customHeight="1" x14ac:dyDescent="0.35">
      <c r="D209" s="699" t="s">
        <v>646</v>
      </c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1"/>
      <c r="V209" s="706" t="s">
        <v>646</v>
      </c>
      <c r="W209" s="706"/>
      <c r="X209" s="706"/>
      <c r="Y209" s="706"/>
      <c r="Z209" s="706"/>
      <c r="AA209" s="706"/>
      <c r="AB209" s="706"/>
      <c r="AC209" s="706"/>
      <c r="AD209" s="706"/>
      <c r="AE209" s="706"/>
      <c r="AF209" s="706"/>
      <c r="AG209" s="706"/>
      <c r="AH209" s="605" t="s">
        <v>646</v>
      </c>
      <c r="AI209" s="605"/>
      <c r="AJ209" s="605"/>
      <c r="AK209" s="605"/>
      <c r="AL209" s="605"/>
      <c r="AM209" s="605"/>
      <c r="AN209" s="605"/>
      <c r="AO209" s="605"/>
      <c r="AP209" s="605"/>
      <c r="AQ209" s="605"/>
      <c r="AR209" s="605"/>
      <c r="AS209" s="605"/>
      <c r="AT209" s="605"/>
      <c r="AU209" s="55"/>
      <c r="AV209" s="629"/>
      <c r="AW209" s="629"/>
      <c r="AX209" s="629"/>
      <c r="AY209" s="629"/>
      <c r="AZ209" s="629"/>
      <c r="BA209" s="629"/>
      <c r="BB209" s="629"/>
      <c r="BC209" s="629"/>
      <c r="BD209" s="629"/>
      <c r="BE209" s="629"/>
      <c r="BF209" s="673"/>
      <c r="BG209" s="674"/>
      <c r="BH209" s="674"/>
      <c r="BI209" s="674"/>
      <c r="BJ209" s="674"/>
      <c r="BK209" s="674"/>
      <c r="BL209" s="674"/>
      <c r="BM209" s="674"/>
      <c r="BN209" s="674"/>
      <c r="BO209" s="674"/>
      <c r="BP209" s="674"/>
      <c r="BQ209" s="674"/>
      <c r="BR209" s="674"/>
      <c r="BS209" s="674"/>
      <c r="BT209" s="629"/>
      <c r="BU209" s="629"/>
      <c r="BV209" s="629"/>
      <c r="BW209" s="629"/>
      <c r="BX209" s="629"/>
      <c r="BY209" s="629"/>
      <c r="BZ209" s="629"/>
      <c r="CA209" s="629"/>
      <c r="CB209" s="629"/>
      <c r="CC209" s="629"/>
      <c r="CD209" s="629"/>
      <c r="CE209" s="629"/>
      <c r="CF209" s="629"/>
      <c r="CG209" s="629"/>
      <c r="CH209" s="629"/>
      <c r="CI209" s="629"/>
      <c r="CJ209" s="629"/>
      <c r="CK209" s="629"/>
      <c r="CL209" s="629"/>
      <c r="CM209" s="629"/>
      <c r="CN209" s="629"/>
      <c r="CO209" s="7"/>
      <c r="CP209" s="124"/>
    </row>
    <row r="210" spans="4:94" ht="14.25" customHeight="1" x14ac:dyDescent="0.35">
      <c r="D210" s="699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1"/>
      <c r="V210" s="706"/>
      <c r="W210" s="706"/>
      <c r="X210" s="706"/>
      <c r="Y210" s="706"/>
      <c r="Z210" s="706"/>
      <c r="AA210" s="706"/>
      <c r="AB210" s="706"/>
      <c r="AC210" s="706"/>
      <c r="AD210" s="706"/>
      <c r="AE210" s="706"/>
      <c r="AF210" s="706"/>
      <c r="AG210" s="706"/>
      <c r="AH210" s="605"/>
      <c r="AI210" s="605"/>
      <c r="AJ210" s="605"/>
      <c r="AK210" s="605"/>
      <c r="AL210" s="605"/>
      <c r="AM210" s="605"/>
      <c r="AN210" s="605"/>
      <c r="AO210" s="605"/>
      <c r="AP210" s="605"/>
      <c r="AQ210" s="605"/>
      <c r="AR210" s="605"/>
      <c r="AS210" s="605"/>
      <c r="AT210" s="605"/>
      <c r="AU210" s="55"/>
      <c r="AV210" s="443" t="s">
        <v>671</v>
      </c>
      <c r="AW210" s="443"/>
      <c r="AX210" s="443"/>
      <c r="AY210" s="443"/>
      <c r="AZ210" s="443"/>
      <c r="BA210" s="443"/>
      <c r="BB210" s="443"/>
      <c r="BC210" s="443"/>
      <c r="BD210" s="443"/>
      <c r="BE210" s="443"/>
      <c r="BF210" s="443">
        <v>39.200000000000003</v>
      </c>
      <c r="BG210" s="443"/>
      <c r="BH210" s="443"/>
      <c r="BI210" s="443"/>
      <c r="BJ210" s="443"/>
      <c r="BK210" s="443"/>
      <c r="BL210" s="443"/>
      <c r="BM210" s="443"/>
      <c r="BN210" s="443"/>
      <c r="BO210" s="443"/>
      <c r="BP210" s="443"/>
      <c r="BQ210" s="443"/>
      <c r="BR210" s="443"/>
      <c r="BS210" s="443"/>
      <c r="BT210" s="443" t="s">
        <v>674</v>
      </c>
      <c r="BU210" s="443"/>
      <c r="BV210" s="443"/>
      <c r="BW210" s="443"/>
      <c r="BX210" s="443"/>
      <c r="BY210" s="443"/>
      <c r="BZ210" s="443"/>
      <c r="CA210" s="443"/>
      <c r="CB210" s="443"/>
      <c r="CC210" s="443"/>
      <c r="CD210" s="443"/>
      <c r="CE210" s="443"/>
      <c r="CF210" s="443"/>
      <c r="CG210" s="443"/>
      <c r="CH210" s="443"/>
      <c r="CI210" s="443"/>
      <c r="CJ210" s="443"/>
      <c r="CK210" s="443"/>
      <c r="CL210" s="443"/>
      <c r="CM210" s="443"/>
      <c r="CN210" s="443"/>
      <c r="CO210" s="8"/>
      <c r="CP210" s="125"/>
    </row>
    <row r="211" spans="4:94" ht="14.25" customHeight="1" x14ac:dyDescent="0.35">
      <c r="D211" s="699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1"/>
      <c r="V211" s="706"/>
      <c r="W211" s="706"/>
      <c r="X211" s="706"/>
      <c r="Y211" s="706"/>
      <c r="Z211" s="706"/>
      <c r="AA211" s="706"/>
      <c r="AB211" s="706"/>
      <c r="AC211" s="706"/>
      <c r="AD211" s="706"/>
      <c r="AE211" s="706"/>
      <c r="AF211" s="706"/>
      <c r="AG211" s="706"/>
      <c r="AH211" s="605"/>
      <c r="AI211" s="605"/>
      <c r="AJ211" s="605"/>
      <c r="AK211" s="605"/>
      <c r="AL211" s="605"/>
      <c r="AM211" s="605"/>
      <c r="AN211" s="605"/>
      <c r="AO211" s="605"/>
      <c r="AP211" s="605"/>
      <c r="AQ211" s="605"/>
      <c r="AR211" s="605"/>
      <c r="AS211" s="605"/>
      <c r="AT211" s="605"/>
      <c r="AU211" s="55"/>
      <c r="AV211" s="443" t="s">
        <v>672</v>
      </c>
      <c r="AW211" s="443"/>
      <c r="AX211" s="443"/>
      <c r="AY211" s="443"/>
      <c r="AZ211" s="443"/>
      <c r="BA211" s="443"/>
      <c r="BB211" s="443"/>
      <c r="BC211" s="443"/>
      <c r="BD211" s="443"/>
      <c r="BE211" s="443"/>
      <c r="BF211" s="443">
        <v>12.5</v>
      </c>
      <c r="BG211" s="443"/>
      <c r="BH211" s="443"/>
      <c r="BI211" s="443"/>
      <c r="BJ211" s="443"/>
      <c r="BK211" s="443"/>
      <c r="BL211" s="443"/>
      <c r="BM211" s="443"/>
      <c r="BN211" s="443"/>
      <c r="BO211" s="443"/>
      <c r="BP211" s="443"/>
      <c r="BQ211" s="443"/>
      <c r="BR211" s="443"/>
      <c r="BS211" s="443"/>
      <c r="BT211" s="443" t="s">
        <v>675</v>
      </c>
      <c r="BU211" s="443"/>
      <c r="BV211" s="443"/>
      <c r="BW211" s="443"/>
      <c r="BX211" s="443"/>
      <c r="BY211" s="443"/>
      <c r="BZ211" s="443"/>
      <c r="CA211" s="443"/>
      <c r="CB211" s="443"/>
      <c r="CC211" s="443"/>
      <c r="CD211" s="443"/>
      <c r="CE211" s="443"/>
      <c r="CF211" s="443"/>
      <c r="CG211" s="443"/>
      <c r="CH211" s="443"/>
      <c r="CI211" s="443"/>
      <c r="CJ211" s="443"/>
      <c r="CK211" s="443"/>
      <c r="CL211" s="443"/>
      <c r="CM211" s="443"/>
      <c r="CN211" s="443"/>
      <c r="CO211" s="8"/>
      <c r="CP211" s="125"/>
    </row>
    <row r="212" spans="4:94" ht="14.25" customHeight="1" x14ac:dyDescent="0.35">
      <c r="D212" s="699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1"/>
      <c r="V212" s="706"/>
      <c r="W212" s="706"/>
      <c r="X212" s="706"/>
      <c r="Y212" s="706"/>
      <c r="Z212" s="706"/>
      <c r="AA212" s="706"/>
      <c r="AB212" s="706"/>
      <c r="AC212" s="706"/>
      <c r="AD212" s="706"/>
      <c r="AE212" s="706"/>
      <c r="AF212" s="706"/>
      <c r="AG212" s="706"/>
      <c r="AH212" s="605"/>
      <c r="AI212" s="605"/>
      <c r="AJ212" s="605"/>
      <c r="AK212" s="605"/>
      <c r="AL212" s="605"/>
      <c r="AM212" s="605"/>
      <c r="AN212" s="605"/>
      <c r="AO212" s="605"/>
      <c r="AP212" s="605"/>
      <c r="AQ212" s="605"/>
      <c r="AR212" s="605"/>
      <c r="AS212" s="605"/>
      <c r="AT212" s="605"/>
      <c r="AU212" s="55"/>
      <c r="AV212" s="443" t="s">
        <v>672</v>
      </c>
      <c r="AW212" s="443"/>
      <c r="AX212" s="443"/>
      <c r="AY212" s="443"/>
      <c r="AZ212" s="443"/>
      <c r="BA212" s="443"/>
      <c r="BB212" s="443"/>
      <c r="BC212" s="443"/>
      <c r="BD212" s="443"/>
      <c r="BE212" s="443"/>
      <c r="BF212" s="443">
        <v>21.2</v>
      </c>
      <c r="BG212" s="443"/>
      <c r="BH212" s="443"/>
      <c r="BI212" s="443"/>
      <c r="BJ212" s="443"/>
      <c r="BK212" s="443"/>
      <c r="BL212" s="443"/>
      <c r="BM212" s="443"/>
      <c r="BN212" s="443"/>
      <c r="BO212" s="443"/>
      <c r="BP212" s="443"/>
      <c r="BQ212" s="443"/>
      <c r="BR212" s="443"/>
      <c r="BS212" s="443"/>
      <c r="BT212" s="443" t="s">
        <v>676</v>
      </c>
      <c r="BU212" s="443"/>
      <c r="BV212" s="443"/>
      <c r="BW212" s="443"/>
      <c r="BX212" s="443"/>
      <c r="BY212" s="443"/>
      <c r="BZ212" s="443"/>
      <c r="CA212" s="443"/>
      <c r="CB212" s="443"/>
      <c r="CC212" s="443"/>
      <c r="CD212" s="443"/>
      <c r="CE212" s="443"/>
      <c r="CF212" s="443"/>
      <c r="CG212" s="443"/>
      <c r="CH212" s="443"/>
      <c r="CI212" s="443"/>
      <c r="CJ212" s="443"/>
      <c r="CK212" s="443"/>
      <c r="CL212" s="443"/>
      <c r="CM212" s="443"/>
      <c r="CN212" s="443"/>
      <c r="CO212" s="8"/>
      <c r="CP212" s="125"/>
    </row>
    <row r="213" spans="4:94" ht="14.25" customHeight="1" x14ac:dyDescent="0.35">
      <c r="D213" s="699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1"/>
      <c r="V213" s="706"/>
      <c r="W213" s="706"/>
      <c r="X213" s="706"/>
      <c r="Y213" s="706"/>
      <c r="Z213" s="706"/>
      <c r="AA213" s="706"/>
      <c r="AB213" s="706"/>
      <c r="AC213" s="706"/>
      <c r="AD213" s="706"/>
      <c r="AE213" s="706"/>
      <c r="AF213" s="706"/>
      <c r="AG213" s="706"/>
      <c r="AH213" s="605"/>
      <c r="AI213" s="605"/>
      <c r="AJ213" s="605"/>
      <c r="AK213" s="605"/>
      <c r="AL213" s="605"/>
      <c r="AM213" s="605"/>
      <c r="AN213" s="605"/>
      <c r="AO213" s="605"/>
      <c r="AP213" s="605"/>
      <c r="AQ213" s="605"/>
      <c r="AR213" s="605"/>
      <c r="AS213" s="605"/>
      <c r="AT213" s="605"/>
      <c r="AU213" s="11"/>
      <c r="AV213" s="443" t="s">
        <v>672</v>
      </c>
      <c r="AW213" s="443"/>
      <c r="AX213" s="443"/>
      <c r="AY213" s="443"/>
      <c r="AZ213" s="443"/>
      <c r="BA213" s="443"/>
      <c r="BB213" s="443"/>
      <c r="BC213" s="443"/>
      <c r="BD213" s="443"/>
      <c r="BE213" s="443"/>
      <c r="BF213" s="443">
        <v>10.6</v>
      </c>
      <c r="BG213" s="443"/>
      <c r="BH213" s="443"/>
      <c r="BI213" s="443"/>
      <c r="BJ213" s="443"/>
      <c r="BK213" s="443"/>
      <c r="BL213" s="443"/>
      <c r="BM213" s="443"/>
      <c r="BN213" s="443"/>
      <c r="BO213" s="443"/>
      <c r="BP213" s="443"/>
      <c r="BQ213" s="443"/>
      <c r="BR213" s="443"/>
      <c r="BS213" s="443"/>
      <c r="BT213" s="443" t="s">
        <v>677</v>
      </c>
      <c r="BU213" s="443"/>
      <c r="BV213" s="443"/>
      <c r="BW213" s="443"/>
      <c r="BX213" s="443"/>
      <c r="BY213" s="443"/>
      <c r="BZ213" s="443"/>
      <c r="CA213" s="443"/>
      <c r="CB213" s="443"/>
      <c r="CC213" s="443"/>
      <c r="CD213" s="443"/>
      <c r="CE213" s="443"/>
      <c r="CF213" s="443"/>
      <c r="CG213" s="443"/>
      <c r="CH213" s="443"/>
      <c r="CI213" s="443"/>
      <c r="CJ213" s="443"/>
      <c r="CK213" s="443"/>
      <c r="CL213" s="443"/>
      <c r="CM213" s="443"/>
      <c r="CN213" s="443"/>
      <c r="CO213" s="8"/>
      <c r="CP213" s="125"/>
    </row>
    <row r="214" spans="4:94" ht="14.25" customHeight="1" x14ac:dyDescent="0.35">
      <c r="D214" s="699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1"/>
      <c r="V214" s="706"/>
      <c r="W214" s="706"/>
      <c r="X214" s="706"/>
      <c r="Y214" s="706"/>
      <c r="Z214" s="706"/>
      <c r="AA214" s="706"/>
      <c r="AB214" s="706"/>
      <c r="AC214" s="706"/>
      <c r="AD214" s="706"/>
      <c r="AE214" s="706"/>
      <c r="AF214" s="706"/>
      <c r="AG214" s="706"/>
      <c r="AH214" s="605"/>
      <c r="AI214" s="605"/>
      <c r="AJ214" s="605"/>
      <c r="AK214" s="605"/>
      <c r="AL214" s="605"/>
      <c r="AM214" s="605"/>
      <c r="AN214" s="605"/>
      <c r="AO214" s="605"/>
      <c r="AP214" s="605"/>
      <c r="AQ214" s="605"/>
      <c r="AR214" s="605"/>
      <c r="AS214" s="605"/>
      <c r="AT214" s="605"/>
      <c r="AU214" s="11"/>
      <c r="AV214" s="443" t="s">
        <v>673</v>
      </c>
      <c r="AW214" s="443"/>
      <c r="AX214" s="443"/>
      <c r="AY214" s="443"/>
      <c r="AZ214" s="443"/>
      <c r="BA214" s="443"/>
      <c r="BB214" s="443"/>
      <c r="BC214" s="443"/>
      <c r="BD214" s="443"/>
      <c r="BE214" s="443"/>
      <c r="BF214" s="443">
        <v>4.7</v>
      </c>
      <c r="BG214" s="443"/>
      <c r="BH214" s="443"/>
      <c r="BI214" s="443"/>
      <c r="BJ214" s="443"/>
      <c r="BK214" s="443"/>
      <c r="BL214" s="443"/>
      <c r="BM214" s="443"/>
      <c r="BN214" s="443"/>
      <c r="BO214" s="443"/>
      <c r="BP214" s="443"/>
      <c r="BQ214" s="443"/>
      <c r="BR214" s="443"/>
      <c r="BS214" s="443"/>
      <c r="BT214" s="443" t="s">
        <v>678</v>
      </c>
      <c r="BU214" s="443"/>
      <c r="BV214" s="443"/>
      <c r="BW214" s="443"/>
      <c r="BX214" s="443"/>
      <c r="BY214" s="443"/>
      <c r="BZ214" s="443"/>
      <c r="CA214" s="443"/>
      <c r="CB214" s="443"/>
      <c r="CC214" s="443"/>
      <c r="CD214" s="443"/>
      <c r="CE214" s="443"/>
      <c r="CF214" s="443"/>
      <c r="CG214" s="443"/>
      <c r="CH214" s="443"/>
      <c r="CI214" s="443"/>
      <c r="CJ214" s="443"/>
      <c r="CK214" s="443"/>
      <c r="CL214" s="443"/>
      <c r="CM214" s="443"/>
      <c r="CN214" s="443"/>
      <c r="CO214" s="8"/>
      <c r="CP214" s="125"/>
    </row>
    <row r="215" spans="4:94" ht="14.25" customHeight="1" x14ac:dyDescent="0.35">
      <c r="D215" s="699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1"/>
      <c r="V215" s="706"/>
      <c r="W215" s="706"/>
      <c r="X215" s="706"/>
      <c r="Y215" s="706"/>
      <c r="Z215" s="706"/>
      <c r="AA215" s="706"/>
      <c r="AB215" s="706"/>
      <c r="AC215" s="706"/>
      <c r="AD215" s="706"/>
      <c r="AE215" s="706"/>
      <c r="AF215" s="706"/>
      <c r="AG215" s="706"/>
      <c r="AH215" s="605"/>
      <c r="AI215" s="605"/>
      <c r="AJ215" s="605"/>
      <c r="AK215" s="605"/>
      <c r="AL215" s="605"/>
      <c r="AM215" s="605"/>
      <c r="AN215" s="605"/>
      <c r="AO215" s="605"/>
      <c r="AP215" s="605"/>
      <c r="AQ215" s="605"/>
      <c r="AR215" s="605"/>
      <c r="AS215" s="605"/>
      <c r="AT215" s="605"/>
      <c r="AU215" s="11"/>
      <c r="AV215" s="443" t="s">
        <v>672</v>
      </c>
      <c r="AW215" s="443"/>
      <c r="AX215" s="443"/>
      <c r="AY215" s="443"/>
      <c r="AZ215" s="443"/>
      <c r="BA215" s="443"/>
      <c r="BB215" s="443"/>
      <c r="BC215" s="443"/>
      <c r="BD215" s="443"/>
      <c r="BE215" s="443"/>
      <c r="BF215" s="443">
        <v>1.6</v>
      </c>
      <c r="BG215" s="443"/>
      <c r="BH215" s="443"/>
      <c r="BI215" s="443"/>
      <c r="BJ215" s="443"/>
      <c r="BK215" s="443"/>
      <c r="BL215" s="443"/>
      <c r="BM215" s="443"/>
      <c r="BN215" s="443"/>
      <c r="BO215" s="443"/>
      <c r="BP215" s="443"/>
      <c r="BQ215" s="443"/>
      <c r="BR215" s="443"/>
      <c r="BS215" s="443"/>
      <c r="BT215" s="443" t="s">
        <v>679</v>
      </c>
      <c r="BU215" s="443"/>
      <c r="BV215" s="443"/>
      <c r="BW215" s="443"/>
      <c r="BX215" s="443"/>
      <c r="BY215" s="443"/>
      <c r="BZ215" s="443"/>
      <c r="CA215" s="443"/>
      <c r="CB215" s="443"/>
      <c r="CC215" s="443"/>
      <c r="CD215" s="443"/>
      <c r="CE215" s="443"/>
      <c r="CF215" s="443"/>
      <c r="CG215" s="443"/>
      <c r="CH215" s="443"/>
      <c r="CI215" s="443"/>
      <c r="CJ215" s="443"/>
      <c r="CK215" s="443"/>
      <c r="CL215" s="443"/>
      <c r="CM215" s="443"/>
      <c r="CN215" s="443"/>
      <c r="CO215" s="8"/>
      <c r="CP215" s="125"/>
    </row>
    <row r="216" spans="4:94" ht="14.25" customHeight="1" x14ac:dyDescent="0.35">
      <c r="D216" s="699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1"/>
      <c r="V216" s="706"/>
      <c r="W216" s="706"/>
      <c r="X216" s="706"/>
      <c r="Y216" s="706"/>
      <c r="Z216" s="706"/>
      <c r="AA216" s="706"/>
      <c r="AB216" s="706"/>
      <c r="AC216" s="706"/>
      <c r="AD216" s="706"/>
      <c r="AE216" s="706"/>
      <c r="AF216" s="706"/>
      <c r="AG216" s="706"/>
      <c r="AH216" s="605"/>
      <c r="AI216" s="605"/>
      <c r="AJ216" s="605"/>
      <c r="AK216" s="605"/>
      <c r="AL216" s="605"/>
      <c r="AM216" s="605"/>
      <c r="AN216" s="605"/>
      <c r="AO216" s="605"/>
      <c r="AP216" s="605"/>
      <c r="AQ216" s="605"/>
      <c r="AR216" s="605"/>
      <c r="AS216" s="605"/>
      <c r="AT216" s="605"/>
      <c r="AU216" s="11"/>
      <c r="AV216" s="443" t="s">
        <v>672</v>
      </c>
      <c r="AW216" s="443"/>
      <c r="AX216" s="443"/>
      <c r="AY216" s="443"/>
      <c r="AZ216" s="443"/>
      <c r="BA216" s="443"/>
      <c r="BB216" s="443"/>
      <c r="BC216" s="443"/>
      <c r="BD216" s="443"/>
      <c r="BE216" s="443"/>
      <c r="BF216" s="443">
        <v>3.45</v>
      </c>
      <c r="BG216" s="443"/>
      <c r="BH216" s="443"/>
      <c r="BI216" s="443"/>
      <c r="BJ216" s="443"/>
      <c r="BK216" s="443"/>
      <c r="BL216" s="443"/>
      <c r="BM216" s="443"/>
      <c r="BN216" s="443"/>
      <c r="BO216" s="443"/>
      <c r="BP216" s="443"/>
      <c r="BQ216" s="443"/>
      <c r="BR216" s="443"/>
      <c r="BS216" s="443"/>
      <c r="BT216" s="443" t="s">
        <v>680</v>
      </c>
      <c r="BU216" s="443"/>
      <c r="BV216" s="443"/>
      <c r="BW216" s="443"/>
      <c r="BX216" s="443"/>
      <c r="BY216" s="443"/>
      <c r="BZ216" s="443"/>
      <c r="CA216" s="443"/>
      <c r="CB216" s="443"/>
      <c r="CC216" s="443"/>
      <c r="CD216" s="443"/>
      <c r="CE216" s="443"/>
      <c r="CF216" s="443"/>
      <c r="CG216" s="443"/>
      <c r="CH216" s="443"/>
      <c r="CI216" s="443"/>
      <c r="CJ216" s="443"/>
      <c r="CK216" s="443"/>
      <c r="CL216" s="443"/>
      <c r="CM216" s="443"/>
      <c r="CN216" s="443"/>
      <c r="CO216" s="8"/>
      <c r="CP216" s="125"/>
    </row>
    <row r="217" spans="4:94" ht="14.25" customHeight="1" x14ac:dyDescent="0.35">
      <c r="D217" s="699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1"/>
      <c r="V217" s="706"/>
      <c r="W217" s="706"/>
      <c r="X217" s="706"/>
      <c r="Y217" s="706"/>
      <c r="Z217" s="706"/>
      <c r="AA217" s="706"/>
      <c r="AB217" s="706"/>
      <c r="AC217" s="706"/>
      <c r="AD217" s="706"/>
      <c r="AE217" s="706"/>
      <c r="AF217" s="706"/>
      <c r="AG217" s="706"/>
      <c r="AH217" s="605"/>
      <c r="AI217" s="605"/>
      <c r="AJ217" s="605"/>
      <c r="AK217" s="605"/>
      <c r="AL217" s="605"/>
      <c r="AM217" s="605"/>
      <c r="AN217" s="605"/>
      <c r="AO217" s="605"/>
      <c r="AP217" s="605"/>
      <c r="AQ217" s="605"/>
      <c r="AR217" s="605"/>
      <c r="AS217" s="605"/>
      <c r="AT217" s="605"/>
      <c r="AU217" s="11"/>
      <c r="AV217" s="443" t="s">
        <v>672</v>
      </c>
      <c r="AW217" s="443"/>
      <c r="AX217" s="443"/>
      <c r="AY217" s="443"/>
      <c r="AZ217" s="443"/>
      <c r="BA217" s="443"/>
      <c r="BB217" s="443"/>
      <c r="BC217" s="443"/>
      <c r="BD217" s="443"/>
      <c r="BE217" s="443"/>
      <c r="BF217" s="443">
        <v>2.2999999999999998</v>
      </c>
      <c r="BG217" s="443"/>
      <c r="BH217" s="443"/>
      <c r="BI217" s="443"/>
      <c r="BJ217" s="443"/>
      <c r="BK217" s="443"/>
      <c r="BL217" s="443"/>
      <c r="BM217" s="443"/>
      <c r="BN217" s="443"/>
      <c r="BO217" s="443"/>
      <c r="BP217" s="443"/>
      <c r="BQ217" s="443"/>
      <c r="BR217" s="443"/>
      <c r="BS217" s="443"/>
      <c r="BT217" s="443" t="s">
        <v>681</v>
      </c>
      <c r="BU217" s="443"/>
      <c r="BV217" s="443"/>
      <c r="BW217" s="443"/>
      <c r="BX217" s="443"/>
      <c r="BY217" s="443"/>
      <c r="BZ217" s="443"/>
      <c r="CA217" s="443"/>
      <c r="CB217" s="443"/>
      <c r="CC217" s="443"/>
      <c r="CD217" s="443"/>
      <c r="CE217" s="443"/>
      <c r="CF217" s="443"/>
      <c r="CG217" s="443"/>
      <c r="CH217" s="443"/>
      <c r="CI217" s="443"/>
      <c r="CJ217" s="443"/>
      <c r="CK217" s="443"/>
      <c r="CL217" s="443"/>
      <c r="CM217" s="443"/>
      <c r="CN217" s="443"/>
      <c r="CO217" s="8"/>
      <c r="CP217" s="125"/>
    </row>
    <row r="218" spans="4:94" ht="14.25" customHeight="1" x14ac:dyDescent="0.35">
      <c r="D218" s="699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1"/>
      <c r="V218" s="706"/>
      <c r="W218" s="706"/>
      <c r="X218" s="706"/>
      <c r="Y218" s="706"/>
      <c r="Z218" s="706"/>
      <c r="AA218" s="706"/>
      <c r="AB218" s="706"/>
      <c r="AC218" s="706"/>
      <c r="AD218" s="706"/>
      <c r="AE218" s="706"/>
      <c r="AF218" s="706"/>
      <c r="AG218" s="706"/>
      <c r="AH218" s="605"/>
      <c r="AI218" s="605"/>
      <c r="AJ218" s="605"/>
      <c r="AK218" s="605"/>
      <c r="AL218" s="605"/>
      <c r="AM218" s="605"/>
      <c r="AN218" s="605"/>
      <c r="AO218" s="605"/>
      <c r="AP218" s="605"/>
      <c r="AQ218" s="605"/>
      <c r="AR218" s="605"/>
      <c r="AS218" s="605"/>
      <c r="AT218" s="605"/>
      <c r="AU218" s="11"/>
      <c r="AV218" s="443" t="s">
        <v>672</v>
      </c>
      <c r="AW218" s="443"/>
      <c r="AX218" s="443"/>
      <c r="AY218" s="443"/>
      <c r="AZ218" s="443"/>
      <c r="BA218" s="443"/>
      <c r="BB218" s="443"/>
      <c r="BC218" s="443"/>
      <c r="BD218" s="443"/>
      <c r="BE218" s="443"/>
      <c r="BF218" s="443">
        <v>6.45</v>
      </c>
      <c r="BG218" s="443"/>
      <c r="BH218" s="443"/>
      <c r="BI218" s="443"/>
      <c r="BJ218" s="443"/>
      <c r="BK218" s="443"/>
      <c r="BL218" s="443"/>
      <c r="BM218" s="443"/>
      <c r="BN218" s="443"/>
      <c r="BO218" s="443"/>
      <c r="BP218" s="443"/>
      <c r="BQ218" s="443"/>
      <c r="BR218" s="443"/>
      <c r="BS218" s="443"/>
      <c r="BT218" s="443" t="s">
        <v>682</v>
      </c>
      <c r="BU218" s="443"/>
      <c r="BV218" s="443"/>
      <c r="BW218" s="443"/>
      <c r="BX218" s="443"/>
      <c r="BY218" s="443"/>
      <c r="BZ218" s="443"/>
      <c r="CA218" s="443"/>
      <c r="CB218" s="443"/>
      <c r="CC218" s="443"/>
      <c r="CD218" s="443"/>
      <c r="CE218" s="443"/>
      <c r="CF218" s="443"/>
      <c r="CG218" s="443"/>
      <c r="CH218" s="443"/>
      <c r="CI218" s="443"/>
      <c r="CJ218" s="443"/>
      <c r="CK218" s="443"/>
      <c r="CL218" s="443"/>
      <c r="CM218" s="443"/>
      <c r="CN218" s="443"/>
      <c r="CO218" s="8"/>
      <c r="CP218" s="125"/>
    </row>
    <row r="219" spans="4:94" ht="14.25" customHeight="1" x14ac:dyDescent="0.35">
      <c r="D219" s="699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1"/>
      <c r="V219" s="706"/>
      <c r="W219" s="706"/>
      <c r="X219" s="706"/>
      <c r="Y219" s="706"/>
      <c r="Z219" s="706"/>
      <c r="AA219" s="706"/>
      <c r="AB219" s="706"/>
      <c r="AC219" s="706"/>
      <c r="AD219" s="706"/>
      <c r="AE219" s="706"/>
      <c r="AF219" s="706"/>
      <c r="AG219" s="706"/>
      <c r="AH219" s="605"/>
      <c r="AI219" s="605"/>
      <c r="AJ219" s="605"/>
      <c r="AK219" s="605"/>
      <c r="AL219" s="605"/>
      <c r="AM219" s="605"/>
      <c r="AN219" s="605"/>
      <c r="AO219" s="605"/>
      <c r="AP219" s="605"/>
      <c r="AQ219" s="605"/>
      <c r="AR219" s="605"/>
      <c r="AS219" s="605"/>
      <c r="AT219" s="605"/>
      <c r="AU219" s="11"/>
      <c r="AV219" s="443" t="s">
        <v>672</v>
      </c>
      <c r="AW219" s="443"/>
      <c r="AX219" s="443"/>
      <c r="AY219" s="443"/>
      <c r="AZ219" s="443"/>
      <c r="BA219" s="443"/>
      <c r="BB219" s="443"/>
      <c r="BC219" s="443"/>
      <c r="BD219" s="443"/>
      <c r="BE219" s="443"/>
      <c r="BF219" s="443">
        <v>7.8</v>
      </c>
      <c r="BG219" s="443"/>
      <c r="BH219" s="443"/>
      <c r="BI219" s="443"/>
      <c r="BJ219" s="443"/>
      <c r="BK219" s="443"/>
      <c r="BL219" s="443"/>
      <c r="BM219" s="443"/>
      <c r="BN219" s="443"/>
      <c r="BO219" s="443"/>
      <c r="BP219" s="443"/>
      <c r="BQ219" s="443"/>
      <c r="BR219" s="443"/>
      <c r="BS219" s="443"/>
      <c r="BT219" s="443" t="s">
        <v>683</v>
      </c>
      <c r="BU219" s="443"/>
      <c r="BV219" s="443"/>
      <c r="BW219" s="443"/>
      <c r="BX219" s="443"/>
      <c r="BY219" s="443"/>
      <c r="BZ219" s="443"/>
      <c r="CA219" s="443"/>
      <c r="CB219" s="443"/>
      <c r="CC219" s="443"/>
      <c r="CD219" s="443"/>
      <c r="CE219" s="443"/>
      <c r="CF219" s="443"/>
      <c r="CG219" s="443"/>
      <c r="CH219" s="443"/>
      <c r="CI219" s="443"/>
      <c r="CJ219" s="443"/>
      <c r="CK219" s="443"/>
      <c r="CL219" s="443"/>
      <c r="CM219" s="443"/>
      <c r="CN219" s="443"/>
      <c r="CO219" s="8"/>
      <c r="CP219" s="125"/>
    </row>
    <row r="220" spans="4:94" ht="14.25" customHeight="1" x14ac:dyDescent="0.35">
      <c r="D220" s="699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1"/>
      <c r="V220" s="706"/>
      <c r="W220" s="706"/>
      <c r="X220" s="706"/>
      <c r="Y220" s="706"/>
      <c r="Z220" s="706"/>
      <c r="AA220" s="706"/>
      <c r="AB220" s="706"/>
      <c r="AC220" s="706"/>
      <c r="AD220" s="706"/>
      <c r="AE220" s="706"/>
      <c r="AF220" s="706"/>
      <c r="AG220" s="706"/>
      <c r="AH220" s="605"/>
      <c r="AI220" s="605"/>
      <c r="AJ220" s="605"/>
      <c r="AK220" s="605"/>
      <c r="AL220" s="605"/>
      <c r="AM220" s="605"/>
      <c r="AN220" s="605"/>
      <c r="AO220" s="605"/>
      <c r="AP220" s="605"/>
      <c r="AQ220" s="605"/>
      <c r="AR220" s="605"/>
      <c r="AS220" s="605"/>
      <c r="AT220" s="605"/>
      <c r="AU220" s="11"/>
      <c r="AV220" s="443" t="s">
        <v>672</v>
      </c>
      <c r="AW220" s="443"/>
      <c r="AX220" s="443"/>
      <c r="AY220" s="443"/>
      <c r="AZ220" s="443"/>
      <c r="BA220" s="443"/>
      <c r="BB220" s="443"/>
      <c r="BC220" s="443"/>
      <c r="BD220" s="443"/>
      <c r="BE220" s="443"/>
      <c r="BF220" s="443">
        <v>5.6</v>
      </c>
      <c r="BG220" s="443"/>
      <c r="BH220" s="443"/>
      <c r="BI220" s="443"/>
      <c r="BJ220" s="443"/>
      <c r="BK220" s="443"/>
      <c r="BL220" s="443"/>
      <c r="BM220" s="443"/>
      <c r="BN220" s="443"/>
      <c r="BO220" s="443"/>
      <c r="BP220" s="443"/>
      <c r="BQ220" s="443"/>
      <c r="BR220" s="443"/>
      <c r="BS220" s="443"/>
      <c r="BT220" s="443" t="s">
        <v>684</v>
      </c>
      <c r="BU220" s="443"/>
      <c r="BV220" s="443"/>
      <c r="BW220" s="443"/>
      <c r="BX220" s="443"/>
      <c r="BY220" s="443"/>
      <c r="BZ220" s="443"/>
      <c r="CA220" s="443"/>
      <c r="CB220" s="443"/>
      <c r="CC220" s="443"/>
      <c r="CD220" s="443"/>
      <c r="CE220" s="443"/>
      <c r="CF220" s="443"/>
      <c r="CG220" s="443"/>
      <c r="CH220" s="443"/>
      <c r="CI220" s="443"/>
      <c r="CJ220" s="443"/>
      <c r="CK220" s="443"/>
      <c r="CL220" s="443"/>
      <c r="CM220" s="443"/>
      <c r="CN220" s="443"/>
      <c r="CO220" s="8"/>
      <c r="CP220" s="125"/>
    </row>
    <row r="221" spans="4:94" ht="14.25" customHeight="1" x14ac:dyDescent="0.35">
      <c r="D221" s="699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1"/>
      <c r="V221" s="706"/>
      <c r="W221" s="706"/>
      <c r="X221" s="706"/>
      <c r="Y221" s="706"/>
      <c r="Z221" s="706"/>
      <c r="AA221" s="706"/>
      <c r="AB221" s="706"/>
      <c r="AC221" s="706"/>
      <c r="AD221" s="706"/>
      <c r="AE221" s="706"/>
      <c r="AF221" s="706"/>
      <c r="AG221" s="706"/>
      <c r="AH221" s="605"/>
      <c r="AI221" s="605"/>
      <c r="AJ221" s="605"/>
      <c r="AK221" s="605"/>
      <c r="AL221" s="605"/>
      <c r="AM221" s="605"/>
      <c r="AN221" s="605"/>
      <c r="AO221" s="605"/>
      <c r="AP221" s="605"/>
      <c r="AQ221" s="605"/>
      <c r="AR221" s="605"/>
      <c r="AS221" s="605"/>
      <c r="AT221" s="605"/>
      <c r="AU221" s="11"/>
      <c r="AV221" s="443" t="s">
        <v>671</v>
      </c>
      <c r="AW221" s="443"/>
      <c r="AX221" s="443"/>
      <c r="AY221" s="443"/>
      <c r="AZ221" s="443"/>
      <c r="BA221" s="443"/>
      <c r="BB221" s="443"/>
      <c r="BC221" s="443"/>
      <c r="BD221" s="443"/>
      <c r="BE221" s="443"/>
      <c r="BF221" s="443">
        <v>3.45</v>
      </c>
      <c r="BG221" s="443"/>
      <c r="BH221" s="443"/>
      <c r="BI221" s="443"/>
      <c r="BJ221" s="443"/>
      <c r="BK221" s="443"/>
      <c r="BL221" s="443"/>
      <c r="BM221" s="443"/>
      <c r="BN221" s="443"/>
      <c r="BO221" s="443"/>
      <c r="BP221" s="443"/>
      <c r="BQ221" s="443"/>
      <c r="BR221" s="443"/>
      <c r="BS221" s="443"/>
      <c r="BT221" s="443" t="s">
        <v>685</v>
      </c>
      <c r="BU221" s="443"/>
      <c r="BV221" s="443"/>
      <c r="BW221" s="443"/>
      <c r="BX221" s="443"/>
      <c r="BY221" s="443"/>
      <c r="BZ221" s="443"/>
      <c r="CA221" s="443"/>
      <c r="CB221" s="443"/>
      <c r="CC221" s="443"/>
      <c r="CD221" s="443"/>
      <c r="CE221" s="443"/>
      <c r="CF221" s="443"/>
      <c r="CG221" s="443"/>
      <c r="CH221" s="443"/>
      <c r="CI221" s="443"/>
      <c r="CJ221" s="443"/>
      <c r="CK221" s="443"/>
      <c r="CL221" s="443"/>
      <c r="CM221" s="443"/>
      <c r="CN221" s="443"/>
      <c r="CO221" s="8"/>
      <c r="CP221" s="125"/>
    </row>
    <row r="222" spans="4:94" ht="14.25" customHeight="1" x14ac:dyDescent="0.35">
      <c r="D222" s="699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1"/>
      <c r="V222" s="706"/>
      <c r="W222" s="706"/>
      <c r="X222" s="706"/>
      <c r="Y222" s="706"/>
      <c r="Z222" s="706"/>
      <c r="AA222" s="706"/>
      <c r="AB222" s="706"/>
      <c r="AC222" s="706"/>
      <c r="AD222" s="706"/>
      <c r="AE222" s="706"/>
      <c r="AF222" s="706"/>
      <c r="AG222" s="706"/>
      <c r="AH222" s="605"/>
      <c r="AI222" s="605"/>
      <c r="AJ222" s="605"/>
      <c r="AK222" s="605"/>
      <c r="AL222" s="605"/>
      <c r="AM222" s="605"/>
      <c r="AN222" s="605"/>
      <c r="AO222" s="605"/>
      <c r="AP222" s="605"/>
      <c r="AQ222" s="605"/>
      <c r="AR222" s="605"/>
      <c r="AS222" s="605"/>
      <c r="AT222" s="605"/>
      <c r="AU222" s="11"/>
      <c r="AV222" s="443" t="s">
        <v>671</v>
      </c>
      <c r="AW222" s="443"/>
      <c r="AX222" s="443"/>
      <c r="AY222" s="443"/>
      <c r="AZ222" s="443"/>
      <c r="BA222" s="443"/>
      <c r="BB222" s="443"/>
      <c r="BC222" s="443"/>
      <c r="BD222" s="443"/>
      <c r="BE222" s="443"/>
      <c r="BF222" s="443">
        <v>2.4</v>
      </c>
      <c r="BG222" s="443"/>
      <c r="BH222" s="443"/>
      <c r="BI222" s="443"/>
      <c r="BJ222" s="443"/>
      <c r="BK222" s="443"/>
      <c r="BL222" s="443"/>
      <c r="BM222" s="443"/>
      <c r="BN222" s="443"/>
      <c r="BO222" s="443"/>
      <c r="BP222" s="443"/>
      <c r="BQ222" s="443"/>
      <c r="BR222" s="443"/>
      <c r="BS222" s="443"/>
      <c r="BT222" s="443" t="s">
        <v>686</v>
      </c>
      <c r="BU222" s="443"/>
      <c r="BV222" s="443"/>
      <c r="BW222" s="443"/>
      <c r="BX222" s="443"/>
      <c r="BY222" s="443"/>
      <c r="BZ222" s="443"/>
      <c r="CA222" s="443"/>
      <c r="CB222" s="443"/>
      <c r="CC222" s="443"/>
      <c r="CD222" s="443"/>
      <c r="CE222" s="443"/>
      <c r="CF222" s="443"/>
      <c r="CG222" s="443"/>
      <c r="CH222" s="443"/>
      <c r="CI222" s="443"/>
      <c r="CJ222" s="443"/>
      <c r="CK222" s="443"/>
      <c r="CL222" s="443"/>
      <c r="CM222" s="443"/>
      <c r="CN222" s="443"/>
      <c r="CO222" s="8"/>
      <c r="CP222" s="125"/>
    </row>
    <row r="223" spans="4:94" ht="14.25" customHeight="1" x14ac:dyDescent="0.35">
      <c r="D223" s="699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1"/>
      <c r="V223" s="706"/>
      <c r="W223" s="706"/>
      <c r="X223" s="706"/>
      <c r="Y223" s="706"/>
      <c r="Z223" s="706"/>
      <c r="AA223" s="706"/>
      <c r="AB223" s="706"/>
      <c r="AC223" s="706"/>
      <c r="AD223" s="706"/>
      <c r="AE223" s="706"/>
      <c r="AF223" s="706"/>
      <c r="AG223" s="706"/>
      <c r="AH223" s="605"/>
      <c r="AI223" s="605"/>
      <c r="AJ223" s="605"/>
      <c r="AK223" s="605"/>
      <c r="AL223" s="605"/>
      <c r="AM223" s="605"/>
      <c r="AN223" s="605"/>
      <c r="AO223" s="605"/>
      <c r="AP223" s="605"/>
      <c r="AQ223" s="605"/>
      <c r="AR223" s="605"/>
      <c r="AS223" s="605"/>
      <c r="AT223" s="605"/>
      <c r="AU223" s="11"/>
      <c r="AV223" s="443" t="s">
        <v>671</v>
      </c>
      <c r="AW223" s="443"/>
      <c r="AX223" s="443"/>
      <c r="AY223" s="443"/>
      <c r="AZ223" s="443"/>
      <c r="BA223" s="443"/>
      <c r="BB223" s="443"/>
      <c r="BC223" s="443"/>
      <c r="BD223" s="443"/>
      <c r="BE223" s="443"/>
      <c r="BF223" s="443">
        <v>4.2</v>
      </c>
      <c r="BG223" s="443"/>
      <c r="BH223" s="443"/>
      <c r="BI223" s="443"/>
      <c r="BJ223" s="443"/>
      <c r="BK223" s="443"/>
      <c r="BL223" s="443"/>
      <c r="BM223" s="443"/>
      <c r="BN223" s="443"/>
      <c r="BO223" s="443"/>
      <c r="BP223" s="443"/>
      <c r="BQ223" s="443"/>
      <c r="BR223" s="443"/>
      <c r="BS223" s="443"/>
      <c r="BT223" s="443" t="s">
        <v>687</v>
      </c>
      <c r="BU223" s="443"/>
      <c r="BV223" s="443"/>
      <c r="BW223" s="443"/>
      <c r="BX223" s="443"/>
      <c r="BY223" s="443"/>
      <c r="BZ223" s="443"/>
      <c r="CA223" s="443"/>
      <c r="CB223" s="443"/>
      <c r="CC223" s="443"/>
      <c r="CD223" s="443"/>
      <c r="CE223" s="443"/>
      <c r="CF223" s="443"/>
      <c r="CG223" s="443"/>
      <c r="CH223" s="443"/>
      <c r="CI223" s="443"/>
      <c r="CJ223" s="443"/>
      <c r="CK223" s="443"/>
      <c r="CL223" s="443"/>
      <c r="CM223" s="443"/>
      <c r="CN223" s="443"/>
      <c r="CO223" s="8"/>
      <c r="CP223" s="125"/>
    </row>
    <row r="224" spans="4:94" ht="14.25" customHeight="1" x14ac:dyDescent="0.35">
      <c r="D224" s="699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1"/>
      <c r="V224" s="706"/>
      <c r="W224" s="706"/>
      <c r="X224" s="706"/>
      <c r="Y224" s="706"/>
      <c r="Z224" s="706"/>
      <c r="AA224" s="706"/>
      <c r="AB224" s="706"/>
      <c r="AC224" s="706"/>
      <c r="AD224" s="706"/>
      <c r="AE224" s="706"/>
      <c r="AF224" s="706"/>
      <c r="AG224" s="706"/>
      <c r="AH224" s="605"/>
      <c r="AI224" s="605"/>
      <c r="AJ224" s="605"/>
      <c r="AK224" s="605"/>
      <c r="AL224" s="605"/>
      <c r="AM224" s="605"/>
      <c r="AN224" s="605"/>
      <c r="AO224" s="605"/>
      <c r="AP224" s="605"/>
      <c r="AQ224" s="605"/>
      <c r="AR224" s="605"/>
      <c r="AS224" s="605"/>
      <c r="AT224" s="605"/>
      <c r="AU224" s="11"/>
      <c r="AV224" s="443" t="s">
        <v>671</v>
      </c>
      <c r="AW224" s="443"/>
      <c r="AX224" s="443"/>
      <c r="AY224" s="443"/>
      <c r="AZ224" s="443"/>
      <c r="BA224" s="443"/>
      <c r="BB224" s="443"/>
      <c r="BC224" s="443"/>
      <c r="BD224" s="443"/>
      <c r="BE224" s="443"/>
      <c r="BF224" s="443">
        <v>1.5</v>
      </c>
      <c r="BG224" s="443"/>
      <c r="BH224" s="443"/>
      <c r="BI224" s="443"/>
      <c r="BJ224" s="443"/>
      <c r="BK224" s="443"/>
      <c r="BL224" s="443"/>
      <c r="BM224" s="443"/>
      <c r="BN224" s="443"/>
      <c r="BO224" s="443"/>
      <c r="BP224" s="443"/>
      <c r="BQ224" s="443"/>
      <c r="BR224" s="443"/>
      <c r="BS224" s="443"/>
      <c r="BT224" s="443" t="s">
        <v>688</v>
      </c>
      <c r="BU224" s="443"/>
      <c r="BV224" s="443"/>
      <c r="BW224" s="443"/>
      <c r="BX224" s="443"/>
      <c r="BY224" s="443"/>
      <c r="BZ224" s="443"/>
      <c r="CA224" s="443"/>
      <c r="CB224" s="443"/>
      <c r="CC224" s="443"/>
      <c r="CD224" s="443"/>
      <c r="CE224" s="443"/>
      <c r="CF224" s="443"/>
      <c r="CG224" s="443"/>
      <c r="CH224" s="443"/>
      <c r="CI224" s="443"/>
      <c r="CJ224" s="443"/>
      <c r="CK224" s="443"/>
      <c r="CL224" s="443"/>
      <c r="CM224" s="443"/>
      <c r="CN224" s="443"/>
      <c r="CO224" s="8"/>
      <c r="CP224" s="125"/>
    </row>
    <row r="225" spans="4:94" ht="14.25" customHeight="1" x14ac:dyDescent="0.35">
      <c r="D225" s="699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1"/>
      <c r="V225" s="706"/>
      <c r="W225" s="706"/>
      <c r="X225" s="706"/>
      <c r="Y225" s="706"/>
      <c r="Z225" s="706"/>
      <c r="AA225" s="706"/>
      <c r="AB225" s="706"/>
      <c r="AC225" s="706"/>
      <c r="AD225" s="706"/>
      <c r="AE225" s="706"/>
      <c r="AF225" s="706"/>
      <c r="AG225" s="706"/>
      <c r="AH225" s="605"/>
      <c r="AI225" s="605"/>
      <c r="AJ225" s="605"/>
      <c r="AK225" s="605"/>
      <c r="AL225" s="605"/>
      <c r="AM225" s="605"/>
      <c r="AN225" s="605"/>
      <c r="AO225" s="605"/>
      <c r="AP225" s="605"/>
      <c r="AQ225" s="605"/>
      <c r="AR225" s="605"/>
      <c r="AS225" s="605"/>
      <c r="AT225" s="605"/>
      <c r="AU225" s="11"/>
      <c r="AV225" s="443" t="s">
        <v>671</v>
      </c>
      <c r="AW225" s="443"/>
      <c r="AX225" s="443"/>
      <c r="AY225" s="443"/>
      <c r="AZ225" s="443"/>
      <c r="BA225" s="443"/>
      <c r="BB225" s="443"/>
      <c r="BC225" s="443"/>
      <c r="BD225" s="443"/>
      <c r="BE225" s="443"/>
      <c r="BF225" s="443">
        <v>1.2</v>
      </c>
      <c r="BG225" s="443"/>
      <c r="BH225" s="443"/>
      <c r="BI225" s="443"/>
      <c r="BJ225" s="443"/>
      <c r="BK225" s="443"/>
      <c r="BL225" s="443"/>
      <c r="BM225" s="443"/>
      <c r="BN225" s="443"/>
      <c r="BO225" s="443"/>
      <c r="BP225" s="443"/>
      <c r="BQ225" s="443"/>
      <c r="BR225" s="443"/>
      <c r="BS225" s="443"/>
      <c r="BT225" s="443" t="s">
        <v>689</v>
      </c>
      <c r="BU225" s="443"/>
      <c r="BV225" s="443"/>
      <c r="BW225" s="443"/>
      <c r="BX225" s="443"/>
      <c r="BY225" s="443"/>
      <c r="BZ225" s="443"/>
      <c r="CA225" s="443"/>
      <c r="CB225" s="443"/>
      <c r="CC225" s="443"/>
      <c r="CD225" s="443"/>
      <c r="CE225" s="443"/>
      <c r="CF225" s="443"/>
      <c r="CG225" s="443"/>
      <c r="CH225" s="443"/>
      <c r="CI225" s="443"/>
      <c r="CJ225" s="443"/>
      <c r="CK225" s="443"/>
      <c r="CL225" s="443"/>
      <c r="CM225" s="443"/>
      <c r="CN225" s="443"/>
      <c r="CO225" s="8"/>
      <c r="CP225" s="125"/>
    </row>
    <row r="226" spans="4:94" ht="14.25" customHeight="1" x14ac:dyDescent="0.35">
      <c r="D226" s="699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1"/>
      <c r="V226" s="706"/>
      <c r="W226" s="706"/>
      <c r="X226" s="706"/>
      <c r="Y226" s="706"/>
      <c r="Z226" s="706"/>
      <c r="AA226" s="706"/>
      <c r="AB226" s="706"/>
      <c r="AC226" s="706"/>
      <c r="AD226" s="706"/>
      <c r="AE226" s="706"/>
      <c r="AF226" s="706"/>
      <c r="AG226" s="706"/>
      <c r="AH226" s="605"/>
      <c r="AI226" s="605"/>
      <c r="AJ226" s="605"/>
      <c r="AK226" s="605"/>
      <c r="AL226" s="605"/>
      <c r="AM226" s="605"/>
      <c r="AN226" s="605"/>
      <c r="AO226" s="605"/>
      <c r="AP226" s="605"/>
      <c r="AQ226" s="605"/>
      <c r="AR226" s="605"/>
      <c r="AS226" s="605"/>
      <c r="AT226" s="605"/>
      <c r="AU226" s="11"/>
      <c r="AV226" s="443" t="s">
        <v>671</v>
      </c>
      <c r="AW226" s="443"/>
      <c r="AX226" s="443"/>
      <c r="AY226" s="443"/>
      <c r="AZ226" s="443"/>
      <c r="BA226" s="443"/>
      <c r="BB226" s="443"/>
      <c r="BC226" s="443"/>
      <c r="BD226" s="443"/>
      <c r="BE226" s="443"/>
      <c r="BF226" s="443">
        <v>2.8</v>
      </c>
      <c r="BG226" s="443"/>
      <c r="BH226" s="443"/>
      <c r="BI226" s="443"/>
      <c r="BJ226" s="443"/>
      <c r="BK226" s="443"/>
      <c r="BL226" s="443"/>
      <c r="BM226" s="443"/>
      <c r="BN226" s="443"/>
      <c r="BO226" s="443"/>
      <c r="BP226" s="443"/>
      <c r="BQ226" s="443"/>
      <c r="BR226" s="443"/>
      <c r="BS226" s="443"/>
      <c r="BT226" s="443" t="s">
        <v>690</v>
      </c>
      <c r="BU226" s="443"/>
      <c r="BV226" s="443"/>
      <c r="BW226" s="443"/>
      <c r="BX226" s="443"/>
      <c r="BY226" s="443"/>
      <c r="BZ226" s="443"/>
      <c r="CA226" s="443"/>
      <c r="CB226" s="443"/>
      <c r="CC226" s="443"/>
      <c r="CD226" s="443"/>
      <c r="CE226" s="443"/>
      <c r="CF226" s="443"/>
      <c r="CG226" s="443"/>
      <c r="CH226" s="443"/>
      <c r="CI226" s="443"/>
      <c r="CJ226" s="443"/>
      <c r="CK226" s="443"/>
      <c r="CL226" s="443"/>
      <c r="CM226" s="443"/>
      <c r="CN226" s="443"/>
      <c r="CO226" s="8"/>
      <c r="CP226" s="125"/>
    </row>
    <row r="227" spans="4:94" ht="14.25" customHeight="1" x14ac:dyDescent="0.35">
      <c r="D227" s="699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1"/>
      <c r="V227" s="706"/>
      <c r="W227" s="706"/>
      <c r="X227" s="706"/>
      <c r="Y227" s="706"/>
      <c r="Z227" s="706"/>
      <c r="AA227" s="706"/>
      <c r="AB227" s="706"/>
      <c r="AC227" s="706"/>
      <c r="AD227" s="706"/>
      <c r="AE227" s="706"/>
      <c r="AF227" s="706"/>
      <c r="AG227" s="706"/>
      <c r="AH227" s="605"/>
      <c r="AI227" s="605"/>
      <c r="AJ227" s="605"/>
      <c r="AK227" s="605"/>
      <c r="AL227" s="605"/>
      <c r="AM227" s="605"/>
      <c r="AN227" s="605"/>
      <c r="AO227" s="605"/>
      <c r="AP227" s="605"/>
      <c r="AQ227" s="605"/>
      <c r="AR227" s="605"/>
      <c r="AS227" s="605"/>
      <c r="AT227" s="605"/>
      <c r="AU227" s="11"/>
      <c r="AV227" s="443" t="s">
        <v>671</v>
      </c>
      <c r="AW227" s="443"/>
      <c r="AX227" s="443"/>
      <c r="AY227" s="443"/>
      <c r="AZ227" s="443"/>
      <c r="BA227" s="443"/>
      <c r="BB227" s="443"/>
      <c r="BC227" s="443"/>
      <c r="BD227" s="443"/>
      <c r="BE227" s="443"/>
      <c r="BF227" s="443">
        <v>8</v>
      </c>
      <c r="BG227" s="443"/>
      <c r="BH227" s="443"/>
      <c r="BI227" s="443"/>
      <c r="BJ227" s="443"/>
      <c r="BK227" s="443"/>
      <c r="BL227" s="443"/>
      <c r="BM227" s="443"/>
      <c r="BN227" s="443"/>
      <c r="BO227" s="443"/>
      <c r="BP227" s="443"/>
      <c r="BQ227" s="443"/>
      <c r="BR227" s="443"/>
      <c r="BS227" s="443"/>
      <c r="BT227" s="443" t="s">
        <v>691</v>
      </c>
      <c r="BU227" s="443"/>
      <c r="BV227" s="443"/>
      <c r="BW227" s="443"/>
      <c r="BX227" s="443"/>
      <c r="BY227" s="443"/>
      <c r="BZ227" s="443"/>
      <c r="CA227" s="443"/>
      <c r="CB227" s="443"/>
      <c r="CC227" s="443"/>
      <c r="CD227" s="443"/>
      <c r="CE227" s="443"/>
      <c r="CF227" s="443"/>
      <c r="CG227" s="443"/>
      <c r="CH227" s="443"/>
      <c r="CI227" s="443"/>
      <c r="CJ227" s="443"/>
      <c r="CK227" s="443"/>
      <c r="CL227" s="443"/>
      <c r="CM227" s="443"/>
      <c r="CN227" s="443"/>
      <c r="CO227" s="8"/>
      <c r="CP227" s="125"/>
    </row>
    <row r="228" spans="4:94" ht="14.25" customHeight="1" x14ac:dyDescent="0.35">
      <c r="D228" s="699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1"/>
      <c r="V228" s="706"/>
      <c r="W228" s="706"/>
      <c r="X228" s="706"/>
      <c r="Y228" s="706"/>
      <c r="Z228" s="706"/>
      <c r="AA228" s="706"/>
      <c r="AB228" s="706"/>
      <c r="AC228" s="706"/>
      <c r="AD228" s="706"/>
      <c r="AE228" s="706"/>
      <c r="AF228" s="706"/>
      <c r="AG228" s="706"/>
      <c r="AH228" s="605"/>
      <c r="AI228" s="605"/>
      <c r="AJ228" s="605"/>
      <c r="AK228" s="605"/>
      <c r="AL228" s="605"/>
      <c r="AM228" s="605"/>
      <c r="AN228" s="605"/>
      <c r="AO228" s="605"/>
      <c r="AP228" s="605"/>
      <c r="AQ228" s="605"/>
      <c r="AR228" s="605"/>
      <c r="AS228" s="605"/>
      <c r="AT228" s="605"/>
      <c r="AU228" s="11"/>
      <c r="AV228" s="443" t="s">
        <v>671</v>
      </c>
      <c r="AW228" s="443"/>
      <c r="AX228" s="443"/>
      <c r="AY228" s="443"/>
      <c r="AZ228" s="443"/>
      <c r="BA228" s="443"/>
      <c r="BB228" s="443"/>
      <c r="BC228" s="443"/>
      <c r="BD228" s="443"/>
      <c r="BE228" s="443"/>
      <c r="BF228" s="443">
        <v>5.0999999999999996</v>
      </c>
      <c r="BG228" s="443"/>
      <c r="BH228" s="443"/>
      <c r="BI228" s="443"/>
      <c r="BJ228" s="443"/>
      <c r="BK228" s="443"/>
      <c r="BL228" s="443"/>
      <c r="BM228" s="443"/>
      <c r="BN228" s="443"/>
      <c r="BO228" s="443"/>
      <c r="BP228" s="443"/>
      <c r="BQ228" s="443"/>
      <c r="BR228" s="443"/>
      <c r="BS228" s="443"/>
      <c r="BT228" s="443" t="s">
        <v>692</v>
      </c>
      <c r="BU228" s="443"/>
      <c r="BV228" s="443"/>
      <c r="BW228" s="443"/>
      <c r="BX228" s="443"/>
      <c r="BY228" s="443"/>
      <c r="BZ228" s="443"/>
      <c r="CA228" s="443"/>
      <c r="CB228" s="443"/>
      <c r="CC228" s="443"/>
      <c r="CD228" s="443"/>
      <c r="CE228" s="443"/>
      <c r="CF228" s="443"/>
      <c r="CG228" s="443"/>
      <c r="CH228" s="443"/>
      <c r="CI228" s="443"/>
      <c r="CJ228" s="443"/>
      <c r="CK228" s="443"/>
      <c r="CL228" s="443"/>
      <c r="CM228" s="443"/>
      <c r="CN228" s="443"/>
      <c r="CO228" s="8"/>
      <c r="CP228" s="125"/>
    </row>
    <row r="229" spans="4:94" ht="14.25" customHeight="1" x14ac:dyDescent="0.35">
      <c r="D229" s="699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1"/>
      <c r="V229" s="706"/>
      <c r="W229" s="706"/>
      <c r="X229" s="706"/>
      <c r="Y229" s="706"/>
      <c r="Z229" s="706"/>
      <c r="AA229" s="706"/>
      <c r="AB229" s="706"/>
      <c r="AC229" s="706"/>
      <c r="AD229" s="706"/>
      <c r="AE229" s="706"/>
      <c r="AF229" s="706"/>
      <c r="AG229" s="706"/>
      <c r="AH229" s="605"/>
      <c r="AI229" s="605"/>
      <c r="AJ229" s="605"/>
      <c r="AK229" s="605"/>
      <c r="AL229" s="605"/>
      <c r="AM229" s="605"/>
      <c r="AN229" s="605"/>
      <c r="AO229" s="605"/>
      <c r="AP229" s="605"/>
      <c r="AQ229" s="605"/>
      <c r="AR229" s="605"/>
      <c r="AS229" s="605"/>
      <c r="AT229" s="605"/>
      <c r="AU229" s="11"/>
      <c r="AV229" s="443" t="s">
        <v>671</v>
      </c>
      <c r="AW229" s="443"/>
      <c r="AX229" s="443"/>
      <c r="AY229" s="443"/>
      <c r="AZ229" s="443"/>
      <c r="BA229" s="443"/>
      <c r="BB229" s="443"/>
      <c r="BC229" s="443"/>
      <c r="BD229" s="443"/>
      <c r="BE229" s="443"/>
      <c r="BF229" s="443">
        <v>5.9</v>
      </c>
      <c r="BG229" s="443"/>
      <c r="BH229" s="443"/>
      <c r="BI229" s="443"/>
      <c r="BJ229" s="443"/>
      <c r="BK229" s="443"/>
      <c r="BL229" s="443"/>
      <c r="BM229" s="443"/>
      <c r="BN229" s="443"/>
      <c r="BO229" s="443"/>
      <c r="BP229" s="443"/>
      <c r="BQ229" s="443"/>
      <c r="BR229" s="443"/>
      <c r="BS229" s="443"/>
      <c r="BT229" s="443" t="s">
        <v>693</v>
      </c>
      <c r="BU229" s="443"/>
      <c r="BV229" s="443"/>
      <c r="BW229" s="443"/>
      <c r="BX229" s="443"/>
      <c r="BY229" s="443"/>
      <c r="BZ229" s="443"/>
      <c r="CA229" s="443"/>
      <c r="CB229" s="443"/>
      <c r="CC229" s="443"/>
      <c r="CD229" s="443"/>
      <c r="CE229" s="443"/>
      <c r="CF229" s="443"/>
      <c r="CG229" s="443"/>
      <c r="CH229" s="443"/>
      <c r="CI229" s="443"/>
      <c r="CJ229" s="443"/>
      <c r="CK229" s="443"/>
      <c r="CL229" s="443"/>
      <c r="CM229" s="443"/>
      <c r="CN229" s="443"/>
      <c r="CO229" s="8"/>
      <c r="CP229" s="125"/>
    </row>
    <row r="230" spans="4:94" ht="14.25" customHeight="1" x14ac:dyDescent="0.35">
      <c r="D230" s="699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1"/>
      <c r="V230" s="706"/>
      <c r="W230" s="706"/>
      <c r="X230" s="706"/>
      <c r="Y230" s="706"/>
      <c r="Z230" s="706"/>
      <c r="AA230" s="706"/>
      <c r="AB230" s="706"/>
      <c r="AC230" s="706"/>
      <c r="AD230" s="706"/>
      <c r="AE230" s="706"/>
      <c r="AF230" s="706"/>
      <c r="AG230" s="706"/>
      <c r="AH230" s="605"/>
      <c r="AI230" s="605"/>
      <c r="AJ230" s="605"/>
      <c r="AK230" s="605"/>
      <c r="AL230" s="605"/>
      <c r="AM230" s="605"/>
      <c r="AN230" s="605"/>
      <c r="AO230" s="605"/>
      <c r="AP230" s="605"/>
      <c r="AQ230" s="605"/>
      <c r="AR230" s="605"/>
      <c r="AS230" s="605"/>
      <c r="AT230" s="605"/>
      <c r="AU230" s="11"/>
      <c r="AV230" s="443" t="s">
        <v>671</v>
      </c>
      <c r="AW230" s="443"/>
      <c r="AX230" s="443"/>
      <c r="AY230" s="443"/>
      <c r="AZ230" s="443"/>
      <c r="BA230" s="443"/>
      <c r="BB230" s="443"/>
      <c r="BC230" s="443"/>
      <c r="BD230" s="443"/>
      <c r="BE230" s="443"/>
      <c r="BF230" s="443">
        <v>2.4</v>
      </c>
      <c r="BG230" s="443"/>
      <c r="BH230" s="443"/>
      <c r="BI230" s="443"/>
      <c r="BJ230" s="443"/>
      <c r="BK230" s="443"/>
      <c r="BL230" s="443"/>
      <c r="BM230" s="443"/>
      <c r="BN230" s="443"/>
      <c r="BO230" s="443"/>
      <c r="BP230" s="443"/>
      <c r="BQ230" s="443"/>
      <c r="BR230" s="443"/>
      <c r="BS230" s="443"/>
      <c r="BT230" s="443" t="s">
        <v>694</v>
      </c>
      <c r="BU230" s="443"/>
      <c r="BV230" s="443"/>
      <c r="BW230" s="443"/>
      <c r="BX230" s="443"/>
      <c r="BY230" s="443"/>
      <c r="BZ230" s="443"/>
      <c r="CA230" s="443"/>
      <c r="CB230" s="443"/>
      <c r="CC230" s="443"/>
      <c r="CD230" s="443"/>
      <c r="CE230" s="443"/>
      <c r="CF230" s="443"/>
      <c r="CG230" s="443"/>
      <c r="CH230" s="443"/>
      <c r="CI230" s="443"/>
      <c r="CJ230" s="443"/>
      <c r="CK230" s="443"/>
      <c r="CL230" s="443"/>
      <c r="CM230" s="443"/>
      <c r="CN230" s="443"/>
      <c r="CO230" s="8"/>
      <c r="CP230" s="125"/>
    </row>
    <row r="231" spans="4:94" ht="14.25" customHeight="1" x14ac:dyDescent="0.35">
      <c r="D231" s="699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1"/>
      <c r="V231" s="706"/>
      <c r="W231" s="706"/>
      <c r="X231" s="706"/>
      <c r="Y231" s="706"/>
      <c r="Z231" s="706"/>
      <c r="AA231" s="706"/>
      <c r="AB231" s="706"/>
      <c r="AC231" s="706"/>
      <c r="AD231" s="706"/>
      <c r="AE231" s="706"/>
      <c r="AF231" s="706"/>
      <c r="AG231" s="706"/>
      <c r="AH231" s="605"/>
      <c r="AI231" s="605"/>
      <c r="AJ231" s="605"/>
      <c r="AK231" s="605"/>
      <c r="AL231" s="605"/>
      <c r="AM231" s="605"/>
      <c r="AN231" s="605"/>
      <c r="AO231" s="605"/>
      <c r="AP231" s="605"/>
      <c r="AQ231" s="605"/>
      <c r="AR231" s="605"/>
      <c r="AS231" s="605"/>
      <c r="AT231" s="605"/>
      <c r="AU231" s="11"/>
      <c r="AV231" s="443" t="s">
        <v>671</v>
      </c>
      <c r="AW231" s="443"/>
      <c r="AX231" s="443"/>
      <c r="AY231" s="443"/>
      <c r="AZ231" s="443"/>
      <c r="BA231" s="443"/>
      <c r="BB231" s="443"/>
      <c r="BC231" s="443"/>
      <c r="BD231" s="443"/>
      <c r="BE231" s="443"/>
      <c r="BF231" s="443">
        <v>2.5499999999999998</v>
      </c>
      <c r="BG231" s="443"/>
      <c r="BH231" s="443"/>
      <c r="BI231" s="443"/>
      <c r="BJ231" s="443"/>
      <c r="BK231" s="443"/>
      <c r="BL231" s="443"/>
      <c r="BM231" s="443"/>
      <c r="BN231" s="443"/>
      <c r="BO231" s="443"/>
      <c r="BP231" s="443"/>
      <c r="BQ231" s="443"/>
      <c r="BR231" s="443"/>
      <c r="BS231" s="443"/>
      <c r="BT231" s="443" t="s">
        <v>695</v>
      </c>
      <c r="BU231" s="443"/>
      <c r="BV231" s="443"/>
      <c r="BW231" s="443"/>
      <c r="BX231" s="443"/>
      <c r="BY231" s="443"/>
      <c r="BZ231" s="443"/>
      <c r="CA231" s="443"/>
      <c r="CB231" s="443"/>
      <c r="CC231" s="443"/>
      <c r="CD231" s="443"/>
      <c r="CE231" s="443"/>
      <c r="CF231" s="443"/>
      <c r="CG231" s="443"/>
      <c r="CH231" s="443"/>
      <c r="CI231" s="443"/>
      <c r="CJ231" s="443"/>
      <c r="CK231" s="443"/>
      <c r="CL231" s="443"/>
      <c r="CM231" s="443"/>
      <c r="CN231" s="443"/>
      <c r="CO231" s="8"/>
      <c r="CP231" s="125"/>
    </row>
    <row r="232" spans="4:94" ht="14.25" customHeight="1" x14ac:dyDescent="0.35">
      <c r="D232" s="11" t="s">
        <v>44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443" t="s">
        <v>671</v>
      </c>
      <c r="AW232" s="443"/>
      <c r="AX232" s="443"/>
      <c r="AY232" s="443"/>
      <c r="AZ232" s="443"/>
      <c r="BA232" s="443"/>
      <c r="BB232" s="443"/>
      <c r="BC232" s="443"/>
      <c r="BD232" s="443"/>
      <c r="BE232" s="443"/>
      <c r="BF232" s="443">
        <v>1.45</v>
      </c>
      <c r="BG232" s="443"/>
      <c r="BH232" s="443"/>
      <c r="BI232" s="443"/>
      <c r="BJ232" s="443"/>
      <c r="BK232" s="443"/>
      <c r="BL232" s="443"/>
      <c r="BM232" s="443"/>
      <c r="BN232" s="443"/>
      <c r="BO232" s="443"/>
      <c r="BP232" s="443"/>
      <c r="BQ232" s="443"/>
      <c r="BR232" s="443"/>
      <c r="BS232" s="443"/>
      <c r="BT232" s="443" t="s">
        <v>696</v>
      </c>
      <c r="BU232" s="443"/>
      <c r="BV232" s="443"/>
      <c r="BW232" s="443"/>
      <c r="BX232" s="443"/>
      <c r="BY232" s="443"/>
      <c r="BZ232" s="443"/>
      <c r="CA232" s="443"/>
      <c r="CB232" s="443"/>
      <c r="CC232" s="443"/>
      <c r="CD232" s="443"/>
      <c r="CE232" s="443"/>
      <c r="CF232" s="443"/>
      <c r="CG232" s="443"/>
      <c r="CH232" s="443"/>
      <c r="CI232" s="443"/>
      <c r="CJ232" s="443"/>
      <c r="CK232" s="443"/>
      <c r="CL232" s="443"/>
      <c r="CM232" s="443"/>
      <c r="CN232" s="443"/>
      <c r="CO232" s="8"/>
      <c r="CP232" s="125"/>
    </row>
    <row r="233" spans="4:94" ht="14.25" customHeight="1" x14ac:dyDescent="0.35">
      <c r="AV233" s="443" t="s">
        <v>671</v>
      </c>
      <c r="AW233" s="443"/>
      <c r="AX233" s="443"/>
      <c r="AY233" s="443"/>
      <c r="AZ233" s="443"/>
      <c r="BA233" s="443"/>
      <c r="BB233" s="443"/>
      <c r="BC233" s="443"/>
      <c r="BD233" s="443"/>
      <c r="BE233" s="443"/>
      <c r="BF233" s="443">
        <v>2.75</v>
      </c>
      <c r="BG233" s="443"/>
      <c r="BH233" s="443"/>
      <c r="BI233" s="443"/>
      <c r="BJ233" s="443"/>
      <c r="BK233" s="443"/>
      <c r="BL233" s="443"/>
      <c r="BM233" s="443"/>
      <c r="BN233" s="443"/>
      <c r="BO233" s="443"/>
      <c r="BP233" s="443"/>
      <c r="BQ233" s="443"/>
      <c r="BR233" s="443"/>
      <c r="BS233" s="443"/>
      <c r="BT233" s="443" t="s">
        <v>697</v>
      </c>
      <c r="BU233" s="443"/>
      <c r="BV233" s="443"/>
      <c r="BW233" s="443"/>
      <c r="BX233" s="443"/>
      <c r="BY233" s="443"/>
      <c r="BZ233" s="443"/>
      <c r="CA233" s="443"/>
      <c r="CB233" s="443"/>
      <c r="CC233" s="443"/>
      <c r="CD233" s="443"/>
      <c r="CE233" s="443"/>
      <c r="CF233" s="443"/>
      <c r="CG233" s="443"/>
      <c r="CH233" s="443"/>
      <c r="CI233" s="443"/>
      <c r="CJ233" s="443"/>
      <c r="CK233" s="443"/>
      <c r="CL233" s="443"/>
      <c r="CM233" s="443"/>
      <c r="CN233" s="443"/>
      <c r="CO233" s="8"/>
      <c r="CP233" s="125"/>
    </row>
    <row r="234" spans="4:94" ht="14.25" customHeight="1" x14ac:dyDescent="0.35">
      <c r="D234" s="456" t="s">
        <v>89</v>
      </c>
      <c r="E234" s="456"/>
      <c r="F234" s="456"/>
      <c r="G234" s="456"/>
      <c r="H234" s="456"/>
      <c r="I234" s="456"/>
      <c r="J234" s="456"/>
      <c r="K234" s="456"/>
      <c r="L234" s="456"/>
      <c r="M234" s="456"/>
      <c r="N234" s="456"/>
      <c r="O234" s="456"/>
      <c r="P234" s="456"/>
      <c r="Q234" s="456"/>
      <c r="R234" s="456"/>
      <c r="S234" s="456"/>
      <c r="T234" s="456"/>
      <c r="U234" s="456"/>
      <c r="V234" s="456"/>
      <c r="W234" s="456"/>
      <c r="X234" s="456"/>
      <c r="Y234" s="456"/>
      <c r="Z234" s="456"/>
      <c r="AA234" s="456"/>
      <c r="AB234" s="456"/>
      <c r="AC234" s="456"/>
      <c r="AD234" s="456"/>
      <c r="AE234" s="456"/>
      <c r="AF234" s="456"/>
      <c r="AG234" s="456"/>
      <c r="AH234" s="456"/>
      <c r="AI234" s="456"/>
      <c r="AJ234" s="456"/>
      <c r="AK234" s="456"/>
      <c r="AL234" s="456"/>
      <c r="AM234" s="456"/>
      <c r="AN234" s="456"/>
      <c r="AO234" s="456"/>
      <c r="AP234" s="456"/>
      <c r="AQ234" s="456"/>
      <c r="AR234" s="456"/>
      <c r="AS234" s="456"/>
      <c r="AT234" s="456"/>
      <c r="AV234" s="443" t="s">
        <v>671</v>
      </c>
      <c r="AW234" s="443"/>
      <c r="AX234" s="443"/>
      <c r="AY234" s="443"/>
      <c r="AZ234" s="443"/>
      <c r="BA234" s="443"/>
      <c r="BB234" s="443"/>
      <c r="BC234" s="443"/>
      <c r="BD234" s="443"/>
      <c r="BE234" s="443"/>
      <c r="BF234" s="443">
        <v>1.7</v>
      </c>
      <c r="BG234" s="443"/>
      <c r="BH234" s="443"/>
      <c r="BI234" s="443"/>
      <c r="BJ234" s="443"/>
      <c r="BK234" s="443"/>
      <c r="BL234" s="443"/>
      <c r="BM234" s="443"/>
      <c r="BN234" s="443"/>
      <c r="BO234" s="443"/>
      <c r="BP234" s="443"/>
      <c r="BQ234" s="443"/>
      <c r="BR234" s="443"/>
      <c r="BS234" s="443"/>
      <c r="BT234" s="443" t="s">
        <v>698</v>
      </c>
      <c r="BU234" s="443"/>
      <c r="BV234" s="443"/>
      <c r="BW234" s="443"/>
      <c r="BX234" s="443"/>
      <c r="BY234" s="443"/>
      <c r="BZ234" s="443"/>
      <c r="CA234" s="443"/>
      <c r="CB234" s="443"/>
      <c r="CC234" s="443"/>
      <c r="CD234" s="443"/>
      <c r="CE234" s="443"/>
      <c r="CF234" s="443"/>
      <c r="CG234" s="443"/>
      <c r="CH234" s="443"/>
      <c r="CI234" s="443"/>
      <c r="CJ234" s="443"/>
      <c r="CK234" s="443"/>
      <c r="CL234" s="443"/>
      <c r="CM234" s="443"/>
      <c r="CN234" s="443"/>
      <c r="CO234" s="8"/>
      <c r="CP234" s="125"/>
    </row>
    <row r="235" spans="4:94" ht="14.25" customHeight="1" x14ac:dyDescent="0.35">
      <c r="D235" s="451"/>
      <c r="E235" s="451"/>
      <c r="F235" s="451"/>
      <c r="G235" s="451"/>
      <c r="H235" s="451"/>
      <c r="I235" s="451"/>
      <c r="J235" s="451"/>
      <c r="K235" s="451"/>
      <c r="L235" s="451"/>
      <c r="M235" s="451"/>
      <c r="N235" s="451"/>
      <c r="O235" s="451"/>
      <c r="P235" s="451"/>
      <c r="Q235" s="451"/>
      <c r="R235" s="451"/>
      <c r="S235" s="451"/>
      <c r="T235" s="451"/>
      <c r="U235" s="451"/>
      <c r="V235" s="451"/>
      <c r="W235" s="451"/>
      <c r="X235" s="451"/>
      <c r="Y235" s="451"/>
      <c r="Z235" s="451"/>
      <c r="AA235" s="451"/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V235" s="443" t="s">
        <v>671</v>
      </c>
      <c r="AW235" s="443"/>
      <c r="AX235" s="443"/>
      <c r="AY235" s="443"/>
      <c r="AZ235" s="443"/>
      <c r="BA235" s="443"/>
      <c r="BB235" s="443"/>
      <c r="BC235" s="443"/>
      <c r="BD235" s="443"/>
      <c r="BE235" s="443"/>
      <c r="BF235" s="443">
        <v>1.6</v>
      </c>
      <c r="BG235" s="443"/>
      <c r="BH235" s="443"/>
      <c r="BI235" s="443"/>
      <c r="BJ235" s="443"/>
      <c r="BK235" s="443"/>
      <c r="BL235" s="443"/>
      <c r="BM235" s="443"/>
      <c r="BN235" s="443"/>
      <c r="BO235" s="443"/>
      <c r="BP235" s="443"/>
      <c r="BQ235" s="443"/>
      <c r="BR235" s="443"/>
      <c r="BS235" s="443"/>
      <c r="BT235" s="443" t="s">
        <v>699</v>
      </c>
      <c r="BU235" s="443"/>
      <c r="BV235" s="443"/>
      <c r="BW235" s="443"/>
      <c r="BX235" s="443"/>
      <c r="BY235" s="443"/>
      <c r="BZ235" s="443"/>
      <c r="CA235" s="443"/>
      <c r="CB235" s="443"/>
      <c r="CC235" s="443"/>
      <c r="CD235" s="443"/>
      <c r="CE235" s="443"/>
      <c r="CF235" s="443"/>
      <c r="CG235" s="443"/>
      <c r="CH235" s="443"/>
      <c r="CI235" s="443"/>
      <c r="CJ235" s="443"/>
      <c r="CK235" s="443"/>
      <c r="CL235" s="443"/>
      <c r="CM235" s="443"/>
      <c r="CN235" s="443"/>
      <c r="CO235" s="8"/>
      <c r="CP235" s="125"/>
    </row>
    <row r="236" spans="4:94" ht="14.25" customHeight="1" x14ac:dyDescent="0.35">
      <c r="D236" s="714" t="s">
        <v>45</v>
      </c>
      <c r="E236" s="717"/>
      <c r="F236" s="717"/>
      <c r="G236" s="717"/>
      <c r="H236" s="717"/>
      <c r="I236" s="717"/>
      <c r="J236" s="717"/>
      <c r="K236" s="717"/>
      <c r="L236" s="717"/>
      <c r="M236" s="717"/>
      <c r="N236" s="717"/>
      <c r="O236" s="717"/>
      <c r="P236" s="717"/>
      <c r="Q236" s="717"/>
      <c r="R236" s="717"/>
      <c r="S236" s="717"/>
      <c r="T236" s="717"/>
      <c r="U236" s="717"/>
      <c r="V236" s="717"/>
      <c r="W236" s="717"/>
      <c r="X236" s="717"/>
      <c r="Y236" s="717"/>
      <c r="Z236" s="717"/>
      <c r="AA236" s="717"/>
      <c r="AB236" s="717"/>
      <c r="AC236" s="717"/>
      <c r="AD236" s="717"/>
      <c r="AE236" s="717"/>
      <c r="AF236" s="717"/>
      <c r="AG236" s="717"/>
      <c r="AH236" s="717"/>
      <c r="AI236" s="718"/>
      <c r="AJ236" s="642" t="s">
        <v>47</v>
      </c>
      <c r="AK236" s="642"/>
      <c r="AL236" s="642"/>
      <c r="AM236" s="642"/>
      <c r="AN236" s="642"/>
      <c r="AO236" s="642"/>
      <c r="AP236" s="642"/>
      <c r="AQ236" s="642"/>
      <c r="AR236" s="642"/>
      <c r="AS236" s="642"/>
      <c r="AT236" s="642"/>
      <c r="AV236" s="443" t="s">
        <v>671</v>
      </c>
      <c r="AW236" s="443"/>
      <c r="AX236" s="443"/>
      <c r="AY236" s="443"/>
      <c r="AZ236" s="443"/>
      <c r="BA236" s="443"/>
      <c r="BB236" s="443"/>
      <c r="BC236" s="443"/>
      <c r="BD236" s="443"/>
      <c r="BE236" s="443"/>
      <c r="BF236" s="443">
        <v>1.8</v>
      </c>
      <c r="BG236" s="443"/>
      <c r="BH236" s="443"/>
      <c r="BI236" s="443"/>
      <c r="BJ236" s="443"/>
      <c r="BK236" s="443"/>
      <c r="BL236" s="443"/>
      <c r="BM236" s="443"/>
      <c r="BN236" s="443"/>
      <c r="BO236" s="443"/>
      <c r="BP236" s="443"/>
      <c r="BQ236" s="443"/>
      <c r="BR236" s="443"/>
      <c r="BS236" s="443"/>
      <c r="BT236" s="443" t="s">
        <v>700</v>
      </c>
      <c r="BU236" s="443"/>
      <c r="BV236" s="443"/>
      <c r="BW236" s="443"/>
      <c r="BX236" s="443"/>
      <c r="BY236" s="443"/>
      <c r="BZ236" s="443"/>
      <c r="CA236" s="443"/>
      <c r="CB236" s="443"/>
      <c r="CC236" s="443"/>
      <c r="CD236" s="443"/>
      <c r="CE236" s="443"/>
      <c r="CF236" s="443"/>
      <c r="CG236" s="443"/>
      <c r="CH236" s="443"/>
      <c r="CI236" s="443"/>
      <c r="CJ236" s="443"/>
      <c r="CK236" s="443"/>
      <c r="CL236" s="443"/>
      <c r="CM236" s="443"/>
      <c r="CN236" s="443"/>
      <c r="CO236" s="8"/>
      <c r="CP236" s="125"/>
    </row>
    <row r="237" spans="4:94" ht="14.25" customHeight="1" x14ac:dyDescent="0.35">
      <c r="D237" s="727" t="s">
        <v>43</v>
      </c>
      <c r="E237" s="728"/>
      <c r="F237" s="728"/>
      <c r="G237" s="728"/>
      <c r="H237" s="728"/>
      <c r="I237" s="728"/>
      <c r="J237" s="728"/>
      <c r="K237" s="728"/>
      <c r="L237" s="728"/>
      <c r="M237" s="728"/>
      <c r="N237" s="728"/>
      <c r="O237" s="728"/>
      <c r="P237" s="728"/>
      <c r="Q237" s="729"/>
      <c r="R237" s="642" t="s">
        <v>46</v>
      </c>
      <c r="S237" s="642"/>
      <c r="T237" s="642"/>
      <c r="U237" s="642"/>
      <c r="V237" s="642"/>
      <c r="W237" s="642"/>
      <c r="X237" s="642"/>
      <c r="Y237" s="642"/>
      <c r="Z237" s="642"/>
      <c r="AA237" s="642"/>
      <c r="AB237" s="642"/>
      <c r="AC237" s="642"/>
      <c r="AD237" s="642"/>
      <c r="AE237" s="642"/>
      <c r="AF237" s="642"/>
      <c r="AG237" s="642"/>
      <c r="AH237" s="642"/>
      <c r="AI237" s="714"/>
      <c r="AJ237" s="642"/>
      <c r="AK237" s="642"/>
      <c r="AL237" s="642"/>
      <c r="AM237" s="642"/>
      <c r="AN237" s="642"/>
      <c r="AO237" s="642"/>
      <c r="AP237" s="642"/>
      <c r="AQ237" s="642"/>
      <c r="AR237" s="642"/>
      <c r="AS237" s="642"/>
      <c r="AT237" s="642"/>
      <c r="AV237" s="443" t="s">
        <v>671</v>
      </c>
      <c r="AW237" s="443"/>
      <c r="AX237" s="443"/>
      <c r="AY237" s="443"/>
      <c r="AZ237" s="443"/>
      <c r="BA237" s="443"/>
      <c r="BB237" s="443"/>
      <c r="BC237" s="443"/>
      <c r="BD237" s="443"/>
      <c r="BE237" s="443"/>
      <c r="BF237" s="443">
        <v>6.4</v>
      </c>
      <c r="BG237" s="443"/>
      <c r="BH237" s="443"/>
      <c r="BI237" s="443"/>
      <c r="BJ237" s="443"/>
      <c r="BK237" s="443"/>
      <c r="BL237" s="443"/>
      <c r="BM237" s="443"/>
      <c r="BN237" s="443"/>
      <c r="BO237" s="443"/>
      <c r="BP237" s="443"/>
      <c r="BQ237" s="443"/>
      <c r="BR237" s="443"/>
      <c r="BS237" s="443"/>
      <c r="BT237" s="443" t="s">
        <v>701</v>
      </c>
      <c r="BU237" s="443"/>
      <c r="BV237" s="443"/>
      <c r="BW237" s="443"/>
      <c r="BX237" s="443"/>
      <c r="BY237" s="443"/>
      <c r="BZ237" s="443"/>
      <c r="CA237" s="443"/>
      <c r="CB237" s="443"/>
      <c r="CC237" s="443"/>
      <c r="CD237" s="443"/>
      <c r="CE237" s="443"/>
      <c r="CF237" s="443"/>
      <c r="CG237" s="443"/>
      <c r="CH237" s="443"/>
      <c r="CI237" s="443"/>
      <c r="CJ237" s="443"/>
      <c r="CK237" s="443"/>
      <c r="CL237" s="443"/>
      <c r="CM237" s="443"/>
      <c r="CN237" s="443"/>
      <c r="CO237" s="8"/>
      <c r="CP237" s="125"/>
    </row>
    <row r="238" spans="4:94" ht="14.25" customHeight="1" x14ac:dyDescent="0.35">
      <c r="D238" s="730"/>
      <c r="E238" s="731"/>
      <c r="F238" s="731"/>
      <c r="G238" s="731"/>
      <c r="H238" s="731"/>
      <c r="I238" s="731"/>
      <c r="J238" s="731"/>
      <c r="K238" s="731"/>
      <c r="L238" s="731"/>
      <c r="M238" s="731"/>
      <c r="N238" s="731"/>
      <c r="O238" s="731"/>
      <c r="P238" s="731"/>
      <c r="Q238" s="732"/>
      <c r="R238" s="642"/>
      <c r="S238" s="642"/>
      <c r="T238" s="642"/>
      <c r="U238" s="642"/>
      <c r="V238" s="642"/>
      <c r="W238" s="642"/>
      <c r="X238" s="642"/>
      <c r="Y238" s="642"/>
      <c r="Z238" s="642"/>
      <c r="AA238" s="642"/>
      <c r="AB238" s="642"/>
      <c r="AC238" s="642"/>
      <c r="AD238" s="642"/>
      <c r="AE238" s="642"/>
      <c r="AF238" s="642"/>
      <c r="AG238" s="642"/>
      <c r="AH238" s="642"/>
      <c r="AI238" s="714"/>
      <c r="AJ238" s="642"/>
      <c r="AK238" s="642"/>
      <c r="AL238" s="642"/>
      <c r="AM238" s="642"/>
      <c r="AN238" s="642"/>
      <c r="AO238" s="642"/>
      <c r="AP238" s="642"/>
      <c r="AQ238" s="642"/>
      <c r="AR238" s="642"/>
      <c r="AS238" s="642"/>
      <c r="AT238" s="642"/>
      <c r="AV238" s="443" t="s">
        <v>671</v>
      </c>
      <c r="AW238" s="443"/>
      <c r="AX238" s="443"/>
      <c r="AY238" s="443"/>
      <c r="AZ238" s="443"/>
      <c r="BA238" s="443"/>
      <c r="BB238" s="443"/>
      <c r="BC238" s="443"/>
      <c r="BD238" s="443"/>
      <c r="BE238" s="443"/>
      <c r="BF238" s="443">
        <v>3.1</v>
      </c>
      <c r="BG238" s="443"/>
      <c r="BH238" s="443"/>
      <c r="BI238" s="443"/>
      <c r="BJ238" s="443"/>
      <c r="BK238" s="443"/>
      <c r="BL238" s="443"/>
      <c r="BM238" s="443"/>
      <c r="BN238" s="443"/>
      <c r="BO238" s="443"/>
      <c r="BP238" s="443"/>
      <c r="BQ238" s="443"/>
      <c r="BR238" s="443"/>
      <c r="BS238" s="443"/>
      <c r="BT238" s="443" t="s">
        <v>702</v>
      </c>
      <c r="BU238" s="443"/>
      <c r="BV238" s="443"/>
      <c r="BW238" s="443"/>
      <c r="BX238" s="443"/>
      <c r="BY238" s="443"/>
      <c r="BZ238" s="443"/>
      <c r="CA238" s="443"/>
      <c r="CB238" s="443"/>
      <c r="CC238" s="443"/>
      <c r="CD238" s="443"/>
      <c r="CE238" s="443"/>
      <c r="CF238" s="443"/>
      <c r="CG238" s="443"/>
      <c r="CH238" s="443"/>
      <c r="CI238" s="443"/>
      <c r="CJ238" s="443"/>
      <c r="CK238" s="443"/>
      <c r="CL238" s="443"/>
      <c r="CM238" s="443"/>
      <c r="CN238" s="443"/>
      <c r="CO238" s="8"/>
      <c r="CP238" s="125"/>
    </row>
    <row r="239" spans="4:94" ht="14.25" customHeight="1" x14ac:dyDescent="0.35">
      <c r="D239" s="719" t="s">
        <v>772</v>
      </c>
      <c r="E239" s="720"/>
      <c r="F239" s="720"/>
      <c r="G239" s="720"/>
      <c r="H239" s="720"/>
      <c r="I239" s="720"/>
      <c r="J239" s="720"/>
      <c r="K239" s="720"/>
      <c r="L239" s="720"/>
      <c r="M239" s="720"/>
      <c r="N239" s="720"/>
      <c r="O239" s="720"/>
      <c r="P239" s="720"/>
      <c r="Q239" s="721"/>
      <c r="R239" s="706" t="s">
        <v>669</v>
      </c>
      <c r="S239" s="706"/>
      <c r="T239" s="706"/>
      <c r="U239" s="706"/>
      <c r="V239" s="706"/>
      <c r="W239" s="706"/>
      <c r="X239" s="706"/>
      <c r="Y239" s="706"/>
      <c r="Z239" s="706"/>
      <c r="AA239" s="706"/>
      <c r="AB239" s="706"/>
      <c r="AC239" s="706"/>
      <c r="AD239" s="706"/>
      <c r="AE239" s="706"/>
      <c r="AF239" s="706"/>
      <c r="AG239" s="706"/>
      <c r="AH239" s="706"/>
      <c r="AI239" s="699"/>
      <c r="AJ239" s="706" t="s">
        <v>670</v>
      </c>
      <c r="AK239" s="706"/>
      <c r="AL239" s="706"/>
      <c r="AM239" s="706"/>
      <c r="AN239" s="706"/>
      <c r="AO239" s="706"/>
      <c r="AP239" s="706"/>
      <c r="AQ239" s="706"/>
      <c r="AR239" s="706"/>
      <c r="AS239" s="706"/>
      <c r="AT239" s="706"/>
      <c r="AV239" s="443" t="s">
        <v>671</v>
      </c>
      <c r="AW239" s="443"/>
      <c r="AX239" s="443"/>
      <c r="AY239" s="443"/>
      <c r="AZ239" s="443"/>
      <c r="BA239" s="443"/>
      <c r="BB239" s="443"/>
      <c r="BC239" s="443"/>
      <c r="BD239" s="443"/>
      <c r="BE239" s="443"/>
      <c r="BF239" s="443">
        <v>1.1000000000000001</v>
      </c>
      <c r="BG239" s="443"/>
      <c r="BH239" s="443"/>
      <c r="BI239" s="443"/>
      <c r="BJ239" s="443"/>
      <c r="BK239" s="443"/>
      <c r="BL239" s="443"/>
      <c r="BM239" s="443"/>
      <c r="BN239" s="443"/>
      <c r="BO239" s="443"/>
      <c r="BP239" s="443"/>
      <c r="BQ239" s="443"/>
      <c r="BR239" s="443"/>
      <c r="BS239" s="443"/>
      <c r="BT239" s="443" t="s">
        <v>703</v>
      </c>
      <c r="BU239" s="443"/>
      <c r="BV239" s="443"/>
      <c r="BW239" s="443"/>
      <c r="BX239" s="443"/>
      <c r="BY239" s="443"/>
      <c r="BZ239" s="443"/>
      <c r="CA239" s="443"/>
      <c r="CB239" s="443"/>
      <c r="CC239" s="443"/>
      <c r="CD239" s="443"/>
      <c r="CE239" s="443"/>
      <c r="CF239" s="443"/>
      <c r="CG239" s="443"/>
      <c r="CH239" s="443"/>
      <c r="CI239" s="443"/>
      <c r="CJ239" s="443"/>
      <c r="CK239" s="443"/>
      <c r="CL239" s="443"/>
      <c r="CM239" s="443"/>
      <c r="CN239" s="443"/>
      <c r="CO239" s="8"/>
      <c r="CP239" s="125"/>
    </row>
    <row r="240" spans="4:94" ht="14.25" customHeight="1" x14ac:dyDescent="0.35">
      <c r="D240" s="722"/>
      <c r="E240" s="723"/>
      <c r="F240" s="723"/>
      <c r="G240" s="723"/>
      <c r="H240" s="723"/>
      <c r="I240" s="723"/>
      <c r="J240" s="723"/>
      <c r="K240" s="723"/>
      <c r="L240" s="723"/>
      <c r="M240" s="723"/>
      <c r="N240" s="723"/>
      <c r="O240" s="723"/>
      <c r="P240" s="723"/>
      <c r="Q240" s="724"/>
      <c r="R240" s="706"/>
      <c r="S240" s="706"/>
      <c r="T240" s="706"/>
      <c r="U240" s="706"/>
      <c r="V240" s="706"/>
      <c r="W240" s="706"/>
      <c r="X240" s="706"/>
      <c r="Y240" s="706"/>
      <c r="Z240" s="706"/>
      <c r="AA240" s="706"/>
      <c r="AB240" s="706"/>
      <c r="AC240" s="706"/>
      <c r="AD240" s="706"/>
      <c r="AE240" s="706"/>
      <c r="AF240" s="706"/>
      <c r="AG240" s="706"/>
      <c r="AH240" s="706"/>
      <c r="AI240" s="699"/>
      <c r="AJ240" s="706"/>
      <c r="AK240" s="706"/>
      <c r="AL240" s="706"/>
      <c r="AM240" s="706"/>
      <c r="AN240" s="706"/>
      <c r="AO240" s="706"/>
      <c r="AP240" s="706"/>
      <c r="AQ240" s="706"/>
      <c r="AR240" s="706"/>
      <c r="AS240" s="706"/>
      <c r="AT240" s="706"/>
      <c r="AV240" s="443" t="s">
        <v>671</v>
      </c>
      <c r="AW240" s="443"/>
      <c r="AX240" s="443"/>
      <c r="AY240" s="443"/>
      <c r="AZ240" s="443"/>
      <c r="BA240" s="443"/>
      <c r="BB240" s="443"/>
      <c r="BC240" s="443"/>
      <c r="BD240" s="443"/>
      <c r="BE240" s="443"/>
      <c r="BF240" s="443">
        <v>2.5</v>
      </c>
      <c r="BG240" s="443"/>
      <c r="BH240" s="443"/>
      <c r="BI240" s="443"/>
      <c r="BJ240" s="443"/>
      <c r="BK240" s="443"/>
      <c r="BL240" s="443"/>
      <c r="BM240" s="443"/>
      <c r="BN240" s="443"/>
      <c r="BO240" s="443"/>
      <c r="BP240" s="443"/>
      <c r="BQ240" s="443"/>
      <c r="BR240" s="443"/>
      <c r="BS240" s="443"/>
      <c r="BT240" s="443" t="s">
        <v>704</v>
      </c>
      <c r="BU240" s="443"/>
      <c r="BV240" s="443"/>
      <c r="BW240" s="443"/>
      <c r="BX240" s="443"/>
      <c r="BY240" s="443"/>
      <c r="BZ240" s="443"/>
      <c r="CA240" s="443"/>
      <c r="CB240" s="443"/>
      <c r="CC240" s="443"/>
      <c r="CD240" s="443"/>
      <c r="CE240" s="443"/>
      <c r="CF240" s="443"/>
      <c r="CG240" s="443"/>
      <c r="CH240" s="443"/>
      <c r="CI240" s="443"/>
      <c r="CJ240" s="443"/>
      <c r="CK240" s="443"/>
      <c r="CL240" s="443"/>
      <c r="CM240" s="443"/>
      <c r="CN240" s="443"/>
      <c r="CO240" s="8"/>
      <c r="CP240" s="125"/>
    </row>
    <row r="241" spans="4:94" ht="14.25" customHeight="1" x14ac:dyDescent="0.35">
      <c r="D241" s="719"/>
      <c r="E241" s="720"/>
      <c r="F241" s="720"/>
      <c r="G241" s="720"/>
      <c r="H241" s="720"/>
      <c r="I241" s="720"/>
      <c r="J241" s="720"/>
      <c r="K241" s="720"/>
      <c r="L241" s="720"/>
      <c r="M241" s="720"/>
      <c r="N241" s="720"/>
      <c r="O241" s="720"/>
      <c r="P241" s="720"/>
      <c r="Q241" s="721"/>
      <c r="R241" s="706"/>
      <c r="S241" s="706"/>
      <c r="T241" s="706"/>
      <c r="U241" s="706"/>
      <c r="V241" s="706"/>
      <c r="W241" s="706"/>
      <c r="X241" s="706"/>
      <c r="Y241" s="706"/>
      <c r="Z241" s="706"/>
      <c r="AA241" s="706"/>
      <c r="AB241" s="706"/>
      <c r="AC241" s="706"/>
      <c r="AD241" s="706"/>
      <c r="AE241" s="706"/>
      <c r="AF241" s="706"/>
      <c r="AG241" s="706"/>
      <c r="AH241" s="706"/>
      <c r="AI241" s="699"/>
      <c r="AJ241" s="715"/>
      <c r="AK241" s="715"/>
      <c r="AL241" s="715"/>
      <c r="AM241" s="715"/>
      <c r="AN241" s="715"/>
      <c r="AO241" s="715"/>
      <c r="AP241" s="715"/>
      <c r="AQ241" s="715"/>
      <c r="AR241" s="715"/>
      <c r="AS241" s="715"/>
      <c r="AT241" s="715"/>
      <c r="AV241" s="443" t="s">
        <v>671</v>
      </c>
      <c r="AW241" s="443"/>
      <c r="AX241" s="443"/>
      <c r="AY241" s="443"/>
      <c r="AZ241" s="443"/>
      <c r="BA241" s="443"/>
      <c r="BB241" s="443"/>
      <c r="BC241" s="443"/>
      <c r="BD241" s="443"/>
      <c r="BE241" s="443"/>
      <c r="BF241" s="443">
        <v>3.7</v>
      </c>
      <c r="BG241" s="443"/>
      <c r="BH241" s="443"/>
      <c r="BI241" s="443"/>
      <c r="BJ241" s="443"/>
      <c r="BK241" s="443"/>
      <c r="BL241" s="443"/>
      <c r="BM241" s="443"/>
      <c r="BN241" s="443"/>
      <c r="BO241" s="443"/>
      <c r="BP241" s="443"/>
      <c r="BQ241" s="443"/>
      <c r="BR241" s="443"/>
      <c r="BS241" s="443"/>
      <c r="BT241" s="443" t="s">
        <v>705</v>
      </c>
      <c r="BU241" s="443"/>
      <c r="BV241" s="443"/>
      <c r="BW241" s="443"/>
      <c r="BX241" s="443"/>
      <c r="BY241" s="443"/>
      <c r="BZ241" s="443"/>
      <c r="CA241" s="443"/>
      <c r="CB241" s="443"/>
      <c r="CC241" s="443"/>
      <c r="CD241" s="443"/>
      <c r="CE241" s="443"/>
      <c r="CF241" s="443"/>
      <c r="CG241" s="443"/>
      <c r="CH241" s="443"/>
      <c r="CI241" s="443"/>
      <c r="CJ241" s="443"/>
      <c r="CK241" s="443"/>
      <c r="CL241" s="443"/>
      <c r="CM241" s="443"/>
      <c r="CN241" s="443"/>
      <c r="CO241" s="8"/>
      <c r="CP241" s="125"/>
    </row>
    <row r="242" spans="4:94" ht="14.25" customHeight="1" x14ac:dyDescent="0.35">
      <c r="D242" s="722"/>
      <c r="E242" s="723"/>
      <c r="F242" s="723"/>
      <c r="G242" s="723"/>
      <c r="H242" s="723"/>
      <c r="I242" s="723"/>
      <c r="J242" s="723"/>
      <c r="K242" s="723"/>
      <c r="L242" s="723"/>
      <c r="M242" s="723"/>
      <c r="N242" s="723"/>
      <c r="O242" s="723"/>
      <c r="P242" s="723"/>
      <c r="Q242" s="724"/>
      <c r="R242" s="706"/>
      <c r="S242" s="706"/>
      <c r="T242" s="706"/>
      <c r="U242" s="706"/>
      <c r="V242" s="706"/>
      <c r="W242" s="706"/>
      <c r="X242" s="706"/>
      <c r="Y242" s="706"/>
      <c r="Z242" s="706"/>
      <c r="AA242" s="706"/>
      <c r="AB242" s="706"/>
      <c r="AC242" s="706"/>
      <c r="AD242" s="706"/>
      <c r="AE242" s="706"/>
      <c r="AF242" s="706"/>
      <c r="AG242" s="706"/>
      <c r="AH242" s="706"/>
      <c r="AI242" s="699"/>
      <c r="AJ242" s="715"/>
      <c r="AK242" s="715"/>
      <c r="AL242" s="715"/>
      <c r="AM242" s="715"/>
      <c r="AN242" s="715"/>
      <c r="AO242" s="715"/>
      <c r="AP242" s="715"/>
      <c r="AQ242" s="715"/>
      <c r="AR242" s="715"/>
      <c r="AS242" s="715"/>
      <c r="AT242" s="715"/>
      <c r="AV242" s="443" t="s">
        <v>671</v>
      </c>
      <c r="AW242" s="443"/>
      <c r="AX242" s="443"/>
      <c r="AY242" s="443"/>
      <c r="AZ242" s="443"/>
      <c r="BA242" s="443"/>
      <c r="BB242" s="443"/>
      <c r="BC242" s="443"/>
      <c r="BD242" s="443"/>
      <c r="BE242" s="443"/>
      <c r="BF242" s="443">
        <v>1.65</v>
      </c>
      <c r="BG242" s="443"/>
      <c r="BH242" s="443"/>
      <c r="BI242" s="443"/>
      <c r="BJ242" s="443"/>
      <c r="BK242" s="443"/>
      <c r="BL242" s="443"/>
      <c r="BM242" s="443"/>
      <c r="BN242" s="443"/>
      <c r="BO242" s="443"/>
      <c r="BP242" s="443"/>
      <c r="BQ242" s="443"/>
      <c r="BR242" s="443"/>
      <c r="BS242" s="443"/>
      <c r="BT242" s="443" t="s">
        <v>706</v>
      </c>
      <c r="BU242" s="443"/>
      <c r="BV242" s="443"/>
      <c r="BW242" s="443"/>
      <c r="BX242" s="443"/>
      <c r="BY242" s="443"/>
      <c r="BZ242" s="443"/>
      <c r="CA242" s="443"/>
      <c r="CB242" s="443"/>
      <c r="CC242" s="443"/>
      <c r="CD242" s="443"/>
      <c r="CE242" s="443"/>
      <c r="CF242" s="443"/>
      <c r="CG242" s="443"/>
      <c r="CH242" s="443"/>
      <c r="CI242" s="443"/>
      <c r="CJ242" s="443"/>
      <c r="CK242" s="443"/>
      <c r="CL242" s="443"/>
      <c r="CM242" s="443"/>
      <c r="CN242" s="443"/>
      <c r="CO242" s="8"/>
      <c r="CP242" s="125"/>
    </row>
    <row r="243" spans="4:94" ht="14.25" customHeight="1" x14ac:dyDescent="0.35">
      <c r="D243" s="56" t="s">
        <v>44</v>
      </c>
      <c r="E243" s="3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V243" s="56" t="s">
        <v>1248</v>
      </c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11"/>
      <c r="CP243" s="126"/>
    </row>
    <row r="244" spans="4:94" ht="14.25" customHeight="1" x14ac:dyDescent="0.35"/>
    <row r="245" spans="4:94" ht="14.25" customHeight="1" x14ac:dyDescent="0.35">
      <c r="D245" s="456" t="s">
        <v>91</v>
      </c>
      <c r="E245" s="456"/>
      <c r="F245" s="456"/>
      <c r="G245" s="456"/>
      <c r="H245" s="456"/>
      <c r="I245" s="456"/>
      <c r="J245" s="456"/>
      <c r="K245" s="456"/>
      <c r="L245" s="456"/>
      <c r="M245" s="456"/>
      <c r="N245" s="456"/>
      <c r="O245" s="456"/>
      <c r="P245" s="456"/>
      <c r="Q245" s="456"/>
      <c r="R245" s="456"/>
      <c r="S245" s="456"/>
      <c r="T245" s="456"/>
      <c r="U245" s="456"/>
      <c r="V245" s="456"/>
      <c r="W245" s="456"/>
      <c r="X245" s="456"/>
      <c r="Y245" s="456"/>
      <c r="Z245" s="456"/>
      <c r="AA245" s="456"/>
      <c r="AB245" s="456"/>
      <c r="AC245" s="456"/>
      <c r="AD245" s="456"/>
      <c r="AE245" s="456"/>
      <c r="AF245" s="456"/>
      <c r="AG245" s="456"/>
      <c r="AH245" s="456"/>
      <c r="AI245" s="456"/>
      <c r="AJ245" s="456"/>
      <c r="AK245" s="456"/>
      <c r="AL245" s="456"/>
      <c r="AM245" s="456"/>
      <c r="AN245" s="456"/>
      <c r="AO245" s="456"/>
      <c r="AP245" s="456"/>
      <c r="AQ245" s="456"/>
      <c r="AR245" s="456"/>
      <c r="AS245" s="456"/>
      <c r="AT245" s="456"/>
      <c r="AU245" s="9"/>
      <c r="AV245" s="456" t="s">
        <v>93</v>
      </c>
      <c r="AW245" s="456"/>
      <c r="AX245" s="456"/>
      <c r="AY245" s="456"/>
      <c r="AZ245" s="456"/>
      <c r="BA245" s="456"/>
      <c r="BB245" s="456"/>
      <c r="BC245" s="456"/>
      <c r="BD245" s="456"/>
      <c r="BE245" s="456"/>
      <c r="BF245" s="456"/>
      <c r="BG245" s="456"/>
      <c r="BH245" s="456"/>
      <c r="BI245" s="456"/>
      <c r="BJ245" s="456"/>
      <c r="BK245" s="456"/>
      <c r="BL245" s="456"/>
      <c r="BM245" s="456"/>
      <c r="BN245" s="456"/>
      <c r="BO245" s="456"/>
      <c r="BP245" s="456"/>
      <c r="BQ245" s="456"/>
      <c r="BR245" s="456"/>
      <c r="BS245" s="456"/>
      <c r="BT245" s="456"/>
      <c r="BU245" s="456"/>
      <c r="BV245" s="456"/>
      <c r="BW245" s="456"/>
      <c r="BX245" s="456"/>
      <c r="BY245" s="456"/>
      <c r="BZ245" s="456"/>
      <c r="CA245" s="456"/>
      <c r="CB245" s="456"/>
      <c r="CC245" s="456"/>
      <c r="CD245" s="456"/>
      <c r="CE245" s="456"/>
      <c r="CF245" s="456"/>
      <c r="CG245" s="456"/>
      <c r="CH245" s="456"/>
      <c r="CI245" s="456"/>
      <c r="CJ245" s="456"/>
      <c r="CK245" s="456"/>
      <c r="CL245" s="456"/>
      <c r="CM245" s="456"/>
      <c r="CN245" s="456"/>
    </row>
    <row r="246" spans="4:94" ht="14.25" customHeight="1" x14ac:dyDescent="0.35">
      <c r="D246" s="451"/>
      <c r="E246" s="451"/>
      <c r="F246" s="451"/>
      <c r="G246" s="451"/>
      <c r="H246" s="451"/>
      <c r="I246" s="451"/>
      <c r="J246" s="451"/>
      <c r="K246" s="451"/>
      <c r="L246" s="451"/>
      <c r="M246" s="451"/>
      <c r="N246" s="451"/>
      <c r="O246" s="451"/>
      <c r="P246" s="451"/>
      <c r="Q246" s="451"/>
      <c r="R246" s="451"/>
      <c r="S246" s="451"/>
      <c r="T246" s="451"/>
      <c r="U246" s="451"/>
      <c r="V246" s="451"/>
      <c r="W246" s="451"/>
      <c r="X246" s="451"/>
      <c r="Y246" s="451"/>
      <c r="Z246" s="451"/>
      <c r="AA246" s="451"/>
      <c r="AB246" s="451"/>
      <c r="AC246" s="451"/>
      <c r="AD246" s="451"/>
      <c r="AE246" s="451"/>
      <c r="AF246" s="451"/>
      <c r="AG246" s="451"/>
      <c r="AH246" s="451"/>
      <c r="AI246" s="451"/>
      <c r="AJ246" s="451"/>
      <c r="AK246" s="451"/>
      <c r="AL246" s="451"/>
      <c r="AM246" s="451"/>
      <c r="AN246" s="451"/>
      <c r="AO246" s="451"/>
      <c r="AP246" s="451"/>
      <c r="AQ246" s="451"/>
      <c r="AR246" s="451"/>
      <c r="AS246" s="451"/>
      <c r="AT246" s="451"/>
      <c r="AU246" s="9"/>
      <c r="AV246" s="456"/>
      <c r="AW246" s="456"/>
      <c r="AX246" s="456"/>
      <c r="AY246" s="456"/>
      <c r="AZ246" s="456"/>
      <c r="BA246" s="456"/>
      <c r="BB246" s="456"/>
      <c r="BC246" s="456"/>
      <c r="BD246" s="456"/>
      <c r="BE246" s="456"/>
      <c r="BF246" s="456"/>
      <c r="BG246" s="456"/>
      <c r="BH246" s="456"/>
      <c r="BI246" s="456"/>
      <c r="BJ246" s="456"/>
      <c r="BK246" s="456"/>
      <c r="BL246" s="456"/>
      <c r="BM246" s="456"/>
      <c r="BN246" s="456"/>
      <c r="BO246" s="456"/>
      <c r="BP246" s="456"/>
      <c r="BQ246" s="456"/>
      <c r="BR246" s="456"/>
      <c r="BS246" s="456"/>
      <c r="BT246" s="456"/>
      <c r="BU246" s="456"/>
      <c r="BV246" s="456"/>
      <c r="BW246" s="456"/>
      <c r="BX246" s="456"/>
      <c r="BY246" s="456"/>
      <c r="BZ246" s="456"/>
      <c r="CA246" s="456"/>
      <c r="CB246" s="456"/>
      <c r="CC246" s="456"/>
      <c r="CD246" s="456"/>
      <c r="CE246" s="456"/>
      <c r="CF246" s="456"/>
      <c r="CG246" s="456"/>
      <c r="CH246" s="456"/>
      <c r="CI246" s="456"/>
      <c r="CJ246" s="456"/>
      <c r="CK246" s="456"/>
      <c r="CL246" s="456"/>
      <c r="CM246" s="456"/>
      <c r="CN246" s="456"/>
    </row>
    <row r="247" spans="4:94" ht="14.25" customHeight="1" x14ac:dyDescent="0.35">
      <c r="D247" s="707" t="s">
        <v>51</v>
      </c>
      <c r="E247" s="708"/>
      <c r="F247" s="708"/>
      <c r="G247" s="708"/>
      <c r="H247" s="708"/>
      <c r="I247" s="708"/>
      <c r="J247" s="708"/>
      <c r="K247" s="708"/>
      <c r="L247" s="708"/>
      <c r="M247" s="708"/>
      <c r="N247" s="708"/>
      <c r="O247" s="708"/>
      <c r="P247" s="708"/>
      <c r="Q247" s="708"/>
      <c r="R247" s="708"/>
      <c r="S247" s="708"/>
      <c r="T247" s="708"/>
      <c r="U247" s="708"/>
      <c r="V247" s="708"/>
      <c r="W247" s="708"/>
      <c r="X247" s="708"/>
      <c r="Y247" s="708"/>
      <c r="Z247" s="708"/>
      <c r="AA247" s="708"/>
      <c r="AB247" s="708"/>
      <c r="AC247" s="708"/>
      <c r="AD247" s="709"/>
      <c r="AE247" s="642" t="s">
        <v>50</v>
      </c>
      <c r="AF247" s="642"/>
      <c r="AG247" s="642"/>
      <c r="AH247" s="642"/>
      <c r="AI247" s="642"/>
      <c r="AJ247" s="642"/>
      <c r="AK247" s="642"/>
      <c r="AL247" s="642"/>
      <c r="AM247" s="642"/>
      <c r="AN247" s="642"/>
      <c r="AO247" s="642"/>
      <c r="AP247" s="642"/>
      <c r="AQ247" s="642"/>
      <c r="AR247" s="642"/>
      <c r="AS247" s="642"/>
      <c r="AT247" s="642"/>
      <c r="AV247" s="629" t="s">
        <v>73</v>
      </c>
      <c r="AW247" s="629"/>
      <c r="AX247" s="629"/>
      <c r="AY247" s="629"/>
      <c r="AZ247" s="629"/>
      <c r="BA247" s="629"/>
      <c r="BB247" s="629"/>
      <c r="BC247" s="629"/>
      <c r="BD247" s="629"/>
      <c r="BE247" s="629"/>
      <c r="BF247" s="629"/>
      <c r="BG247" s="629"/>
      <c r="BH247" s="629"/>
      <c r="BI247" s="629"/>
      <c r="BJ247" s="629"/>
      <c r="BK247" s="629"/>
      <c r="BL247" s="629"/>
      <c r="BM247" s="629" t="s">
        <v>76</v>
      </c>
      <c r="BN247" s="629"/>
      <c r="BO247" s="629"/>
      <c r="BP247" s="629"/>
      <c r="BQ247" s="629"/>
      <c r="BR247" s="629"/>
      <c r="BS247" s="629"/>
      <c r="BT247" s="629"/>
      <c r="BU247" s="629"/>
      <c r="BV247" s="629"/>
      <c r="BW247" s="629"/>
      <c r="BX247" s="629" t="s">
        <v>78</v>
      </c>
      <c r="BY247" s="629"/>
      <c r="BZ247" s="629"/>
      <c r="CA247" s="629"/>
      <c r="CB247" s="629"/>
      <c r="CC247" s="629"/>
      <c r="CD247" s="629"/>
      <c r="CE247" s="629"/>
      <c r="CF247" s="629"/>
      <c r="CG247" s="629"/>
      <c r="CH247" s="629"/>
      <c r="CI247" s="629"/>
      <c r="CJ247" s="629"/>
      <c r="CK247" s="629"/>
      <c r="CL247" s="629"/>
      <c r="CM247" s="629"/>
      <c r="CN247" s="629"/>
      <c r="CO247" s="59"/>
    </row>
    <row r="248" spans="4:94" ht="14.25" customHeight="1" x14ac:dyDescent="0.35">
      <c r="D248" s="710"/>
      <c r="E248" s="711"/>
      <c r="F248" s="711"/>
      <c r="G248" s="711"/>
      <c r="H248" s="711"/>
      <c r="I248" s="711"/>
      <c r="J248" s="711"/>
      <c r="K248" s="711"/>
      <c r="L248" s="711"/>
      <c r="M248" s="711"/>
      <c r="N248" s="711"/>
      <c r="O248" s="711"/>
      <c r="P248" s="711"/>
      <c r="Q248" s="711"/>
      <c r="R248" s="711"/>
      <c r="S248" s="711"/>
      <c r="T248" s="711"/>
      <c r="U248" s="711"/>
      <c r="V248" s="711"/>
      <c r="W248" s="711"/>
      <c r="X248" s="711"/>
      <c r="Y248" s="711"/>
      <c r="Z248" s="711"/>
      <c r="AA248" s="711"/>
      <c r="AB248" s="711"/>
      <c r="AC248" s="711"/>
      <c r="AD248" s="712"/>
      <c r="AE248" s="642"/>
      <c r="AF248" s="642"/>
      <c r="AG248" s="642"/>
      <c r="AH248" s="642"/>
      <c r="AI248" s="642"/>
      <c r="AJ248" s="642"/>
      <c r="AK248" s="642"/>
      <c r="AL248" s="642"/>
      <c r="AM248" s="642"/>
      <c r="AN248" s="642"/>
      <c r="AO248" s="642"/>
      <c r="AP248" s="642"/>
      <c r="AQ248" s="642"/>
      <c r="AR248" s="642"/>
      <c r="AS248" s="642"/>
      <c r="AT248" s="642"/>
      <c r="AV248" s="642" t="s">
        <v>74</v>
      </c>
      <c r="AW248" s="642"/>
      <c r="AX248" s="642"/>
      <c r="AY248" s="642"/>
      <c r="AZ248" s="642"/>
      <c r="BA248" s="642"/>
      <c r="BB248" s="642"/>
      <c r="BC248" s="642"/>
      <c r="BD248" s="642"/>
      <c r="BE248" s="642"/>
      <c r="BF248" s="642"/>
      <c r="BG248" s="629" t="s">
        <v>75</v>
      </c>
      <c r="BH248" s="629"/>
      <c r="BI248" s="629"/>
      <c r="BJ248" s="629"/>
      <c r="BK248" s="629"/>
      <c r="BL248" s="629"/>
      <c r="BM248" s="671" t="s">
        <v>77</v>
      </c>
      <c r="BN248" s="672"/>
      <c r="BO248" s="672"/>
      <c r="BP248" s="672"/>
      <c r="BQ248" s="672"/>
      <c r="BR248" s="672"/>
      <c r="BS248" s="672"/>
      <c r="BT248" s="672"/>
      <c r="BU248" s="672"/>
      <c r="BV248" s="672"/>
      <c r="BW248" s="672"/>
      <c r="BX248" s="629" t="s">
        <v>79</v>
      </c>
      <c r="BY248" s="629"/>
      <c r="BZ248" s="629"/>
      <c r="CA248" s="629"/>
      <c r="CB248" s="629"/>
      <c r="CC248" s="629"/>
      <c r="CD248" s="629"/>
      <c r="CE248" s="642" t="s">
        <v>80</v>
      </c>
      <c r="CF248" s="642"/>
      <c r="CG248" s="642"/>
      <c r="CH248" s="642"/>
      <c r="CI248" s="642"/>
      <c r="CJ248" s="642"/>
      <c r="CK248" s="642"/>
      <c r="CL248" s="642"/>
      <c r="CM248" s="642"/>
      <c r="CN248" s="642"/>
      <c r="CO248" s="60"/>
    </row>
    <row r="249" spans="4:94" ht="14.25" customHeight="1" x14ac:dyDescent="0.35">
      <c r="D249" s="391">
        <v>3</v>
      </c>
      <c r="E249" s="392"/>
      <c r="F249" s="392"/>
      <c r="G249" s="392"/>
      <c r="H249" s="392"/>
      <c r="I249" s="392"/>
      <c r="J249" s="392"/>
      <c r="K249" s="392"/>
      <c r="L249" s="392"/>
      <c r="M249" s="392"/>
      <c r="N249" s="392"/>
      <c r="O249" s="392"/>
      <c r="P249" s="392"/>
      <c r="Q249" s="392"/>
      <c r="R249" s="392"/>
      <c r="S249" s="392"/>
      <c r="T249" s="392"/>
      <c r="U249" s="392"/>
      <c r="V249" s="392"/>
      <c r="W249" s="392"/>
      <c r="X249" s="392"/>
      <c r="Y249" s="392"/>
      <c r="Z249" s="392"/>
      <c r="AA249" s="392"/>
      <c r="AB249" s="392"/>
      <c r="AC249" s="392"/>
      <c r="AD249" s="393"/>
      <c r="AE249" s="716" t="s">
        <v>707</v>
      </c>
      <c r="AF249" s="716"/>
      <c r="AG249" s="716"/>
      <c r="AH249" s="716"/>
      <c r="AI249" s="716"/>
      <c r="AJ249" s="716"/>
      <c r="AK249" s="716"/>
      <c r="AL249" s="716"/>
      <c r="AM249" s="716"/>
      <c r="AN249" s="716"/>
      <c r="AO249" s="716"/>
      <c r="AP249" s="716"/>
      <c r="AQ249" s="716"/>
      <c r="AR249" s="716"/>
      <c r="AS249" s="716"/>
      <c r="AT249" s="716"/>
      <c r="AV249" s="642"/>
      <c r="AW249" s="642"/>
      <c r="AX249" s="642"/>
      <c r="AY249" s="642"/>
      <c r="AZ249" s="642"/>
      <c r="BA249" s="642"/>
      <c r="BB249" s="642"/>
      <c r="BC249" s="642"/>
      <c r="BD249" s="642"/>
      <c r="BE249" s="642"/>
      <c r="BF249" s="642"/>
      <c r="BG249" s="629"/>
      <c r="BH249" s="629"/>
      <c r="BI249" s="629"/>
      <c r="BJ249" s="629"/>
      <c r="BK249" s="629"/>
      <c r="BL249" s="629"/>
      <c r="BM249" s="673"/>
      <c r="BN249" s="674"/>
      <c r="BO249" s="674"/>
      <c r="BP249" s="674"/>
      <c r="BQ249" s="674"/>
      <c r="BR249" s="674"/>
      <c r="BS249" s="674"/>
      <c r="BT249" s="674"/>
      <c r="BU249" s="674"/>
      <c r="BV249" s="674"/>
      <c r="BW249" s="674"/>
      <c r="BX249" s="629"/>
      <c r="BY249" s="629"/>
      <c r="BZ249" s="629"/>
      <c r="CA249" s="629"/>
      <c r="CB249" s="629"/>
      <c r="CC249" s="629"/>
      <c r="CD249" s="629"/>
      <c r="CE249" s="642"/>
      <c r="CF249" s="642"/>
      <c r="CG249" s="642"/>
      <c r="CH249" s="642"/>
      <c r="CI249" s="642"/>
      <c r="CJ249" s="642"/>
      <c r="CK249" s="642"/>
      <c r="CL249" s="642"/>
      <c r="CM249" s="642"/>
      <c r="CN249" s="642"/>
      <c r="CO249" s="60"/>
    </row>
    <row r="250" spans="4:94" ht="14.25" customHeight="1" x14ac:dyDescent="0.35">
      <c r="D250" s="391">
        <v>25</v>
      </c>
      <c r="E250" s="392"/>
      <c r="F250" s="392"/>
      <c r="G250" s="392"/>
      <c r="H250" s="392"/>
      <c r="I250" s="392"/>
      <c r="J250" s="392"/>
      <c r="K250" s="392"/>
      <c r="L250" s="392"/>
      <c r="M250" s="392"/>
      <c r="N250" s="392"/>
      <c r="O250" s="392"/>
      <c r="P250" s="392"/>
      <c r="Q250" s="392"/>
      <c r="R250" s="392"/>
      <c r="S250" s="392"/>
      <c r="T250" s="392"/>
      <c r="U250" s="392"/>
      <c r="V250" s="392"/>
      <c r="W250" s="392"/>
      <c r="X250" s="392"/>
      <c r="Y250" s="392"/>
      <c r="Z250" s="392"/>
      <c r="AA250" s="392"/>
      <c r="AB250" s="392"/>
      <c r="AC250" s="392"/>
      <c r="AD250" s="393"/>
      <c r="AE250" s="756" t="s">
        <v>708</v>
      </c>
      <c r="AF250" s="756"/>
      <c r="AG250" s="756"/>
      <c r="AH250" s="756"/>
      <c r="AI250" s="756"/>
      <c r="AJ250" s="756"/>
      <c r="AK250" s="756"/>
      <c r="AL250" s="756"/>
      <c r="AM250" s="756"/>
      <c r="AN250" s="756"/>
      <c r="AO250" s="756"/>
      <c r="AP250" s="756"/>
      <c r="AQ250" s="756"/>
      <c r="AR250" s="756"/>
      <c r="AS250" s="756"/>
      <c r="AT250" s="756"/>
      <c r="AV250" s="326">
        <v>0</v>
      </c>
      <c r="AW250" s="326"/>
      <c r="AX250" s="326"/>
      <c r="AY250" s="326"/>
      <c r="AZ250" s="326"/>
      <c r="BA250" s="326"/>
      <c r="BB250" s="326"/>
      <c r="BC250" s="326"/>
      <c r="BD250" s="326"/>
      <c r="BE250" s="326"/>
      <c r="BF250" s="326"/>
      <c r="BG250" s="326">
        <v>0</v>
      </c>
      <c r="BH250" s="326"/>
      <c r="BI250" s="326"/>
      <c r="BJ250" s="326"/>
      <c r="BK250" s="326"/>
      <c r="BL250" s="326"/>
      <c r="BM250" s="773">
        <v>0</v>
      </c>
      <c r="BN250" s="774"/>
      <c r="BO250" s="774"/>
      <c r="BP250" s="774"/>
      <c r="BQ250" s="774"/>
      <c r="BR250" s="774"/>
      <c r="BS250" s="774"/>
      <c r="BT250" s="774"/>
      <c r="BU250" s="774"/>
      <c r="BV250" s="774"/>
      <c r="BW250" s="774"/>
      <c r="BX250" s="326">
        <v>0</v>
      </c>
      <c r="BY250" s="326"/>
      <c r="BZ250" s="326"/>
      <c r="CA250" s="326"/>
      <c r="CB250" s="326"/>
      <c r="CC250" s="326"/>
      <c r="CD250" s="326"/>
      <c r="CE250" s="326">
        <v>0</v>
      </c>
      <c r="CF250" s="326"/>
      <c r="CG250" s="326"/>
      <c r="CH250" s="326"/>
      <c r="CI250" s="326"/>
      <c r="CJ250" s="326"/>
      <c r="CK250" s="326"/>
      <c r="CL250" s="326"/>
      <c r="CM250" s="326"/>
      <c r="CN250" s="326"/>
      <c r="CO250" s="61"/>
    </row>
    <row r="251" spans="4:94" ht="14.25" customHeight="1" x14ac:dyDescent="0.35">
      <c r="D251" s="391"/>
      <c r="E251" s="392"/>
      <c r="F251" s="392"/>
      <c r="G251" s="392"/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92"/>
      <c r="S251" s="392"/>
      <c r="T251" s="392"/>
      <c r="U251" s="392"/>
      <c r="V251" s="392"/>
      <c r="W251" s="392"/>
      <c r="X251" s="392"/>
      <c r="Y251" s="392"/>
      <c r="Z251" s="392"/>
      <c r="AA251" s="392"/>
      <c r="AB251" s="392"/>
      <c r="AC251" s="392"/>
      <c r="AD251" s="393"/>
      <c r="AE251" s="424"/>
      <c r="AF251" s="425"/>
      <c r="AG251" s="425"/>
      <c r="AH251" s="425"/>
      <c r="AI251" s="425"/>
      <c r="AJ251" s="425"/>
      <c r="AK251" s="425"/>
      <c r="AL251" s="425"/>
      <c r="AM251" s="425"/>
      <c r="AN251" s="425"/>
      <c r="AO251" s="425"/>
      <c r="AP251" s="425"/>
      <c r="AQ251" s="425"/>
      <c r="AR251" s="425"/>
      <c r="AS251" s="425"/>
      <c r="AT251" s="426"/>
      <c r="AV251" s="326"/>
      <c r="AW251" s="326"/>
      <c r="AX251" s="326"/>
      <c r="AY251" s="326"/>
      <c r="AZ251" s="326"/>
      <c r="BA251" s="326"/>
      <c r="BB251" s="326"/>
      <c r="BC251" s="326"/>
      <c r="BD251" s="326"/>
      <c r="BE251" s="326"/>
      <c r="BF251" s="326"/>
      <c r="BG251" s="326"/>
      <c r="BH251" s="326"/>
      <c r="BI251" s="326"/>
      <c r="BJ251" s="326"/>
      <c r="BK251" s="326"/>
      <c r="BL251" s="326"/>
      <c r="BM251" s="775"/>
      <c r="BN251" s="776"/>
      <c r="BO251" s="776"/>
      <c r="BP251" s="776"/>
      <c r="BQ251" s="776"/>
      <c r="BR251" s="776"/>
      <c r="BS251" s="776"/>
      <c r="BT251" s="776"/>
      <c r="BU251" s="776"/>
      <c r="BV251" s="776"/>
      <c r="BW251" s="776"/>
      <c r="BX251" s="326"/>
      <c r="BY251" s="326"/>
      <c r="BZ251" s="326"/>
      <c r="CA251" s="326"/>
      <c r="CB251" s="326"/>
      <c r="CC251" s="326"/>
      <c r="CD251" s="326"/>
      <c r="CE251" s="326"/>
      <c r="CF251" s="326"/>
      <c r="CG251" s="326"/>
      <c r="CH251" s="326"/>
      <c r="CI251" s="326"/>
      <c r="CJ251" s="326"/>
      <c r="CK251" s="326"/>
      <c r="CL251" s="326"/>
      <c r="CM251" s="326"/>
      <c r="CN251" s="326"/>
      <c r="CO251" s="61"/>
    </row>
    <row r="252" spans="4:94" ht="14.25" customHeight="1" x14ac:dyDescent="0.35">
      <c r="D252" s="391"/>
      <c r="E252" s="392"/>
      <c r="F252" s="392"/>
      <c r="G252" s="392"/>
      <c r="H252" s="392"/>
      <c r="I252" s="392"/>
      <c r="J252" s="392"/>
      <c r="K252" s="392"/>
      <c r="L252" s="392"/>
      <c r="M252" s="392"/>
      <c r="N252" s="392"/>
      <c r="O252" s="392"/>
      <c r="P252" s="392"/>
      <c r="Q252" s="392"/>
      <c r="R252" s="392"/>
      <c r="S252" s="392"/>
      <c r="T252" s="392"/>
      <c r="U252" s="392"/>
      <c r="V252" s="392"/>
      <c r="W252" s="392"/>
      <c r="X252" s="392"/>
      <c r="Y252" s="392"/>
      <c r="Z252" s="392"/>
      <c r="AA252" s="392"/>
      <c r="AB252" s="392"/>
      <c r="AC252" s="392"/>
      <c r="AD252" s="393"/>
      <c r="AE252" s="424"/>
      <c r="AF252" s="425"/>
      <c r="AG252" s="425"/>
      <c r="AH252" s="425"/>
      <c r="AI252" s="425"/>
      <c r="AJ252" s="425"/>
      <c r="AK252" s="425"/>
      <c r="AL252" s="425"/>
      <c r="AM252" s="425"/>
      <c r="AN252" s="425"/>
      <c r="AO252" s="425"/>
      <c r="AP252" s="425"/>
      <c r="AQ252" s="425"/>
      <c r="AR252" s="425"/>
      <c r="AS252" s="425"/>
      <c r="AT252" s="426"/>
      <c r="AV252" s="326"/>
      <c r="AW252" s="326"/>
      <c r="AX252" s="326"/>
      <c r="AY252" s="326"/>
      <c r="AZ252" s="326"/>
      <c r="BA252" s="326"/>
      <c r="BB252" s="326"/>
      <c r="BC252" s="326"/>
      <c r="BD252" s="326"/>
      <c r="BE252" s="326"/>
      <c r="BF252" s="326"/>
      <c r="BG252" s="326"/>
      <c r="BH252" s="326"/>
      <c r="BI252" s="326"/>
      <c r="BJ252" s="326"/>
      <c r="BK252" s="326"/>
      <c r="BL252" s="326"/>
      <c r="BM252" s="775"/>
      <c r="BN252" s="776"/>
      <c r="BO252" s="776"/>
      <c r="BP252" s="776"/>
      <c r="BQ252" s="776"/>
      <c r="BR252" s="776"/>
      <c r="BS252" s="776"/>
      <c r="BT252" s="776"/>
      <c r="BU252" s="776"/>
      <c r="BV252" s="776"/>
      <c r="BW252" s="776"/>
      <c r="BX252" s="326"/>
      <c r="BY252" s="326"/>
      <c r="BZ252" s="326"/>
      <c r="CA252" s="326"/>
      <c r="CB252" s="326"/>
      <c r="CC252" s="326"/>
      <c r="CD252" s="326"/>
      <c r="CE252" s="326"/>
      <c r="CF252" s="326"/>
      <c r="CG252" s="326"/>
      <c r="CH252" s="326"/>
      <c r="CI252" s="326"/>
      <c r="CJ252" s="326"/>
      <c r="CK252" s="326"/>
      <c r="CL252" s="326"/>
      <c r="CM252" s="326"/>
      <c r="CN252" s="326"/>
      <c r="CO252" s="61"/>
    </row>
    <row r="253" spans="4:94" ht="14.25" customHeight="1" x14ac:dyDescent="0.35">
      <c r="D253" s="391"/>
      <c r="E253" s="392"/>
      <c r="F253" s="392"/>
      <c r="G253" s="392"/>
      <c r="H253" s="392"/>
      <c r="I253" s="392"/>
      <c r="J253" s="392"/>
      <c r="K253" s="392"/>
      <c r="L253" s="392"/>
      <c r="M253" s="392"/>
      <c r="N253" s="392"/>
      <c r="O253" s="392"/>
      <c r="P253" s="392"/>
      <c r="Q253" s="392"/>
      <c r="R253" s="392"/>
      <c r="S253" s="392"/>
      <c r="T253" s="392"/>
      <c r="U253" s="392"/>
      <c r="V253" s="392"/>
      <c r="W253" s="392"/>
      <c r="X253" s="392"/>
      <c r="Y253" s="392"/>
      <c r="Z253" s="392"/>
      <c r="AA253" s="392"/>
      <c r="AB253" s="392"/>
      <c r="AC253" s="392"/>
      <c r="AD253" s="393"/>
      <c r="AE253" s="424"/>
      <c r="AF253" s="425"/>
      <c r="AG253" s="425"/>
      <c r="AH253" s="425"/>
      <c r="AI253" s="425"/>
      <c r="AJ253" s="425"/>
      <c r="AK253" s="425"/>
      <c r="AL253" s="425"/>
      <c r="AM253" s="425"/>
      <c r="AN253" s="425"/>
      <c r="AO253" s="425"/>
      <c r="AP253" s="425"/>
      <c r="AQ253" s="425"/>
      <c r="AR253" s="425"/>
      <c r="AS253" s="425"/>
      <c r="AT253" s="426"/>
      <c r="AV253" s="326"/>
      <c r="AW253" s="326"/>
      <c r="AX253" s="326"/>
      <c r="AY253" s="326"/>
      <c r="AZ253" s="326"/>
      <c r="BA253" s="326"/>
      <c r="BB253" s="326"/>
      <c r="BC253" s="326"/>
      <c r="BD253" s="326"/>
      <c r="BE253" s="326"/>
      <c r="BF253" s="326"/>
      <c r="BG253" s="326"/>
      <c r="BH253" s="326"/>
      <c r="BI253" s="326"/>
      <c r="BJ253" s="326"/>
      <c r="BK253" s="326"/>
      <c r="BL253" s="326"/>
      <c r="BM253" s="775"/>
      <c r="BN253" s="776"/>
      <c r="BO253" s="776"/>
      <c r="BP253" s="776"/>
      <c r="BQ253" s="776"/>
      <c r="BR253" s="776"/>
      <c r="BS253" s="776"/>
      <c r="BT253" s="776"/>
      <c r="BU253" s="776"/>
      <c r="BV253" s="776"/>
      <c r="BW253" s="776"/>
      <c r="BX253" s="326"/>
      <c r="BY253" s="326"/>
      <c r="BZ253" s="326"/>
      <c r="CA253" s="326"/>
      <c r="CB253" s="326"/>
      <c r="CC253" s="326"/>
      <c r="CD253" s="326"/>
      <c r="CE253" s="326"/>
      <c r="CF253" s="326"/>
      <c r="CG253" s="326"/>
      <c r="CH253" s="326"/>
      <c r="CI253" s="326"/>
      <c r="CJ253" s="326"/>
      <c r="CK253" s="326"/>
      <c r="CL253" s="326"/>
      <c r="CM253" s="326"/>
      <c r="CN253" s="326"/>
      <c r="CO253" s="61"/>
    </row>
    <row r="254" spans="4:94" ht="14.25" customHeight="1" x14ac:dyDescent="0.35">
      <c r="D254" s="53" t="s">
        <v>359</v>
      </c>
      <c r="E254" s="57"/>
      <c r="F254" s="57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V254" s="53" t="s">
        <v>360</v>
      </c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62"/>
      <c r="CP254" s="127"/>
    </row>
    <row r="255" spans="4:94" ht="14.25" customHeight="1" x14ac:dyDescent="0.35"/>
    <row r="256" spans="4:94" ht="14.25" customHeight="1" x14ac:dyDescent="0.35">
      <c r="D256" s="456" t="s">
        <v>92</v>
      </c>
      <c r="E256" s="456"/>
      <c r="F256" s="456"/>
      <c r="G256" s="456"/>
      <c r="H256" s="456"/>
      <c r="I256" s="456"/>
      <c r="J256" s="456"/>
      <c r="K256" s="456"/>
      <c r="L256" s="456"/>
      <c r="M256" s="456"/>
      <c r="N256" s="456"/>
      <c r="O256" s="456"/>
      <c r="P256" s="456"/>
      <c r="Q256" s="456"/>
      <c r="R256" s="456"/>
      <c r="S256" s="456"/>
      <c r="T256" s="456"/>
      <c r="U256" s="456"/>
      <c r="V256" s="456"/>
      <c r="W256" s="456"/>
      <c r="X256" s="456"/>
      <c r="Y256" s="456"/>
      <c r="Z256" s="456"/>
      <c r="AA256" s="456"/>
      <c r="AB256" s="456"/>
      <c r="AC256" s="456"/>
      <c r="AD256" s="456"/>
      <c r="AE256" s="456"/>
      <c r="AF256" s="456"/>
      <c r="AG256" s="456"/>
      <c r="AH256" s="456"/>
      <c r="AI256" s="456"/>
      <c r="AJ256" s="456"/>
      <c r="AK256" s="456"/>
      <c r="AL256" s="456"/>
      <c r="AM256" s="456"/>
      <c r="AN256" s="456"/>
      <c r="AO256" s="456"/>
      <c r="AP256" s="456"/>
      <c r="AQ256" s="456"/>
      <c r="AR256" s="456"/>
      <c r="AS256" s="456"/>
      <c r="AT256" s="456"/>
      <c r="AU256" s="9"/>
      <c r="AV256" s="505" t="s">
        <v>361</v>
      </c>
      <c r="AW256" s="505"/>
      <c r="AX256" s="505"/>
      <c r="AY256" s="505"/>
      <c r="AZ256" s="505"/>
      <c r="BA256" s="505"/>
      <c r="BB256" s="505"/>
      <c r="BC256" s="505"/>
      <c r="BD256" s="505"/>
      <c r="BE256" s="505"/>
      <c r="BF256" s="505"/>
      <c r="BG256" s="505"/>
      <c r="BH256" s="505"/>
      <c r="BI256" s="505"/>
      <c r="BJ256" s="505"/>
      <c r="BK256" s="505"/>
      <c r="BL256" s="505"/>
      <c r="BM256" s="505"/>
      <c r="BN256" s="505"/>
      <c r="BO256" s="505"/>
      <c r="BP256" s="505"/>
      <c r="BQ256" s="505"/>
      <c r="BR256" s="505"/>
      <c r="BS256" s="505"/>
      <c r="BT256" s="505"/>
      <c r="BU256" s="505"/>
      <c r="BV256" s="505"/>
      <c r="BW256" s="505"/>
      <c r="BX256" s="505"/>
      <c r="BY256" s="505"/>
      <c r="BZ256" s="505"/>
      <c r="CA256" s="505"/>
      <c r="CB256" s="505"/>
      <c r="CC256" s="505"/>
      <c r="CD256" s="505"/>
      <c r="CE256" s="505"/>
      <c r="CF256" s="505"/>
      <c r="CG256" s="505"/>
      <c r="CH256" s="505"/>
      <c r="CI256" s="505"/>
      <c r="CJ256" s="505"/>
      <c r="CK256" s="505"/>
      <c r="CL256" s="505"/>
      <c r="CM256" s="505"/>
      <c r="CN256" s="505"/>
    </row>
    <row r="257" spans="4:92" ht="14.25" customHeight="1" x14ac:dyDescent="0.35">
      <c r="D257" s="451"/>
      <c r="E257" s="451"/>
      <c r="F257" s="451"/>
      <c r="G257" s="451"/>
      <c r="H257" s="451"/>
      <c r="I257" s="451"/>
      <c r="J257" s="451"/>
      <c r="K257" s="451"/>
      <c r="L257" s="451"/>
      <c r="M257" s="451"/>
      <c r="N257" s="451"/>
      <c r="O257" s="451"/>
      <c r="P257" s="451"/>
      <c r="Q257" s="451"/>
      <c r="R257" s="451"/>
      <c r="S257" s="451"/>
      <c r="T257" s="451"/>
      <c r="U257" s="451"/>
      <c r="V257" s="451"/>
      <c r="W257" s="451"/>
      <c r="X257" s="451"/>
      <c r="Y257" s="451"/>
      <c r="Z257" s="451"/>
      <c r="AA257" s="451"/>
      <c r="AB257" s="451"/>
      <c r="AC257" s="451"/>
      <c r="AD257" s="451"/>
      <c r="AE257" s="451"/>
      <c r="AF257" s="451"/>
      <c r="AG257" s="451"/>
      <c r="AH257" s="451"/>
      <c r="AI257" s="451"/>
      <c r="AJ257" s="451"/>
      <c r="AK257" s="451"/>
      <c r="AL257" s="451"/>
      <c r="AM257" s="451"/>
      <c r="AN257" s="451"/>
      <c r="AO257" s="451"/>
      <c r="AP257" s="451"/>
      <c r="AQ257" s="451"/>
      <c r="AR257" s="451"/>
      <c r="AS257" s="451"/>
      <c r="AT257" s="451"/>
      <c r="AU257" s="14"/>
      <c r="AV257" s="505"/>
      <c r="AW257" s="505"/>
      <c r="AX257" s="505"/>
      <c r="AY257" s="505"/>
      <c r="AZ257" s="505"/>
      <c r="BA257" s="505"/>
      <c r="BB257" s="505"/>
      <c r="BC257" s="505"/>
      <c r="BD257" s="505"/>
      <c r="BE257" s="505"/>
      <c r="BF257" s="505"/>
      <c r="BG257" s="505"/>
      <c r="BH257" s="505"/>
      <c r="BI257" s="505"/>
      <c r="BJ257" s="505"/>
      <c r="BK257" s="505"/>
      <c r="BL257" s="505"/>
      <c r="BM257" s="505"/>
      <c r="BN257" s="505"/>
      <c r="BO257" s="505"/>
      <c r="BP257" s="505"/>
      <c r="BQ257" s="505"/>
      <c r="BR257" s="505"/>
      <c r="BS257" s="505"/>
      <c r="BT257" s="505"/>
      <c r="BU257" s="505"/>
      <c r="BV257" s="505"/>
      <c r="BW257" s="505"/>
      <c r="BX257" s="505"/>
      <c r="BY257" s="505"/>
      <c r="BZ257" s="505"/>
      <c r="CA257" s="505"/>
      <c r="CB257" s="505"/>
      <c r="CC257" s="505"/>
      <c r="CD257" s="505"/>
      <c r="CE257" s="505"/>
      <c r="CF257" s="505"/>
      <c r="CG257" s="505"/>
      <c r="CH257" s="505"/>
      <c r="CI257" s="505"/>
      <c r="CJ257" s="505"/>
      <c r="CK257" s="505"/>
      <c r="CL257" s="505"/>
      <c r="CM257" s="505"/>
      <c r="CN257" s="505"/>
    </row>
    <row r="258" spans="4:92" ht="14.25" customHeight="1" x14ac:dyDescent="0.35">
      <c r="D258" s="740" t="s">
        <v>72</v>
      </c>
      <c r="E258" s="741"/>
      <c r="F258" s="741"/>
      <c r="G258" s="741"/>
      <c r="H258" s="741"/>
      <c r="I258" s="741"/>
      <c r="J258" s="741"/>
      <c r="K258" s="741"/>
      <c r="L258" s="741"/>
      <c r="M258" s="741"/>
      <c r="N258" s="741"/>
      <c r="O258" s="741"/>
      <c r="P258" s="741"/>
      <c r="Q258" s="741"/>
      <c r="R258" s="741"/>
      <c r="S258" s="741"/>
      <c r="T258" s="741"/>
      <c r="U258" s="741"/>
      <c r="V258" s="741"/>
      <c r="W258" s="742"/>
      <c r="X258" s="749" t="s">
        <v>52</v>
      </c>
      <c r="Y258" s="749"/>
      <c r="Z258" s="749"/>
      <c r="AA258" s="749"/>
      <c r="AB258" s="749"/>
      <c r="AC258" s="749"/>
      <c r="AD258" s="749"/>
      <c r="AE258" s="749"/>
      <c r="AF258" s="749"/>
      <c r="AG258" s="749"/>
      <c r="AH258" s="749"/>
      <c r="AI258" s="749"/>
      <c r="AJ258" s="749"/>
      <c r="AK258" s="749"/>
      <c r="AL258" s="749"/>
      <c r="AM258" s="749"/>
      <c r="AN258" s="749"/>
      <c r="AO258" s="749"/>
      <c r="AP258" s="725" t="s">
        <v>97</v>
      </c>
      <c r="AQ258" s="725"/>
      <c r="AR258" s="725"/>
      <c r="AS258" s="725"/>
      <c r="AT258" s="725"/>
      <c r="AU258" s="6"/>
      <c r="AV258" s="629" t="s">
        <v>81</v>
      </c>
      <c r="AW258" s="629"/>
      <c r="AX258" s="629"/>
      <c r="AY258" s="629"/>
      <c r="AZ258" s="629"/>
      <c r="BA258" s="629"/>
      <c r="BB258" s="629"/>
      <c r="BC258" s="629"/>
      <c r="BD258" s="629"/>
      <c r="BE258" s="629"/>
      <c r="BF258" s="629"/>
      <c r="BG258" s="629" t="s">
        <v>82</v>
      </c>
      <c r="BH258" s="629"/>
      <c r="BI258" s="629"/>
      <c r="BJ258" s="629"/>
      <c r="BK258" s="629"/>
      <c r="BL258" s="629"/>
      <c r="BM258" s="629"/>
      <c r="BN258" s="629"/>
      <c r="BO258" s="629"/>
      <c r="BP258" s="629"/>
      <c r="BQ258" s="629"/>
      <c r="BR258" s="629" t="s">
        <v>83</v>
      </c>
      <c r="BS258" s="629"/>
      <c r="BT258" s="629"/>
      <c r="BU258" s="629"/>
      <c r="BV258" s="629"/>
      <c r="BW258" s="629"/>
      <c r="BX258" s="629"/>
      <c r="BY258" s="629"/>
      <c r="BZ258" s="629"/>
      <c r="CA258" s="629"/>
      <c r="CB258" s="629"/>
      <c r="CC258" s="642" t="s">
        <v>84</v>
      </c>
      <c r="CD258" s="642"/>
      <c r="CE258" s="642"/>
      <c r="CF258" s="642"/>
      <c r="CG258" s="642"/>
      <c r="CH258" s="642"/>
      <c r="CI258" s="642"/>
      <c r="CJ258" s="642"/>
      <c r="CK258" s="642"/>
      <c r="CL258" s="642"/>
      <c r="CM258" s="642"/>
      <c r="CN258" s="642"/>
    </row>
    <row r="259" spans="4:92" ht="14.25" customHeight="1" x14ac:dyDescent="0.35">
      <c r="D259" s="743"/>
      <c r="E259" s="744"/>
      <c r="F259" s="744"/>
      <c r="G259" s="744"/>
      <c r="H259" s="744"/>
      <c r="I259" s="744"/>
      <c r="J259" s="744"/>
      <c r="K259" s="744"/>
      <c r="L259" s="744"/>
      <c r="M259" s="744"/>
      <c r="N259" s="744"/>
      <c r="O259" s="744"/>
      <c r="P259" s="744"/>
      <c r="Q259" s="744"/>
      <c r="R259" s="744"/>
      <c r="S259" s="744"/>
      <c r="T259" s="744"/>
      <c r="U259" s="744"/>
      <c r="V259" s="744"/>
      <c r="W259" s="745"/>
      <c r="X259" s="749"/>
      <c r="Y259" s="749"/>
      <c r="Z259" s="749"/>
      <c r="AA259" s="749"/>
      <c r="AB259" s="749"/>
      <c r="AC259" s="749"/>
      <c r="AD259" s="749"/>
      <c r="AE259" s="749"/>
      <c r="AF259" s="749"/>
      <c r="AG259" s="749"/>
      <c r="AH259" s="749"/>
      <c r="AI259" s="749"/>
      <c r="AJ259" s="749"/>
      <c r="AK259" s="749"/>
      <c r="AL259" s="749"/>
      <c r="AM259" s="749"/>
      <c r="AN259" s="749"/>
      <c r="AO259" s="749"/>
      <c r="AP259" s="725"/>
      <c r="AQ259" s="725"/>
      <c r="AR259" s="725"/>
      <c r="AS259" s="725"/>
      <c r="AT259" s="725"/>
      <c r="AU259" s="6"/>
      <c r="AV259" s="629"/>
      <c r="AW259" s="629"/>
      <c r="AX259" s="629"/>
      <c r="AY259" s="629"/>
      <c r="AZ259" s="629"/>
      <c r="BA259" s="629"/>
      <c r="BB259" s="629"/>
      <c r="BC259" s="629"/>
      <c r="BD259" s="629"/>
      <c r="BE259" s="629"/>
      <c r="BF259" s="629"/>
      <c r="BG259" s="629"/>
      <c r="BH259" s="629"/>
      <c r="BI259" s="629"/>
      <c r="BJ259" s="629"/>
      <c r="BK259" s="629"/>
      <c r="BL259" s="629"/>
      <c r="BM259" s="629"/>
      <c r="BN259" s="629"/>
      <c r="BO259" s="629"/>
      <c r="BP259" s="629"/>
      <c r="BQ259" s="629"/>
      <c r="BR259" s="629"/>
      <c r="BS259" s="629"/>
      <c r="BT259" s="629"/>
      <c r="BU259" s="629"/>
      <c r="BV259" s="629"/>
      <c r="BW259" s="629"/>
      <c r="BX259" s="629"/>
      <c r="BY259" s="629"/>
      <c r="BZ259" s="629"/>
      <c r="CA259" s="629"/>
      <c r="CB259" s="629"/>
      <c r="CC259" s="642"/>
      <c r="CD259" s="642"/>
      <c r="CE259" s="642"/>
      <c r="CF259" s="642"/>
      <c r="CG259" s="642"/>
      <c r="CH259" s="642"/>
      <c r="CI259" s="642"/>
      <c r="CJ259" s="642"/>
      <c r="CK259" s="642"/>
      <c r="CL259" s="642"/>
      <c r="CM259" s="642"/>
      <c r="CN259" s="642"/>
    </row>
    <row r="260" spans="4:92" ht="14.25" customHeight="1" x14ac:dyDescent="0.35">
      <c r="D260" s="746"/>
      <c r="E260" s="747"/>
      <c r="F260" s="747"/>
      <c r="G260" s="747"/>
      <c r="H260" s="747"/>
      <c r="I260" s="747"/>
      <c r="J260" s="747"/>
      <c r="K260" s="747"/>
      <c r="L260" s="747"/>
      <c r="M260" s="747"/>
      <c r="N260" s="747"/>
      <c r="O260" s="747"/>
      <c r="P260" s="747"/>
      <c r="Q260" s="747"/>
      <c r="R260" s="747"/>
      <c r="S260" s="747"/>
      <c r="T260" s="747"/>
      <c r="U260" s="747"/>
      <c r="V260" s="747"/>
      <c r="W260" s="748"/>
      <c r="X260" s="749"/>
      <c r="Y260" s="749"/>
      <c r="Z260" s="749"/>
      <c r="AA260" s="749"/>
      <c r="AB260" s="749"/>
      <c r="AC260" s="749"/>
      <c r="AD260" s="749"/>
      <c r="AE260" s="749"/>
      <c r="AF260" s="749"/>
      <c r="AG260" s="749"/>
      <c r="AH260" s="749"/>
      <c r="AI260" s="749"/>
      <c r="AJ260" s="749"/>
      <c r="AK260" s="749"/>
      <c r="AL260" s="749"/>
      <c r="AM260" s="749"/>
      <c r="AN260" s="749"/>
      <c r="AO260" s="749"/>
      <c r="AP260" s="725"/>
      <c r="AQ260" s="725"/>
      <c r="AR260" s="725"/>
      <c r="AS260" s="725"/>
      <c r="AT260" s="725"/>
      <c r="AU260" s="6"/>
      <c r="AV260" s="543">
        <v>154</v>
      </c>
      <c r="AW260" s="543"/>
      <c r="AX260" s="543"/>
      <c r="AY260" s="543"/>
      <c r="AZ260" s="543"/>
      <c r="BA260" s="543"/>
      <c r="BB260" s="543"/>
      <c r="BC260" s="543"/>
      <c r="BD260" s="543"/>
      <c r="BE260" s="543"/>
      <c r="BF260" s="543"/>
      <c r="BG260" s="543">
        <v>61</v>
      </c>
      <c r="BH260" s="543"/>
      <c r="BI260" s="543"/>
      <c r="BJ260" s="543"/>
      <c r="BK260" s="543"/>
      <c r="BL260" s="543"/>
      <c r="BM260" s="543"/>
      <c r="BN260" s="543"/>
      <c r="BO260" s="543"/>
      <c r="BP260" s="543"/>
      <c r="BQ260" s="543"/>
      <c r="BR260" s="543">
        <v>218</v>
      </c>
      <c r="BS260" s="543"/>
      <c r="BT260" s="543"/>
      <c r="BU260" s="543"/>
      <c r="BV260" s="543"/>
      <c r="BW260" s="543"/>
      <c r="BX260" s="543"/>
      <c r="BY260" s="543"/>
      <c r="BZ260" s="543"/>
      <c r="CA260" s="543"/>
      <c r="CB260" s="543"/>
      <c r="CC260" s="543">
        <v>3</v>
      </c>
      <c r="CD260" s="543"/>
      <c r="CE260" s="543"/>
      <c r="CF260" s="543"/>
      <c r="CG260" s="543"/>
      <c r="CH260" s="543"/>
      <c r="CI260" s="543"/>
      <c r="CJ260" s="543"/>
      <c r="CK260" s="543"/>
      <c r="CL260" s="543"/>
      <c r="CM260" s="543"/>
      <c r="CN260" s="543"/>
    </row>
    <row r="261" spans="4:92" ht="14.25" customHeight="1" x14ac:dyDescent="0.35">
      <c r="D261" s="767" t="s">
        <v>61</v>
      </c>
      <c r="E261" s="768"/>
      <c r="F261" s="725" t="s">
        <v>62</v>
      </c>
      <c r="G261" s="725"/>
      <c r="H261" s="725"/>
      <c r="I261" s="725" t="s">
        <v>63</v>
      </c>
      <c r="J261" s="725"/>
      <c r="K261" s="725" t="s">
        <v>64</v>
      </c>
      <c r="L261" s="725"/>
      <c r="M261" s="725"/>
      <c r="N261" s="725" t="s">
        <v>65</v>
      </c>
      <c r="O261" s="725"/>
      <c r="P261" s="725"/>
      <c r="Q261" s="725"/>
      <c r="R261" s="725" t="s">
        <v>66</v>
      </c>
      <c r="S261" s="725"/>
      <c r="T261" s="725" t="s">
        <v>67</v>
      </c>
      <c r="U261" s="725"/>
      <c r="V261" s="725" t="s">
        <v>68</v>
      </c>
      <c r="W261" s="725"/>
      <c r="X261" s="757" t="s">
        <v>61</v>
      </c>
      <c r="Y261" s="757"/>
      <c r="Z261" s="725" t="s">
        <v>69</v>
      </c>
      <c r="AA261" s="725"/>
      <c r="AB261" s="725"/>
      <c r="AC261" s="725" t="s">
        <v>70</v>
      </c>
      <c r="AD261" s="725"/>
      <c r="AE261" s="725"/>
      <c r="AF261" s="725"/>
      <c r="AG261" s="725" t="s">
        <v>71</v>
      </c>
      <c r="AH261" s="725"/>
      <c r="AI261" s="725"/>
      <c r="AJ261" s="725"/>
      <c r="AK261" s="725" t="s">
        <v>53</v>
      </c>
      <c r="AL261" s="725"/>
      <c r="AM261" s="725"/>
      <c r="AN261" s="725" t="s">
        <v>68</v>
      </c>
      <c r="AO261" s="725"/>
      <c r="AP261" s="725"/>
      <c r="AQ261" s="725"/>
      <c r="AR261" s="725"/>
      <c r="AS261" s="725"/>
      <c r="AT261" s="725"/>
      <c r="AU261" s="6"/>
      <c r="AV261" s="543"/>
      <c r="AW261" s="543"/>
      <c r="AX261" s="543"/>
      <c r="AY261" s="543"/>
      <c r="AZ261" s="543"/>
      <c r="BA261" s="543"/>
      <c r="BB261" s="543"/>
      <c r="BC261" s="543"/>
      <c r="BD261" s="543"/>
      <c r="BE261" s="543"/>
      <c r="BF261" s="543"/>
      <c r="BG261" s="543"/>
      <c r="BH261" s="543"/>
      <c r="BI261" s="543"/>
      <c r="BJ261" s="543"/>
      <c r="BK261" s="543"/>
      <c r="BL261" s="543"/>
      <c r="BM261" s="543"/>
      <c r="BN261" s="543"/>
      <c r="BO261" s="543"/>
      <c r="BP261" s="543"/>
      <c r="BQ261" s="543"/>
      <c r="BR261" s="543"/>
      <c r="BS261" s="543"/>
      <c r="BT261" s="543"/>
      <c r="BU261" s="543"/>
      <c r="BV261" s="543"/>
      <c r="BW261" s="543"/>
      <c r="BX261" s="543"/>
      <c r="BY261" s="543"/>
      <c r="BZ261" s="543"/>
      <c r="CA261" s="543"/>
      <c r="CB261" s="543"/>
      <c r="CC261" s="543"/>
      <c r="CD261" s="543"/>
      <c r="CE261" s="543"/>
      <c r="CF261" s="543"/>
      <c r="CG261" s="543"/>
      <c r="CH261" s="543"/>
      <c r="CI261" s="543"/>
      <c r="CJ261" s="543"/>
      <c r="CK261" s="543"/>
      <c r="CL261" s="543"/>
      <c r="CM261" s="543"/>
      <c r="CN261" s="543"/>
    </row>
    <row r="262" spans="4:92" ht="14.25" customHeight="1" x14ac:dyDescent="0.35">
      <c r="D262" s="769"/>
      <c r="E262" s="770"/>
      <c r="F262" s="725"/>
      <c r="G262" s="725"/>
      <c r="H262" s="725"/>
      <c r="I262" s="725"/>
      <c r="J262" s="725"/>
      <c r="K262" s="725"/>
      <c r="L262" s="725"/>
      <c r="M262" s="725"/>
      <c r="N262" s="725"/>
      <c r="O262" s="725"/>
      <c r="P262" s="725"/>
      <c r="Q262" s="725"/>
      <c r="R262" s="725"/>
      <c r="S262" s="725"/>
      <c r="T262" s="725"/>
      <c r="U262" s="725"/>
      <c r="V262" s="725"/>
      <c r="W262" s="725"/>
      <c r="X262" s="757"/>
      <c r="Y262" s="757"/>
      <c r="Z262" s="725"/>
      <c r="AA262" s="725"/>
      <c r="AB262" s="725"/>
      <c r="AC262" s="725"/>
      <c r="AD262" s="725"/>
      <c r="AE262" s="725"/>
      <c r="AF262" s="725"/>
      <c r="AG262" s="725"/>
      <c r="AH262" s="725"/>
      <c r="AI262" s="725"/>
      <c r="AJ262" s="725"/>
      <c r="AK262" s="725"/>
      <c r="AL262" s="725"/>
      <c r="AM262" s="725"/>
      <c r="AN262" s="725"/>
      <c r="AO262" s="725"/>
      <c r="AP262" s="725"/>
      <c r="AQ262" s="725"/>
      <c r="AR262" s="725"/>
      <c r="AS262" s="725"/>
      <c r="AT262" s="725"/>
      <c r="AU262" s="6"/>
      <c r="AV262" s="428" t="s">
        <v>362</v>
      </c>
      <c r="AW262" s="428"/>
      <c r="AX262" s="428"/>
      <c r="AY262" s="428"/>
      <c r="AZ262" s="428"/>
      <c r="BA262" s="428"/>
      <c r="BB262" s="428"/>
      <c r="BC262" s="428"/>
      <c r="BD262" s="428"/>
      <c r="BE262" s="428"/>
      <c r="BF262" s="428"/>
      <c r="BG262" s="428"/>
      <c r="BH262" s="428"/>
      <c r="BI262" s="428"/>
      <c r="BJ262" s="428"/>
      <c r="BK262" s="428"/>
      <c r="BL262" s="428"/>
      <c r="BM262" s="428"/>
      <c r="BN262" s="428"/>
      <c r="BO262" s="428"/>
      <c r="BP262" s="428"/>
      <c r="BQ262" s="428"/>
      <c r="BR262" s="428"/>
      <c r="BS262" s="428"/>
      <c r="BT262" s="428"/>
      <c r="BU262" s="428"/>
      <c r="BV262" s="428"/>
      <c r="BW262" s="428"/>
      <c r="BX262" s="428"/>
      <c r="BY262" s="428"/>
      <c r="BZ262" s="428"/>
      <c r="CA262" s="428"/>
      <c r="CB262" s="428"/>
      <c r="CC262" s="428"/>
      <c r="CD262" s="428"/>
      <c r="CE262" s="428"/>
      <c r="CF262" s="428"/>
      <c r="CG262" s="428"/>
      <c r="CH262" s="428"/>
      <c r="CI262" s="428"/>
      <c r="CJ262" s="428"/>
      <c r="CK262" s="428"/>
      <c r="CL262" s="428"/>
      <c r="CM262" s="428"/>
      <c r="CN262" s="428"/>
    </row>
    <row r="263" spans="4:92" ht="14.25" customHeight="1" x14ac:dyDescent="0.35">
      <c r="D263" s="769"/>
      <c r="E263" s="770"/>
      <c r="F263" s="725"/>
      <c r="G263" s="725"/>
      <c r="H263" s="725"/>
      <c r="I263" s="725"/>
      <c r="J263" s="725"/>
      <c r="K263" s="725"/>
      <c r="L263" s="725"/>
      <c r="M263" s="725"/>
      <c r="N263" s="725"/>
      <c r="O263" s="725"/>
      <c r="P263" s="725"/>
      <c r="Q263" s="725"/>
      <c r="R263" s="725"/>
      <c r="S263" s="725"/>
      <c r="T263" s="725"/>
      <c r="U263" s="725"/>
      <c r="V263" s="725"/>
      <c r="W263" s="725"/>
      <c r="X263" s="757"/>
      <c r="Y263" s="757"/>
      <c r="Z263" s="725"/>
      <c r="AA263" s="725"/>
      <c r="AB263" s="725"/>
      <c r="AC263" s="725"/>
      <c r="AD263" s="725"/>
      <c r="AE263" s="725"/>
      <c r="AF263" s="725"/>
      <c r="AG263" s="725"/>
      <c r="AH263" s="725"/>
      <c r="AI263" s="725"/>
      <c r="AJ263" s="725"/>
      <c r="AK263" s="725"/>
      <c r="AL263" s="725"/>
      <c r="AM263" s="725"/>
      <c r="AN263" s="725"/>
      <c r="AO263" s="725"/>
      <c r="AP263" s="725"/>
      <c r="AQ263" s="725"/>
      <c r="AR263" s="725"/>
      <c r="AS263" s="725"/>
      <c r="AT263" s="725"/>
      <c r="AU263" s="6"/>
      <c r="AV263" s="58"/>
      <c r="AW263" s="6"/>
      <c r="AX263" s="6"/>
      <c r="AY263" s="6"/>
      <c r="AZ263" s="6"/>
      <c r="BA263" s="6"/>
      <c r="BB263" s="6"/>
      <c r="BC263" s="6"/>
      <c r="BD263" s="58"/>
      <c r="BE263" s="58"/>
      <c r="BF263" s="58"/>
      <c r="BG263" s="58"/>
      <c r="BH263" s="58"/>
      <c r="BI263" s="6"/>
      <c r="BJ263" s="6"/>
      <c r="BK263" s="6"/>
      <c r="BL263" s="6"/>
      <c r="BM263" s="58"/>
      <c r="BN263" s="58"/>
      <c r="BO263" s="58"/>
      <c r="BP263" s="58"/>
      <c r="BQ263" s="58"/>
      <c r="BR263" s="6"/>
      <c r="BS263" s="6"/>
      <c r="BT263" s="58"/>
      <c r="BU263" s="58"/>
      <c r="BV263" s="6"/>
      <c r="BW263" s="6"/>
    </row>
    <row r="264" spans="4:92" ht="14.25" customHeight="1" x14ac:dyDescent="0.35">
      <c r="D264" s="769"/>
      <c r="E264" s="770"/>
      <c r="F264" s="725"/>
      <c r="G264" s="725"/>
      <c r="H264" s="725"/>
      <c r="I264" s="725"/>
      <c r="J264" s="725"/>
      <c r="K264" s="725"/>
      <c r="L264" s="725"/>
      <c r="M264" s="725"/>
      <c r="N264" s="725"/>
      <c r="O264" s="725"/>
      <c r="P264" s="725"/>
      <c r="Q264" s="725"/>
      <c r="R264" s="725"/>
      <c r="S264" s="725"/>
      <c r="T264" s="725"/>
      <c r="U264" s="725"/>
      <c r="V264" s="725"/>
      <c r="W264" s="725"/>
      <c r="X264" s="757"/>
      <c r="Y264" s="757"/>
      <c r="Z264" s="725"/>
      <c r="AA264" s="725"/>
      <c r="AB264" s="725"/>
      <c r="AC264" s="725"/>
      <c r="AD264" s="725"/>
      <c r="AE264" s="725"/>
      <c r="AF264" s="725"/>
      <c r="AG264" s="725"/>
      <c r="AH264" s="725"/>
      <c r="AI264" s="725"/>
      <c r="AJ264" s="725"/>
      <c r="AK264" s="725"/>
      <c r="AL264" s="725"/>
      <c r="AM264" s="725"/>
      <c r="AN264" s="725"/>
      <c r="AO264" s="725"/>
      <c r="AP264" s="725"/>
      <c r="AQ264" s="725"/>
      <c r="AR264" s="725"/>
      <c r="AS264" s="725"/>
      <c r="AT264" s="725"/>
      <c r="AU264" s="6"/>
      <c r="AV264" s="456" t="s">
        <v>94</v>
      </c>
      <c r="AW264" s="456"/>
      <c r="AX264" s="456"/>
      <c r="AY264" s="456"/>
      <c r="AZ264" s="456"/>
      <c r="BA264" s="456"/>
      <c r="BB264" s="456"/>
      <c r="BC264" s="456"/>
      <c r="BD264" s="456"/>
      <c r="BE264" s="456"/>
      <c r="BF264" s="456"/>
      <c r="BG264" s="456"/>
      <c r="BH264" s="456"/>
      <c r="BI264" s="456"/>
      <c r="BJ264" s="456"/>
      <c r="BK264" s="456"/>
      <c r="BL264" s="456"/>
      <c r="BM264" s="456"/>
      <c r="BN264" s="456"/>
      <c r="BO264" s="456"/>
      <c r="BP264" s="456"/>
      <c r="BQ264" s="456"/>
      <c r="BR264" s="456"/>
      <c r="BS264" s="456"/>
      <c r="BT264" s="456"/>
      <c r="BU264" s="456"/>
      <c r="BV264" s="456"/>
      <c r="BW264" s="456"/>
      <c r="BX264" s="456"/>
      <c r="BY264" s="456"/>
      <c r="BZ264" s="456"/>
      <c r="CA264" s="456"/>
      <c r="CB264" s="456"/>
      <c r="CC264" s="456"/>
      <c r="CD264" s="456"/>
      <c r="CE264" s="456"/>
      <c r="CF264" s="456"/>
      <c r="CG264" s="456"/>
      <c r="CH264" s="456"/>
      <c r="CI264" s="456"/>
      <c r="CJ264" s="456"/>
      <c r="CK264" s="456"/>
      <c r="CL264" s="456"/>
      <c r="CM264" s="456"/>
      <c r="CN264" s="456"/>
    </row>
    <row r="265" spans="4:92" ht="14.25" customHeight="1" x14ac:dyDescent="0.35">
      <c r="D265" s="769"/>
      <c r="E265" s="770"/>
      <c r="F265" s="725"/>
      <c r="G265" s="725"/>
      <c r="H265" s="725"/>
      <c r="I265" s="725"/>
      <c r="J265" s="725"/>
      <c r="K265" s="725"/>
      <c r="L265" s="725"/>
      <c r="M265" s="725"/>
      <c r="N265" s="725"/>
      <c r="O265" s="725"/>
      <c r="P265" s="725"/>
      <c r="Q265" s="725"/>
      <c r="R265" s="725"/>
      <c r="S265" s="725"/>
      <c r="T265" s="725"/>
      <c r="U265" s="725"/>
      <c r="V265" s="725"/>
      <c r="W265" s="725"/>
      <c r="X265" s="757"/>
      <c r="Y265" s="757"/>
      <c r="Z265" s="725"/>
      <c r="AA265" s="725"/>
      <c r="AB265" s="725"/>
      <c r="AC265" s="725"/>
      <c r="AD265" s="725"/>
      <c r="AE265" s="725"/>
      <c r="AF265" s="725"/>
      <c r="AG265" s="725"/>
      <c r="AH265" s="725"/>
      <c r="AI265" s="725"/>
      <c r="AJ265" s="725"/>
      <c r="AK265" s="725"/>
      <c r="AL265" s="725"/>
      <c r="AM265" s="725"/>
      <c r="AN265" s="725"/>
      <c r="AO265" s="725"/>
      <c r="AP265" s="725"/>
      <c r="AQ265" s="725"/>
      <c r="AR265" s="725"/>
      <c r="AS265" s="725"/>
      <c r="AT265" s="725"/>
      <c r="AU265" s="6"/>
      <c r="AV265" s="456"/>
      <c r="AW265" s="456"/>
      <c r="AX265" s="456"/>
      <c r="AY265" s="456"/>
      <c r="AZ265" s="456"/>
      <c r="BA265" s="456"/>
      <c r="BB265" s="456"/>
      <c r="BC265" s="456"/>
      <c r="BD265" s="456"/>
      <c r="BE265" s="456"/>
      <c r="BF265" s="456"/>
      <c r="BG265" s="456"/>
      <c r="BH265" s="456"/>
      <c r="BI265" s="456"/>
      <c r="BJ265" s="456"/>
      <c r="BK265" s="456"/>
      <c r="BL265" s="456"/>
      <c r="BM265" s="456"/>
      <c r="BN265" s="456"/>
      <c r="BO265" s="456"/>
      <c r="BP265" s="456"/>
      <c r="BQ265" s="456"/>
      <c r="BR265" s="456"/>
      <c r="BS265" s="456"/>
      <c r="BT265" s="456"/>
      <c r="BU265" s="456"/>
      <c r="BV265" s="456"/>
      <c r="BW265" s="456"/>
      <c r="BX265" s="456"/>
      <c r="BY265" s="456"/>
      <c r="BZ265" s="456"/>
      <c r="CA265" s="456"/>
      <c r="CB265" s="456"/>
      <c r="CC265" s="456"/>
      <c r="CD265" s="456"/>
      <c r="CE265" s="456"/>
      <c r="CF265" s="456"/>
      <c r="CG265" s="456"/>
      <c r="CH265" s="456"/>
      <c r="CI265" s="456"/>
      <c r="CJ265" s="456"/>
      <c r="CK265" s="456"/>
      <c r="CL265" s="456"/>
      <c r="CM265" s="456"/>
      <c r="CN265" s="456"/>
    </row>
    <row r="266" spans="4:92" ht="14.25" customHeight="1" x14ac:dyDescent="0.35">
      <c r="D266" s="771"/>
      <c r="E266" s="772"/>
      <c r="F266" s="726"/>
      <c r="G266" s="726"/>
      <c r="H266" s="726"/>
      <c r="I266" s="726"/>
      <c r="J266" s="726"/>
      <c r="K266" s="726"/>
      <c r="L266" s="726"/>
      <c r="M266" s="726"/>
      <c r="N266" s="726"/>
      <c r="O266" s="726"/>
      <c r="P266" s="726"/>
      <c r="Q266" s="726"/>
      <c r="R266" s="726"/>
      <c r="S266" s="726"/>
      <c r="T266" s="726"/>
      <c r="U266" s="726"/>
      <c r="V266" s="726"/>
      <c r="W266" s="726"/>
      <c r="X266" s="758"/>
      <c r="Y266" s="758"/>
      <c r="Z266" s="726"/>
      <c r="AA266" s="726"/>
      <c r="AB266" s="726"/>
      <c r="AC266" s="726"/>
      <c r="AD266" s="726"/>
      <c r="AE266" s="726"/>
      <c r="AF266" s="726"/>
      <c r="AG266" s="726"/>
      <c r="AH266" s="726"/>
      <c r="AI266" s="726"/>
      <c r="AJ266" s="726"/>
      <c r="AK266" s="726"/>
      <c r="AL266" s="726"/>
      <c r="AM266" s="726"/>
      <c r="AN266" s="726"/>
      <c r="AO266" s="726"/>
      <c r="AP266" s="725"/>
      <c r="AQ266" s="725"/>
      <c r="AR266" s="725"/>
      <c r="AS266" s="725"/>
      <c r="AT266" s="725"/>
      <c r="AU266" s="6"/>
      <c r="AV266" s="629" t="s">
        <v>95</v>
      </c>
      <c r="AW266" s="629"/>
      <c r="AX266" s="629"/>
      <c r="AY266" s="629"/>
      <c r="AZ266" s="629"/>
      <c r="BA266" s="629"/>
      <c r="BB266" s="629"/>
      <c r="BC266" s="629"/>
      <c r="BD266" s="629"/>
      <c r="BE266" s="629"/>
      <c r="BF266" s="629"/>
      <c r="BG266" s="642" t="s">
        <v>96</v>
      </c>
      <c r="BH266" s="642"/>
      <c r="BI266" s="642"/>
      <c r="BJ266" s="642"/>
      <c r="BK266" s="642"/>
      <c r="BL266" s="642"/>
      <c r="BM266" s="642"/>
      <c r="BN266" s="642"/>
      <c r="BO266" s="642"/>
      <c r="BP266" s="642"/>
      <c r="BQ266" s="642"/>
      <c r="BR266" s="642"/>
      <c r="BS266" s="642"/>
      <c r="BT266" s="642"/>
      <c r="BU266" s="642"/>
      <c r="BV266" s="642"/>
      <c r="BW266" s="642"/>
      <c r="BX266" s="642"/>
      <c r="BY266" s="642" t="s">
        <v>98</v>
      </c>
      <c r="BZ266" s="642"/>
      <c r="CA266" s="642"/>
      <c r="CB266" s="642"/>
      <c r="CC266" s="642"/>
      <c r="CD266" s="642"/>
      <c r="CE266" s="642"/>
      <c r="CF266" s="642"/>
      <c r="CG266" s="642"/>
      <c r="CH266" s="642"/>
      <c r="CI266" s="642"/>
      <c r="CJ266" s="642"/>
      <c r="CK266" s="642"/>
      <c r="CL266" s="642"/>
      <c r="CM266" s="642"/>
      <c r="CN266" s="642"/>
    </row>
    <row r="267" spans="4:92" ht="14.25" customHeight="1" x14ac:dyDescent="0.35">
      <c r="D267" s="750">
        <v>0</v>
      </c>
      <c r="E267" s="751"/>
      <c r="F267" s="543">
        <v>0</v>
      </c>
      <c r="G267" s="543"/>
      <c r="H267" s="543"/>
      <c r="I267" s="543">
        <v>0</v>
      </c>
      <c r="J267" s="543"/>
      <c r="K267" s="543">
        <v>0</v>
      </c>
      <c r="L267" s="543"/>
      <c r="M267" s="543"/>
      <c r="N267" s="543">
        <v>0</v>
      </c>
      <c r="O267" s="543"/>
      <c r="P267" s="543"/>
      <c r="Q267" s="543"/>
      <c r="R267" s="543">
        <v>0</v>
      </c>
      <c r="S267" s="543"/>
      <c r="T267" s="543">
        <v>0</v>
      </c>
      <c r="U267" s="543"/>
      <c r="V267" s="543">
        <v>0</v>
      </c>
      <c r="W267" s="543"/>
      <c r="X267" s="543">
        <v>0</v>
      </c>
      <c r="Y267" s="543"/>
      <c r="Z267" s="543">
        <v>0</v>
      </c>
      <c r="AA267" s="543"/>
      <c r="AB267" s="543"/>
      <c r="AC267" s="543">
        <v>0</v>
      </c>
      <c r="AD267" s="543"/>
      <c r="AE267" s="543"/>
      <c r="AF267" s="543"/>
      <c r="AG267" s="543">
        <v>0</v>
      </c>
      <c r="AH267" s="543"/>
      <c r="AI267" s="543"/>
      <c r="AJ267" s="543"/>
      <c r="AK267" s="543">
        <v>2</v>
      </c>
      <c r="AL267" s="543"/>
      <c r="AM267" s="543"/>
      <c r="AN267" s="543">
        <v>0</v>
      </c>
      <c r="AO267" s="543"/>
      <c r="AP267" s="543">
        <v>1</v>
      </c>
      <c r="AQ267" s="543"/>
      <c r="AR267" s="543"/>
      <c r="AS267" s="543"/>
      <c r="AT267" s="543"/>
      <c r="AU267" s="11"/>
      <c r="AV267" s="629"/>
      <c r="AW267" s="629"/>
      <c r="AX267" s="629"/>
      <c r="AY267" s="629"/>
      <c r="AZ267" s="629"/>
      <c r="BA267" s="629"/>
      <c r="BB267" s="629"/>
      <c r="BC267" s="629"/>
      <c r="BD267" s="629"/>
      <c r="BE267" s="629"/>
      <c r="BF267" s="629"/>
      <c r="BG267" s="642"/>
      <c r="BH267" s="642"/>
      <c r="BI267" s="642"/>
      <c r="BJ267" s="642"/>
      <c r="BK267" s="642"/>
      <c r="BL267" s="642"/>
      <c r="BM267" s="642"/>
      <c r="BN267" s="642"/>
      <c r="BO267" s="642"/>
      <c r="BP267" s="642"/>
      <c r="BQ267" s="642"/>
      <c r="BR267" s="642"/>
      <c r="BS267" s="642"/>
      <c r="BT267" s="642"/>
      <c r="BU267" s="642"/>
      <c r="BV267" s="642"/>
      <c r="BW267" s="642"/>
      <c r="BX267" s="642"/>
      <c r="BY267" s="642"/>
      <c r="BZ267" s="642"/>
      <c r="CA267" s="642"/>
      <c r="CB267" s="642"/>
      <c r="CC267" s="642"/>
      <c r="CD267" s="642"/>
      <c r="CE267" s="642"/>
      <c r="CF267" s="642"/>
      <c r="CG267" s="642"/>
      <c r="CH267" s="642"/>
      <c r="CI267" s="642"/>
      <c r="CJ267" s="642"/>
      <c r="CK267" s="642"/>
      <c r="CL267" s="642"/>
      <c r="CM267" s="642"/>
      <c r="CN267" s="642"/>
    </row>
    <row r="268" spans="4:92" ht="14.25" customHeight="1" x14ac:dyDescent="0.35">
      <c r="D268" s="752"/>
      <c r="E268" s="753"/>
      <c r="F268" s="543"/>
      <c r="G268" s="543"/>
      <c r="H268" s="543"/>
      <c r="I268" s="543"/>
      <c r="J268" s="543"/>
      <c r="K268" s="543"/>
      <c r="L268" s="543"/>
      <c r="M268" s="543"/>
      <c r="N268" s="543"/>
      <c r="O268" s="543"/>
      <c r="P268" s="543"/>
      <c r="Q268" s="543"/>
      <c r="R268" s="543"/>
      <c r="S268" s="543"/>
      <c r="T268" s="543"/>
      <c r="U268" s="543"/>
      <c r="V268" s="543"/>
      <c r="W268" s="543"/>
      <c r="X268" s="543"/>
      <c r="Y268" s="543"/>
      <c r="Z268" s="543"/>
      <c r="AA268" s="543"/>
      <c r="AB268" s="543"/>
      <c r="AC268" s="543"/>
      <c r="AD268" s="543"/>
      <c r="AE268" s="543"/>
      <c r="AF268" s="543"/>
      <c r="AG268" s="543"/>
      <c r="AH268" s="543"/>
      <c r="AI268" s="543"/>
      <c r="AJ268" s="543"/>
      <c r="AK268" s="543"/>
      <c r="AL268" s="543"/>
      <c r="AM268" s="543"/>
      <c r="AN268" s="543"/>
      <c r="AO268" s="543"/>
      <c r="AP268" s="543"/>
      <c r="AQ268" s="543"/>
      <c r="AR268" s="543"/>
      <c r="AS268" s="543"/>
      <c r="AT268" s="543"/>
      <c r="AU268" s="106"/>
      <c r="AV268" s="443">
        <v>1</v>
      </c>
      <c r="AW268" s="443"/>
      <c r="AX268" s="443"/>
      <c r="AY268" s="443"/>
      <c r="AZ268" s="443"/>
      <c r="BA268" s="443"/>
      <c r="BB268" s="443"/>
      <c r="BC268" s="443"/>
      <c r="BD268" s="443"/>
      <c r="BE268" s="443"/>
      <c r="BF268" s="443"/>
      <c r="BG268" s="443">
        <v>0</v>
      </c>
      <c r="BH268" s="443"/>
      <c r="BI268" s="443"/>
      <c r="BJ268" s="443"/>
      <c r="BK268" s="443"/>
      <c r="BL268" s="443"/>
      <c r="BM268" s="443"/>
      <c r="BN268" s="443"/>
      <c r="BO268" s="443"/>
      <c r="BP268" s="443"/>
      <c r="BQ268" s="443"/>
      <c r="BR268" s="443"/>
      <c r="BS268" s="443"/>
      <c r="BT268" s="443"/>
      <c r="BU268" s="443"/>
      <c r="BV268" s="443"/>
      <c r="BW268" s="443"/>
      <c r="BX268" s="443"/>
      <c r="BY268" s="739">
        <v>1</v>
      </c>
      <c r="BZ268" s="739"/>
      <c r="CA268" s="739"/>
      <c r="CB268" s="739"/>
      <c r="CC268" s="739"/>
      <c r="CD268" s="739"/>
      <c r="CE268" s="739"/>
      <c r="CF268" s="739"/>
      <c r="CG268" s="739"/>
      <c r="CH268" s="739"/>
      <c r="CI268" s="739"/>
      <c r="CJ268" s="739"/>
      <c r="CK268" s="739"/>
      <c r="CL268" s="739"/>
      <c r="CM268" s="739"/>
      <c r="CN268" s="739"/>
    </row>
    <row r="269" spans="4:92" ht="14.25" customHeight="1" x14ac:dyDescent="0.35">
      <c r="D269" s="754"/>
      <c r="E269" s="755"/>
      <c r="F269" s="543"/>
      <c r="G269" s="543"/>
      <c r="H269" s="543"/>
      <c r="I269" s="543"/>
      <c r="J269" s="543"/>
      <c r="K269" s="543"/>
      <c r="L269" s="543"/>
      <c r="M269" s="543"/>
      <c r="N269" s="543"/>
      <c r="O269" s="543"/>
      <c r="P269" s="543"/>
      <c r="Q269" s="543"/>
      <c r="R269" s="543"/>
      <c r="S269" s="543"/>
      <c r="T269" s="543"/>
      <c r="U269" s="543"/>
      <c r="V269" s="543"/>
      <c r="W269" s="543"/>
      <c r="X269" s="543"/>
      <c r="Y269" s="543"/>
      <c r="Z269" s="543"/>
      <c r="AA269" s="543"/>
      <c r="AB269" s="543"/>
      <c r="AC269" s="543"/>
      <c r="AD269" s="543"/>
      <c r="AE269" s="543"/>
      <c r="AF269" s="543"/>
      <c r="AG269" s="543"/>
      <c r="AH269" s="543"/>
      <c r="AI269" s="543"/>
      <c r="AJ269" s="543"/>
      <c r="AK269" s="543"/>
      <c r="AL269" s="543"/>
      <c r="AM269" s="543"/>
      <c r="AN269" s="543"/>
      <c r="AO269" s="543"/>
      <c r="AP269" s="543"/>
      <c r="AQ269" s="543"/>
      <c r="AR269" s="543"/>
      <c r="AS269" s="543"/>
      <c r="AT269" s="543"/>
      <c r="AU269" s="106"/>
      <c r="AV269" s="443"/>
      <c r="AW269" s="443"/>
      <c r="AX269" s="443"/>
      <c r="AY269" s="443"/>
      <c r="AZ269" s="443"/>
      <c r="BA269" s="443"/>
      <c r="BB269" s="443"/>
      <c r="BC269" s="443"/>
      <c r="BD269" s="443"/>
      <c r="BE269" s="443"/>
      <c r="BF269" s="443"/>
      <c r="BG269" s="443"/>
      <c r="BH269" s="443"/>
      <c r="BI269" s="443"/>
      <c r="BJ269" s="443"/>
      <c r="BK269" s="443"/>
      <c r="BL269" s="443"/>
      <c r="BM269" s="443"/>
      <c r="BN269" s="443"/>
      <c r="BO269" s="443"/>
      <c r="BP269" s="443"/>
      <c r="BQ269" s="443"/>
      <c r="BR269" s="443"/>
      <c r="BS269" s="443"/>
      <c r="BT269" s="443"/>
      <c r="BU269" s="443"/>
      <c r="BV269" s="443"/>
      <c r="BW269" s="443"/>
      <c r="BX269" s="443"/>
      <c r="BY269" s="739"/>
      <c r="BZ269" s="739"/>
      <c r="CA269" s="739"/>
      <c r="CB269" s="739"/>
      <c r="CC269" s="739"/>
      <c r="CD269" s="739"/>
      <c r="CE269" s="739"/>
      <c r="CF269" s="739"/>
      <c r="CG269" s="739"/>
      <c r="CH269" s="739"/>
      <c r="CI269" s="739"/>
      <c r="CJ269" s="739"/>
      <c r="CK269" s="739"/>
      <c r="CL269" s="739"/>
      <c r="CM269" s="739"/>
      <c r="CN269" s="739"/>
    </row>
    <row r="270" spans="4:92" ht="14.25" customHeight="1" x14ac:dyDescent="0.35">
      <c r="D270" s="54" t="s">
        <v>360</v>
      </c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63" t="s">
        <v>363</v>
      </c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</row>
    <row r="271" spans="4:92" ht="14.25" customHeight="1" x14ac:dyDescent="0.35">
      <c r="D271" s="3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</row>
    <row r="272" spans="4:92" ht="14.25" customHeight="1" x14ac:dyDescent="0.35">
      <c r="D272" s="456" t="s">
        <v>326</v>
      </c>
      <c r="E272" s="456"/>
      <c r="F272" s="456"/>
      <c r="G272" s="456"/>
      <c r="H272" s="456"/>
      <c r="I272" s="456"/>
      <c r="J272" s="456"/>
      <c r="K272" s="456"/>
      <c r="L272" s="456"/>
      <c r="M272" s="456"/>
      <c r="N272" s="456"/>
      <c r="O272" s="456"/>
      <c r="P272" s="456"/>
      <c r="Q272" s="456"/>
      <c r="R272" s="456"/>
      <c r="S272" s="456"/>
      <c r="T272" s="456"/>
      <c r="U272" s="456"/>
      <c r="V272" s="456"/>
      <c r="W272" s="456"/>
      <c r="X272" s="456"/>
      <c r="Y272" s="456"/>
      <c r="Z272" s="456"/>
      <c r="AA272" s="456"/>
      <c r="AB272" s="456"/>
      <c r="AC272" s="456"/>
      <c r="AD272" s="456"/>
      <c r="AE272" s="456"/>
      <c r="AF272" s="456"/>
      <c r="AG272" s="456"/>
      <c r="AH272" s="456"/>
      <c r="AI272" s="456"/>
      <c r="AJ272" s="456"/>
      <c r="AK272" s="456"/>
      <c r="AL272" s="456"/>
      <c r="AM272" s="456"/>
      <c r="AN272" s="456"/>
      <c r="AO272" s="456"/>
      <c r="AP272" s="456"/>
      <c r="AQ272" s="456"/>
      <c r="AR272" s="456"/>
      <c r="AS272" s="456"/>
      <c r="AT272" s="456"/>
      <c r="AV272" s="456" t="s">
        <v>114</v>
      </c>
      <c r="AW272" s="456"/>
      <c r="AX272" s="456"/>
      <c r="AY272" s="456"/>
      <c r="AZ272" s="456"/>
      <c r="BA272" s="456"/>
      <c r="BB272" s="456"/>
      <c r="BC272" s="456"/>
      <c r="BD272" s="456"/>
      <c r="BE272" s="456"/>
      <c r="BF272" s="456"/>
      <c r="BG272" s="456"/>
      <c r="BH272" s="456"/>
      <c r="BI272" s="456"/>
      <c r="BJ272" s="456"/>
      <c r="BK272" s="456"/>
      <c r="BL272" s="456"/>
      <c r="BM272" s="456"/>
      <c r="BN272" s="456"/>
      <c r="BO272" s="456"/>
      <c r="BP272" s="456"/>
      <c r="BQ272" s="456"/>
      <c r="BR272" s="456"/>
      <c r="BS272" s="456"/>
      <c r="BT272" s="456"/>
      <c r="BU272" s="456"/>
      <c r="BV272" s="456"/>
      <c r="BW272" s="456"/>
      <c r="BX272" s="456"/>
      <c r="BY272" s="456"/>
      <c r="BZ272" s="456"/>
      <c r="CA272" s="456"/>
      <c r="CB272" s="456"/>
      <c r="CC272" s="456"/>
      <c r="CD272" s="456"/>
      <c r="CE272" s="456"/>
      <c r="CF272" s="456"/>
      <c r="CG272" s="456"/>
      <c r="CH272" s="456"/>
      <c r="CI272" s="456"/>
      <c r="CJ272" s="456"/>
      <c r="CK272" s="456"/>
      <c r="CL272" s="456"/>
      <c r="CM272" s="456"/>
      <c r="CN272" s="456"/>
    </row>
    <row r="273" spans="1:150" ht="14.25" customHeight="1" x14ac:dyDescent="0.35">
      <c r="D273" s="451"/>
      <c r="E273" s="451"/>
      <c r="F273" s="451"/>
      <c r="G273" s="451"/>
      <c r="H273" s="451"/>
      <c r="I273" s="451"/>
      <c r="J273" s="451"/>
      <c r="K273" s="451"/>
      <c r="L273" s="451"/>
      <c r="M273" s="451"/>
      <c r="N273" s="451"/>
      <c r="O273" s="451"/>
      <c r="P273" s="451"/>
      <c r="Q273" s="451"/>
      <c r="R273" s="451"/>
      <c r="S273" s="451"/>
      <c r="T273" s="451"/>
      <c r="U273" s="451"/>
      <c r="V273" s="451"/>
      <c r="W273" s="451"/>
      <c r="X273" s="451"/>
      <c r="Y273" s="451"/>
      <c r="Z273" s="451"/>
      <c r="AA273" s="451"/>
      <c r="AB273" s="451"/>
      <c r="AC273" s="451"/>
      <c r="AD273" s="451"/>
      <c r="AE273" s="451"/>
      <c r="AF273" s="451"/>
      <c r="AG273" s="451"/>
      <c r="AH273" s="451"/>
      <c r="AI273" s="451"/>
      <c r="AJ273" s="451"/>
      <c r="AK273" s="451"/>
      <c r="AL273" s="451"/>
      <c r="AM273" s="451"/>
      <c r="AN273" s="451"/>
      <c r="AO273" s="451"/>
      <c r="AP273" s="451"/>
      <c r="AQ273" s="451"/>
      <c r="AR273" s="451"/>
      <c r="AS273" s="451"/>
      <c r="AT273" s="451"/>
      <c r="AU273" s="14"/>
      <c r="AV273" s="456"/>
      <c r="AW273" s="456"/>
      <c r="AX273" s="456"/>
      <c r="AY273" s="456"/>
      <c r="AZ273" s="456"/>
      <c r="BA273" s="456"/>
      <c r="BB273" s="456"/>
      <c r="BC273" s="456"/>
      <c r="BD273" s="456"/>
      <c r="BE273" s="456"/>
      <c r="BF273" s="456"/>
      <c r="BG273" s="456"/>
      <c r="BH273" s="456"/>
      <c r="BI273" s="456"/>
      <c r="BJ273" s="456"/>
      <c r="BK273" s="456"/>
      <c r="BL273" s="456"/>
      <c r="BM273" s="456"/>
      <c r="BN273" s="456"/>
      <c r="BO273" s="456"/>
      <c r="BP273" s="456"/>
      <c r="BQ273" s="456"/>
      <c r="BR273" s="456"/>
      <c r="BS273" s="456"/>
      <c r="BT273" s="456"/>
      <c r="BU273" s="456"/>
      <c r="BV273" s="456"/>
      <c r="BW273" s="456"/>
      <c r="BX273" s="456"/>
      <c r="BY273" s="456"/>
      <c r="BZ273" s="456"/>
      <c r="CA273" s="456"/>
      <c r="CB273" s="456"/>
      <c r="CC273" s="456"/>
      <c r="CD273" s="456"/>
      <c r="CE273" s="456"/>
      <c r="CF273" s="456"/>
      <c r="CG273" s="456"/>
      <c r="CH273" s="456"/>
      <c r="CI273" s="456"/>
      <c r="CJ273" s="456"/>
      <c r="CK273" s="456"/>
      <c r="CL273" s="456"/>
      <c r="CM273" s="456"/>
      <c r="CN273" s="456"/>
    </row>
    <row r="274" spans="1:150" ht="14.25" customHeight="1" x14ac:dyDescent="0.35">
      <c r="D274" s="671" t="s">
        <v>108</v>
      </c>
      <c r="E274" s="672"/>
      <c r="F274" s="672"/>
      <c r="G274" s="672"/>
      <c r="H274" s="672"/>
      <c r="I274" s="672"/>
      <c r="J274" s="672"/>
      <c r="K274" s="672"/>
      <c r="L274" s="672"/>
      <c r="M274" s="672"/>
      <c r="N274" s="672"/>
      <c r="O274" s="680"/>
      <c r="P274" s="629" t="s">
        <v>109</v>
      </c>
      <c r="Q274" s="629"/>
      <c r="R274" s="629"/>
      <c r="S274" s="629"/>
      <c r="T274" s="629"/>
      <c r="U274" s="629"/>
      <c r="V274" s="629"/>
      <c r="W274" s="629"/>
      <c r="X274" s="629"/>
      <c r="Y274" s="629"/>
      <c r="Z274" s="629"/>
      <c r="AA274" s="629"/>
      <c r="AB274" s="629"/>
      <c r="AC274" s="629"/>
      <c r="AD274" s="629"/>
      <c r="AE274" s="629"/>
      <c r="AF274" s="629"/>
      <c r="AG274" s="629"/>
      <c r="AH274" s="671" t="s">
        <v>110</v>
      </c>
      <c r="AI274" s="672"/>
      <c r="AJ274" s="672"/>
      <c r="AK274" s="672"/>
      <c r="AL274" s="672"/>
      <c r="AM274" s="672"/>
      <c r="AN274" s="672"/>
      <c r="AO274" s="672"/>
      <c r="AP274" s="672"/>
      <c r="AQ274" s="672"/>
      <c r="AR274" s="672"/>
      <c r="AS274" s="672"/>
      <c r="AT274" s="680"/>
      <c r="AU274" s="33"/>
      <c r="AV274" s="629" t="s">
        <v>115</v>
      </c>
      <c r="AW274" s="629"/>
      <c r="AX274" s="629"/>
      <c r="AY274" s="629"/>
      <c r="AZ274" s="629"/>
      <c r="BA274" s="629"/>
      <c r="BB274" s="629"/>
      <c r="BC274" s="629"/>
      <c r="BD274" s="629"/>
      <c r="BE274" s="629"/>
      <c r="BF274" s="629"/>
      <c r="BG274" s="629"/>
      <c r="BH274" s="629"/>
      <c r="BI274" s="629"/>
      <c r="BJ274" s="629" t="s">
        <v>116</v>
      </c>
      <c r="BK274" s="629"/>
      <c r="BL274" s="629"/>
      <c r="BM274" s="629"/>
      <c r="BN274" s="629"/>
      <c r="BO274" s="629"/>
      <c r="BP274" s="629"/>
      <c r="BQ274" s="629"/>
      <c r="BR274" s="629"/>
      <c r="BS274" s="629"/>
      <c r="BT274" s="629"/>
      <c r="BU274" s="629"/>
      <c r="BV274" s="629"/>
      <c r="BW274" s="629"/>
      <c r="BX274" s="629" t="s">
        <v>109</v>
      </c>
      <c r="BY274" s="629"/>
      <c r="BZ274" s="629"/>
      <c r="CA274" s="629"/>
      <c r="CB274" s="629"/>
      <c r="CC274" s="629"/>
      <c r="CD274" s="629"/>
      <c r="CE274" s="629"/>
      <c r="CF274" s="629"/>
      <c r="CG274" s="629" t="s">
        <v>117</v>
      </c>
      <c r="CH274" s="629"/>
      <c r="CI274" s="629"/>
      <c r="CJ274" s="629"/>
      <c r="CK274" s="629"/>
      <c r="CL274" s="629"/>
      <c r="CM274" s="629"/>
      <c r="CN274" s="629"/>
    </row>
    <row r="275" spans="1:150" ht="14.25" customHeight="1" x14ac:dyDescent="0.35">
      <c r="D275" s="673"/>
      <c r="E275" s="674"/>
      <c r="F275" s="674"/>
      <c r="G275" s="674"/>
      <c r="H275" s="674"/>
      <c r="I275" s="674"/>
      <c r="J275" s="674"/>
      <c r="K275" s="674"/>
      <c r="L275" s="674"/>
      <c r="M275" s="674"/>
      <c r="N275" s="674"/>
      <c r="O275" s="681"/>
      <c r="P275" s="629"/>
      <c r="Q275" s="629"/>
      <c r="R275" s="629"/>
      <c r="S275" s="629"/>
      <c r="T275" s="629"/>
      <c r="U275" s="629"/>
      <c r="V275" s="629"/>
      <c r="W275" s="629"/>
      <c r="X275" s="629"/>
      <c r="Y275" s="629"/>
      <c r="Z275" s="629"/>
      <c r="AA275" s="629"/>
      <c r="AB275" s="629"/>
      <c r="AC275" s="629"/>
      <c r="AD275" s="629"/>
      <c r="AE275" s="629"/>
      <c r="AF275" s="629"/>
      <c r="AG275" s="629"/>
      <c r="AH275" s="673"/>
      <c r="AI275" s="674"/>
      <c r="AJ275" s="674"/>
      <c r="AK275" s="674"/>
      <c r="AL275" s="674"/>
      <c r="AM275" s="674"/>
      <c r="AN275" s="674"/>
      <c r="AO275" s="674"/>
      <c r="AP275" s="674"/>
      <c r="AQ275" s="674"/>
      <c r="AR275" s="674"/>
      <c r="AS275" s="674"/>
      <c r="AT275" s="681"/>
      <c r="AU275" s="33"/>
      <c r="AV275" s="629"/>
      <c r="AW275" s="629"/>
      <c r="AX275" s="629"/>
      <c r="AY275" s="629"/>
      <c r="AZ275" s="629"/>
      <c r="BA275" s="629"/>
      <c r="BB275" s="629"/>
      <c r="BC275" s="629"/>
      <c r="BD275" s="629"/>
      <c r="BE275" s="629"/>
      <c r="BF275" s="629"/>
      <c r="BG275" s="629"/>
      <c r="BH275" s="629"/>
      <c r="BI275" s="629"/>
      <c r="BJ275" s="629"/>
      <c r="BK275" s="629"/>
      <c r="BL275" s="629"/>
      <c r="BM275" s="629"/>
      <c r="BN275" s="629"/>
      <c r="BO275" s="629"/>
      <c r="BP275" s="629"/>
      <c r="BQ275" s="629"/>
      <c r="BR275" s="629"/>
      <c r="BS275" s="629"/>
      <c r="BT275" s="629"/>
      <c r="BU275" s="629"/>
      <c r="BV275" s="629"/>
      <c r="BW275" s="629"/>
      <c r="BX275" s="629"/>
      <c r="BY275" s="629"/>
      <c r="BZ275" s="629"/>
      <c r="CA275" s="629"/>
      <c r="CB275" s="629"/>
      <c r="CC275" s="629"/>
      <c r="CD275" s="629"/>
      <c r="CE275" s="629"/>
      <c r="CF275" s="629"/>
      <c r="CG275" s="629"/>
      <c r="CH275" s="629"/>
      <c r="CI275" s="629"/>
      <c r="CJ275" s="629"/>
      <c r="CK275" s="629"/>
      <c r="CL275" s="629"/>
      <c r="CM275" s="629"/>
      <c r="CN275" s="629"/>
    </row>
    <row r="276" spans="1:150" ht="24" customHeight="1" x14ac:dyDescent="0.35">
      <c r="D276" s="777">
        <v>7523688</v>
      </c>
      <c r="E276" s="778"/>
      <c r="F276" s="778"/>
      <c r="G276" s="778"/>
      <c r="H276" s="778"/>
      <c r="I276" s="778"/>
      <c r="J276" s="778"/>
      <c r="K276" s="778"/>
      <c r="L276" s="778"/>
      <c r="M276" s="778"/>
      <c r="N276" s="778"/>
      <c r="O276" s="779"/>
      <c r="P276" s="543">
        <v>7535033</v>
      </c>
      <c r="Q276" s="543"/>
      <c r="R276" s="543"/>
      <c r="S276" s="543"/>
      <c r="T276" s="543"/>
      <c r="U276" s="543"/>
      <c r="V276" s="543"/>
      <c r="W276" s="543"/>
      <c r="X276" s="543"/>
      <c r="Y276" s="543"/>
      <c r="Z276" s="543"/>
      <c r="AA276" s="543"/>
      <c r="AB276" s="543"/>
      <c r="AC276" s="543"/>
      <c r="AD276" s="543"/>
      <c r="AE276" s="543"/>
      <c r="AF276" s="543"/>
      <c r="AG276" s="543"/>
      <c r="AH276" s="773" t="s">
        <v>931</v>
      </c>
      <c r="AI276" s="774"/>
      <c r="AJ276" s="774"/>
      <c r="AK276" s="774"/>
      <c r="AL276" s="774"/>
      <c r="AM276" s="774"/>
      <c r="AN276" s="774"/>
      <c r="AO276" s="774"/>
      <c r="AP276" s="774"/>
      <c r="AQ276" s="774"/>
      <c r="AR276" s="774"/>
      <c r="AS276" s="774"/>
      <c r="AT276" s="783"/>
      <c r="AU276" s="33"/>
      <c r="AV276" s="543" t="s">
        <v>742</v>
      </c>
      <c r="AW276" s="543"/>
      <c r="AX276" s="543"/>
      <c r="AY276" s="543"/>
      <c r="AZ276" s="543"/>
      <c r="BA276" s="543"/>
      <c r="BB276" s="543"/>
      <c r="BC276" s="543"/>
      <c r="BD276" s="543"/>
      <c r="BE276" s="543"/>
      <c r="BF276" s="543"/>
      <c r="BG276" s="543"/>
      <c r="BH276" s="543"/>
      <c r="BI276" s="543"/>
      <c r="BJ276" s="326" t="s">
        <v>743</v>
      </c>
      <c r="BK276" s="326"/>
      <c r="BL276" s="326"/>
      <c r="BM276" s="326"/>
      <c r="BN276" s="326"/>
      <c r="BO276" s="326"/>
      <c r="BP276" s="326"/>
      <c r="BQ276" s="326"/>
      <c r="BR276" s="326"/>
      <c r="BS276" s="326"/>
      <c r="BT276" s="326"/>
      <c r="BU276" s="326"/>
      <c r="BV276" s="326"/>
      <c r="BW276" s="326"/>
      <c r="BX276" s="326" t="s">
        <v>1249</v>
      </c>
      <c r="BY276" s="326"/>
      <c r="BZ276" s="326"/>
      <c r="CA276" s="326"/>
      <c r="CB276" s="326"/>
      <c r="CC276" s="326"/>
      <c r="CD276" s="326"/>
      <c r="CE276" s="326"/>
      <c r="CF276" s="326"/>
      <c r="CG276" s="543">
        <v>0</v>
      </c>
      <c r="CH276" s="543"/>
      <c r="CI276" s="543"/>
      <c r="CJ276" s="543"/>
      <c r="CK276" s="543"/>
      <c r="CL276" s="543"/>
      <c r="CM276" s="543"/>
      <c r="CN276" s="543"/>
    </row>
    <row r="277" spans="1:150" ht="37.5" customHeight="1" x14ac:dyDescent="0.35">
      <c r="D277" s="780"/>
      <c r="E277" s="781"/>
      <c r="F277" s="781"/>
      <c r="G277" s="781"/>
      <c r="H277" s="781"/>
      <c r="I277" s="781"/>
      <c r="J277" s="781"/>
      <c r="K277" s="781"/>
      <c r="L277" s="781"/>
      <c r="M277" s="781"/>
      <c r="N277" s="781"/>
      <c r="O277" s="782"/>
      <c r="P277" s="543"/>
      <c r="Q277" s="543"/>
      <c r="R277" s="543"/>
      <c r="S277" s="543"/>
      <c r="T277" s="543"/>
      <c r="U277" s="543"/>
      <c r="V277" s="543"/>
      <c r="W277" s="543"/>
      <c r="X277" s="543"/>
      <c r="Y277" s="543"/>
      <c r="Z277" s="543"/>
      <c r="AA277" s="543"/>
      <c r="AB277" s="543"/>
      <c r="AC277" s="543"/>
      <c r="AD277" s="543"/>
      <c r="AE277" s="543"/>
      <c r="AF277" s="543"/>
      <c r="AG277" s="543"/>
      <c r="AH277" s="784"/>
      <c r="AI277" s="785"/>
      <c r="AJ277" s="785"/>
      <c r="AK277" s="785"/>
      <c r="AL277" s="785"/>
      <c r="AM277" s="785"/>
      <c r="AN277" s="785"/>
      <c r="AO277" s="785"/>
      <c r="AP277" s="785"/>
      <c r="AQ277" s="785"/>
      <c r="AR277" s="785"/>
      <c r="AS277" s="785"/>
      <c r="AT277" s="786"/>
      <c r="AU277" s="33"/>
      <c r="AV277" s="543"/>
      <c r="AW277" s="543"/>
      <c r="AX277" s="543"/>
      <c r="AY277" s="543"/>
      <c r="AZ277" s="543"/>
      <c r="BA277" s="543"/>
      <c r="BB277" s="543"/>
      <c r="BC277" s="543"/>
      <c r="BD277" s="543"/>
      <c r="BE277" s="543"/>
      <c r="BF277" s="543"/>
      <c r="BG277" s="543"/>
      <c r="BH277" s="543"/>
      <c r="BI277" s="543"/>
      <c r="BJ277" s="326"/>
      <c r="BK277" s="326"/>
      <c r="BL277" s="326"/>
      <c r="BM277" s="326"/>
      <c r="BN277" s="326"/>
      <c r="BO277" s="326"/>
      <c r="BP277" s="326"/>
      <c r="BQ277" s="326"/>
      <c r="BR277" s="326"/>
      <c r="BS277" s="326"/>
      <c r="BT277" s="326"/>
      <c r="BU277" s="326"/>
      <c r="BV277" s="326"/>
      <c r="BW277" s="326"/>
      <c r="BX277" s="326"/>
      <c r="BY277" s="326"/>
      <c r="BZ277" s="326"/>
      <c r="CA277" s="326"/>
      <c r="CB277" s="326"/>
      <c r="CC277" s="326"/>
      <c r="CD277" s="326"/>
      <c r="CE277" s="326"/>
      <c r="CF277" s="326"/>
      <c r="CG277" s="543"/>
      <c r="CH277" s="543"/>
      <c r="CI277" s="543"/>
      <c r="CJ277" s="543"/>
      <c r="CK277" s="543"/>
      <c r="CL277" s="543"/>
      <c r="CM277" s="543"/>
      <c r="CN277" s="543"/>
    </row>
    <row r="278" spans="1:150" ht="14.25" customHeight="1" x14ac:dyDescent="0.35"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57"/>
      <c r="AV278" s="611" t="s">
        <v>1250</v>
      </c>
      <c r="AW278" s="611"/>
      <c r="AX278" s="611"/>
      <c r="AY278" s="611"/>
      <c r="AZ278" s="611"/>
      <c r="BA278" s="611"/>
      <c r="BB278" s="611"/>
      <c r="BC278" s="611"/>
      <c r="BD278" s="611"/>
      <c r="BE278" s="611"/>
      <c r="BF278" s="611"/>
      <c r="BG278" s="611"/>
      <c r="BH278" s="611"/>
      <c r="BI278" s="611"/>
      <c r="BJ278" s="611"/>
      <c r="BK278" s="611"/>
      <c r="BL278" s="611"/>
      <c r="BM278" s="611"/>
      <c r="BN278" s="611"/>
      <c r="BO278" s="611"/>
      <c r="BP278" s="428"/>
      <c r="BQ278" s="428"/>
      <c r="BR278" s="428"/>
      <c r="BS278" s="428"/>
      <c r="BT278" s="428"/>
      <c r="BU278" s="428"/>
      <c r="BV278" s="428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</row>
    <row r="279" spans="1:150" ht="14.25" customHeight="1" x14ac:dyDescent="0.35">
      <c r="D279" s="63" t="s">
        <v>1251</v>
      </c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</row>
    <row r="280" spans="1:150" ht="14.25" customHeight="1" x14ac:dyDescent="0.35">
      <c r="A280" s="644"/>
      <c r="B280" s="644"/>
      <c r="C280" s="644"/>
      <c r="D280" s="644"/>
      <c r="E280" s="644"/>
      <c r="F280" s="644"/>
      <c r="G280" s="644"/>
      <c r="H280" s="644"/>
      <c r="I280" s="644"/>
      <c r="J280" s="644"/>
      <c r="K280" s="644"/>
      <c r="L280" s="644"/>
      <c r="M280" s="644"/>
      <c r="N280" s="644"/>
      <c r="O280" s="644"/>
      <c r="P280" s="644"/>
      <c r="Q280" s="644"/>
      <c r="R280" s="644"/>
      <c r="S280" s="644"/>
      <c r="T280" s="644"/>
      <c r="U280" s="644"/>
      <c r="V280" s="644"/>
      <c r="W280" s="644"/>
      <c r="X280" s="644"/>
      <c r="Y280" s="644"/>
      <c r="Z280" s="644"/>
      <c r="AA280" s="644"/>
      <c r="AB280" s="644"/>
      <c r="AC280" s="644"/>
      <c r="AD280" s="644"/>
      <c r="AE280" s="644"/>
      <c r="AF280" s="644"/>
      <c r="AG280" s="644"/>
      <c r="AH280" s="644"/>
      <c r="AI280" s="644"/>
      <c r="AJ280" s="644"/>
      <c r="AK280" s="644"/>
      <c r="AL280" s="644"/>
      <c r="AM280" s="644"/>
      <c r="AN280" s="644"/>
      <c r="AO280" s="644"/>
      <c r="AP280" s="644"/>
      <c r="AQ280" s="644"/>
      <c r="AR280" s="644"/>
      <c r="AS280" s="644"/>
      <c r="AT280" s="644"/>
      <c r="AU280" s="644"/>
      <c r="AV280" s="644"/>
      <c r="AW280" s="644"/>
      <c r="AX280" s="644"/>
      <c r="AY280" s="644"/>
      <c r="AZ280" s="644"/>
      <c r="BA280" s="644"/>
      <c r="BB280" s="644"/>
      <c r="BC280" s="644"/>
      <c r="BD280" s="644"/>
      <c r="BE280" s="644"/>
      <c r="BF280" s="644"/>
      <c r="BG280" s="644"/>
      <c r="BH280" s="644"/>
      <c r="BI280" s="644"/>
      <c r="BJ280" s="644"/>
      <c r="BK280" s="644"/>
      <c r="BL280" s="644"/>
      <c r="BM280" s="644"/>
      <c r="BN280" s="644"/>
      <c r="BO280" s="644"/>
      <c r="BP280" s="644"/>
      <c r="BQ280" s="644"/>
      <c r="BR280" s="644"/>
      <c r="BS280" s="644"/>
      <c r="BT280" s="644"/>
      <c r="BU280" s="644"/>
      <c r="BV280" s="644"/>
      <c r="BW280" s="644"/>
      <c r="BX280" s="644"/>
      <c r="BY280" s="644"/>
      <c r="BZ280" s="644"/>
      <c r="CA280" s="644"/>
      <c r="CB280" s="644"/>
      <c r="CC280" s="644"/>
      <c r="CD280" s="644"/>
      <c r="CE280" s="644"/>
      <c r="CF280" s="644"/>
      <c r="CG280" s="644"/>
      <c r="CH280" s="644"/>
      <c r="CI280" s="644"/>
      <c r="CJ280" s="644"/>
      <c r="CK280" s="644"/>
      <c r="CL280" s="644"/>
      <c r="CM280" s="644"/>
      <c r="CN280" s="644"/>
    </row>
    <row r="281" spans="1:150" ht="14.25" customHeight="1" x14ac:dyDescent="0.35">
      <c r="A281" s="644"/>
      <c r="B281" s="644"/>
      <c r="C281" s="644"/>
      <c r="D281" s="644"/>
      <c r="E281" s="644"/>
      <c r="F281" s="644"/>
      <c r="G281" s="644"/>
      <c r="H281" s="644"/>
      <c r="I281" s="644"/>
      <c r="J281" s="644"/>
      <c r="K281" s="644"/>
      <c r="L281" s="644"/>
      <c r="M281" s="644"/>
      <c r="N281" s="644"/>
      <c r="O281" s="644"/>
      <c r="P281" s="644"/>
      <c r="Q281" s="644"/>
      <c r="R281" s="644"/>
      <c r="S281" s="644"/>
      <c r="T281" s="644"/>
      <c r="U281" s="644"/>
      <c r="V281" s="644"/>
      <c r="W281" s="644"/>
      <c r="X281" s="644"/>
      <c r="Y281" s="644"/>
      <c r="Z281" s="644"/>
      <c r="AA281" s="644"/>
      <c r="AB281" s="644"/>
      <c r="AC281" s="644"/>
      <c r="AD281" s="644"/>
      <c r="AE281" s="644"/>
      <c r="AF281" s="644"/>
      <c r="AG281" s="644"/>
      <c r="AH281" s="644"/>
      <c r="AI281" s="644"/>
      <c r="AJ281" s="644"/>
      <c r="AK281" s="644"/>
      <c r="AL281" s="644"/>
      <c r="AM281" s="644"/>
      <c r="AN281" s="644"/>
      <c r="AO281" s="644"/>
      <c r="AP281" s="644"/>
      <c r="AQ281" s="644"/>
      <c r="AR281" s="644"/>
      <c r="AS281" s="644"/>
      <c r="AT281" s="644"/>
      <c r="AU281" s="644"/>
      <c r="AV281" s="644"/>
      <c r="AW281" s="644"/>
      <c r="AX281" s="644"/>
      <c r="AY281" s="644"/>
      <c r="AZ281" s="644"/>
      <c r="BA281" s="644"/>
      <c r="BB281" s="644"/>
      <c r="BC281" s="644"/>
      <c r="BD281" s="644"/>
      <c r="BE281" s="644"/>
      <c r="BF281" s="644"/>
      <c r="BG281" s="644"/>
      <c r="BH281" s="644"/>
      <c r="BI281" s="644"/>
      <c r="BJ281" s="644"/>
      <c r="BK281" s="644"/>
      <c r="BL281" s="644"/>
      <c r="BM281" s="644"/>
      <c r="BN281" s="644"/>
      <c r="BO281" s="644"/>
      <c r="BP281" s="644"/>
      <c r="BQ281" s="644"/>
      <c r="BR281" s="644"/>
      <c r="BS281" s="644"/>
      <c r="BT281" s="644"/>
      <c r="BU281" s="644"/>
      <c r="BV281" s="644"/>
      <c r="BW281" s="644"/>
      <c r="BX281" s="644"/>
      <c r="BY281" s="644"/>
      <c r="BZ281" s="644"/>
      <c r="CA281" s="644"/>
      <c r="CB281" s="644"/>
      <c r="CC281" s="644"/>
      <c r="CD281" s="644"/>
      <c r="CE281" s="644"/>
      <c r="CF281" s="644"/>
      <c r="CG281" s="644"/>
      <c r="CH281" s="644"/>
      <c r="CI281" s="644"/>
      <c r="CJ281" s="644"/>
      <c r="CK281" s="644"/>
      <c r="CL281" s="644"/>
      <c r="CM281" s="644"/>
      <c r="CN281" s="644"/>
    </row>
    <row r="282" spans="1:150" ht="14.25" customHeight="1" x14ac:dyDescent="0.35">
      <c r="EG282" s="140"/>
      <c r="EH282" s="140"/>
      <c r="EI282" s="140"/>
      <c r="EJ282" s="140"/>
      <c r="EK282" s="140"/>
      <c r="EL282" s="140"/>
      <c r="EM282" s="140"/>
      <c r="EN282" s="140"/>
      <c r="EO282" s="140"/>
    </row>
    <row r="283" spans="1:150" ht="14.25" customHeight="1" x14ac:dyDescent="0.35">
      <c r="D283" s="456" t="s">
        <v>118</v>
      </c>
      <c r="E283" s="456"/>
      <c r="F283" s="456"/>
      <c r="G283" s="456"/>
      <c r="H283" s="456"/>
      <c r="I283" s="456"/>
      <c r="J283" s="456"/>
      <c r="K283" s="456"/>
      <c r="L283" s="456"/>
      <c r="M283" s="456"/>
      <c r="N283" s="456"/>
      <c r="O283" s="456"/>
      <c r="P283" s="456"/>
      <c r="Q283" s="456"/>
      <c r="R283" s="456"/>
      <c r="S283" s="456"/>
      <c r="T283" s="456"/>
      <c r="U283" s="456"/>
      <c r="V283" s="456"/>
      <c r="W283" s="456"/>
      <c r="X283" s="456"/>
      <c r="Y283" s="456"/>
      <c r="Z283" s="456"/>
      <c r="AA283" s="456"/>
      <c r="AB283" s="456"/>
      <c r="AC283" s="456"/>
      <c r="AD283" s="456"/>
      <c r="AE283" s="456"/>
      <c r="AF283" s="456"/>
      <c r="AG283" s="456"/>
      <c r="AH283" s="456"/>
      <c r="AI283" s="456"/>
      <c r="AJ283" s="456"/>
      <c r="AK283" s="456"/>
      <c r="AL283" s="456"/>
      <c r="AM283" s="456"/>
      <c r="AN283" s="456"/>
      <c r="AO283" s="456"/>
      <c r="AP283" s="456"/>
      <c r="AQ283" s="456"/>
      <c r="AR283" s="456"/>
      <c r="AS283" s="456"/>
      <c r="AT283" s="456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EG283" s="140"/>
      <c r="EH283" s="140" t="s">
        <v>325</v>
      </c>
      <c r="EI283" s="140"/>
      <c r="EJ283" s="140"/>
      <c r="EK283" s="140"/>
      <c r="EL283" s="140"/>
      <c r="EM283" s="140"/>
      <c r="EN283" s="140"/>
      <c r="EO283" s="140"/>
    </row>
    <row r="284" spans="1:150" ht="14.25" customHeight="1" x14ac:dyDescent="0.35">
      <c r="D284" s="451"/>
      <c r="E284" s="451"/>
      <c r="F284" s="451"/>
      <c r="G284" s="451"/>
      <c r="H284" s="451"/>
      <c r="I284" s="451"/>
      <c r="J284" s="451"/>
      <c r="K284" s="451"/>
      <c r="L284" s="451"/>
      <c r="M284" s="451"/>
      <c r="N284" s="451"/>
      <c r="O284" s="451"/>
      <c r="P284" s="451"/>
      <c r="Q284" s="451"/>
      <c r="R284" s="451"/>
      <c r="S284" s="451"/>
      <c r="T284" s="451"/>
      <c r="U284" s="451"/>
      <c r="V284" s="451"/>
      <c r="W284" s="451"/>
      <c r="X284" s="451"/>
      <c r="Y284" s="451"/>
      <c r="Z284" s="451"/>
      <c r="AA284" s="451"/>
      <c r="AB284" s="451"/>
      <c r="AC284" s="451"/>
      <c r="AD284" s="451"/>
      <c r="AE284" s="451"/>
      <c r="AF284" s="451"/>
      <c r="AG284" s="451"/>
      <c r="AH284" s="451"/>
      <c r="AI284" s="451"/>
      <c r="AJ284" s="451"/>
      <c r="AK284" s="451"/>
      <c r="AL284" s="451"/>
      <c r="AM284" s="451"/>
      <c r="AN284" s="451"/>
      <c r="AO284" s="451"/>
      <c r="AP284" s="451"/>
      <c r="AQ284" s="451"/>
      <c r="AR284" s="451"/>
      <c r="AS284" s="451"/>
      <c r="AT284" s="451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EG284" s="140"/>
      <c r="EH284" s="141" t="s">
        <v>324</v>
      </c>
      <c r="EI284" s="141">
        <v>2005</v>
      </c>
      <c r="EJ284" s="141" t="s">
        <v>827</v>
      </c>
      <c r="EK284" s="142"/>
      <c r="EL284" s="142"/>
      <c r="EM284" s="142"/>
      <c r="EN284" s="142"/>
      <c r="EO284" s="142"/>
      <c r="EP284" s="128"/>
      <c r="EQ284" s="128"/>
      <c r="ER284" s="128"/>
      <c r="ES284" s="128"/>
      <c r="ET284" s="128"/>
    </row>
    <row r="285" spans="1:150" ht="14.25" customHeight="1" x14ac:dyDescent="0.35">
      <c r="D285" s="733">
        <v>1993</v>
      </c>
      <c r="E285" s="734"/>
      <c r="F285" s="734"/>
      <c r="G285" s="734"/>
      <c r="H285" s="734"/>
      <c r="I285" s="734"/>
      <c r="J285" s="734"/>
      <c r="K285" s="734"/>
      <c r="L285" s="734"/>
      <c r="M285" s="734"/>
      <c r="N285" s="734"/>
      <c r="O285" s="734"/>
      <c r="P285" s="734"/>
      <c r="Q285" s="735"/>
      <c r="R285" s="759">
        <v>2005</v>
      </c>
      <c r="S285" s="759"/>
      <c r="T285" s="759"/>
      <c r="U285" s="759"/>
      <c r="V285" s="759"/>
      <c r="W285" s="759"/>
      <c r="X285" s="759"/>
      <c r="Y285" s="759"/>
      <c r="Z285" s="759"/>
      <c r="AA285" s="759"/>
      <c r="AB285" s="759"/>
      <c r="AC285" s="759"/>
      <c r="AD285" s="759"/>
      <c r="AE285" s="759"/>
      <c r="AF285" s="759" t="s">
        <v>1324</v>
      </c>
      <c r="AG285" s="759"/>
      <c r="AH285" s="759"/>
      <c r="AI285" s="759"/>
      <c r="AJ285" s="759"/>
      <c r="AK285" s="759"/>
      <c r="AL285" s="759"/>
      <c r="AM285" s="759"/>
      <c r="AN285" s="759"/>
      <c r="AO285" s="759"/>
      <c r="AP285" s="759"/>
      <c r="AQ285" s="759"/>
      <c r="AR285" s="759"/>
      <c r="AS285" s="759"/>
      <c r="AT285" s="759"/>
      <c r="AU285" s="13"/>
      <c r="AV285" s="1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EG285" s="140"/>
      <c r="EH285" s="143">
        <f>+N289</f>
        <v>36036</v>
      </c>
      <c r="EI285" s="143">
        <f>+AB289</f>
        <v>39871</v>
      </c>
      <c r="EJ285" s="143">
        <f>+AP289</f>
        <v>37.548000000000002</v>
      </c>
      <c r="EK285" s="140"/>
      <c r="EL285" s="140"/>
      <c r="EM285" s="140"/>
      <c r="EN285" s="140"/>
      <c r="EO285" s="140"/>
    </row>
    <row r="286" spans="1:150" ht="14.25" customHeight="1" x14ac:dyDescent="0.35">
      <c r="D286" s="736"/>
      <c r="E286" s="737"/>
      <c r="F286" s="737"/>
      <c r="G286" s="737"/>
      <c r="H286" s="737"/>
      <c r="I286" s="737"/>
      <c r="J286" s="737"/>
      <c r="K286" s="737"/>
      <c r="L286" s="737"/>
      <c r="M286" s="737"/>
      <c r="N286" s="737"/>
      <c r="O286" s="737"/>
      <c r="P286" s="737"/>
      <c r="Q286" s="738"/>
      <c r="R286" s="759"/>
      <c r="S286" s="759"/>
      <c r="T286" s="759"/>
      <c r="U286" s="759"/>
      <c r="V286" s="759"/>
      <c r="W286" s="759"/>
      <c r="X286" s="759"/>
      <c r="Y286" s="759"/>
      <c r="Z286" s="759"/>
      <c r="AA286" s="759"/>
      <c r="AB286" s="759"/>
      <c r="AC286" s="759"/>
      <c r="AD286" s="759"/>
      <c r="AE286" s="759"/>
      <c r="AF286" s="759"/>
      <c r="AG286" s="759"/>
      <c r="AH286" s="759"/>
      <c r="AI286" s="759"/>
      <c r="AJ286" s="759"/>
      <c r="AK286" s="759"/>
      <c r="AL286" s="759"/>
      <c r="AM286" s="759"/>
      <c r="AN286" s="759"/>
      <c r="AO286" s="759"/>
      <c r="AP286" s="759"/>
      <c r="AQ286" s="759"/>
      <c r="AR286" s="759"/>
      <c r="AS286" s="759"/>
      <c r="AT286" s="759"/>
      <c r="AU286" s="6"/>
      <c r="AV286" s="6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EG286" s="140"/>
      <c r="EH286" s="140"/>
      <c r="EI286" s="140"/>
      <c r="EJ286" s="140"/>
      <c r="EK286" s="140"/>
      <c r="EL286" s="140"/>
      <c r="EM286" s="140"/>
      <c r="EN286" s="140"/>
      <c r="EO286" s="140"/>
    </row>
    <row r="287" spans="1:150" ht="14.25" customHeight="1" x14ac:dyDescent="0.35">
      <c r="D287" s="671" t="s">
        <v>119</v>
      </c>
      <c r="E287" s="672"/>
      <c r="F287" s="672"/>
      <c r="G287" s="672"/>
      <c r="H287" s="680"/>
      <c r="I287" s="629" t="s">
        <v>120</v>
      </c>
      <c r="J287" s="629"/>
      <c r="K287" s="629"/>
      <c r="L287" s="629"/>
      <c r="M287" s="629"/>
      <c r="N287" s="629" t="s">
        <v>121</v>
      </c>
      <c r="O287" s="629"/>
      <c r="P287" s="629"/>
      <c r="Q287" s="629"/>
      <c r="R287" s="629" t="s">
        <v>119</v>
      </c>
      <c r="S287" s="629"/>
      <c r="T287" s="629"/>
      <c r="U287" s="629"/>
      <c r="V287" s="629"/>
      <c r="W287" s="629" t="s">
        <v>120</v>
      </c>
      <c r="X287" s="629"/>
      <c r="Y287" s="629"/>
      <c r="Z287" s="629"/>
      <c r="AA287" s="629"/>
      <c r="AB287" s="629" t="s">
        <v>121</v>
      </c>
      <c r="AC287" s="629"/>
      <c r="AD287" s="629"/>
      <c r="AE287" s="629"/>
      <c r="AF287" s="629" t="s">
        <v>119</v>
      </c>
      <c r="AG287" s="629"/>
      <c r="AH287" s="629"/>
      <c r="AI287" s="629"/>
      <c r="AJ287" s="629"/>
      <c r="AK287" s="629" t="s">
        <v>120</v>
      </c>
      <c r="AL287" s="629"/>
      <c r="AM287" s="629"/>
      <c r="AN287" s="629"/>
      <c r="AO287" s="629"/>
      <c r="AP287" s="629" t="s">
        <v>121</v>
      </c>
      <c r="AQ287" s="629"/>
      <c r="AR287" s="629"/>
      <c r="AS287" s="629"/>
      <c r="AT287" s="629"/>
      <c r="AU287" s="8"/>
      <c r="AV287" s="8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EG287" s="140"/>
      <c r="EH287" s="144"/>
      <c r="EI287" s="144"/>
      <c r="EJ287" s="144"/>
      <c r="EK287" s="140"/>
      <c r="EL287" s="140"/>
      <c r="EM287" s="140"/>
      <c r="EN287" s="140"/>
      <c r="EO287" s="140"/>
    </row>
    <row r="288" spans="1:150" ht="14.25" customHeight="1" x14ac:dyDescent="0.35">
      <c r="D288" s="673"/>
      <c r="E288" s="674"/>
      <c r="F288" s="674"/>
      <c r="G288" s="674"/>
      <c r="H288" s="681"/>
      <c r="I288" s="629"/>
      <c r="J288" s="629"/>
      <c r="K288" s="629"/>
      <c r="L288" s="629"/>
      <c r="M288" s="629"/>
      <c r="N288" s="629"/>
      <c r="O288" s="629"/>
      <c r="P288" s="629"/>
      <c r="Q288" s="629"/>
      <c r="R288" s="629"/>
      <c r="S288" s="629"/>
      <c r="T288" s="629"/>
      <c r="U288" s="629"/>
      <c r="V288" s="629"/>
      <c r="W288" s="629"/>
      <c r="X288" s="629"/>
      <c r="Y288" s="629"/>
      <c r="Z288" s="629"/>
      <c r="AA288" s="629"/>
      <c r="AB288" s="629"/>
      <c r="AC288" s="629"/>
      <c r="AD288" s="629"/>
      <c r="AE288" s="629"/>
      <c r="AF288" s="629"/>
      <c r="AG288" s="629"/>
      <c r="AH288" s="629"/>
      <c r="AI288" s="629"/>
      <c r="AJ288" s="629"/>
      <c r="AK288" s="629"/>
      <c r="AL288" s="629"/>
      <c r="AM288" s="629"/>
      <c r="AN288" s="629"/>
      <c r="AO288" s="629"/>
      <c r="AP288" s="629"/>
      <c r="AQ288" s="629"/>
      <c r="AR288" s="629"/>
      <c r="AS288" s="629"/>
      <c r="AT288" s="629"/>
      <c r="AU288" s="8"/>
      <c r="AV288" s="8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CF288" s="3"/>
      <c r="CG288" s="3"/>
      <c r="CH288" s="3"/>
      <c r="CI288" s="3"/>
      <c r="CJ288" s="3"/>
      <c r="CK288" s="3"/>
      <c r="CL288" s="3"/>
      <c r="CM288" s="3"/>
      <c r="EG288" s="140"/>
      <c r="EH288" s="140"/>
      <c r="EI288" s="140"/>
      <c r="EJ288" s="140"/>
      <c r="EK288" s="140"/>
      <c r="EL288" s="140"/>
      <c r="EM288" s="140"/>
      <c r="EN288" s="140"/>
      <c r="EO288" s="140"/>
    </row>
    <row r="289" spans="4:147" ht="14.25" customHeight="1" x14ac:dyDescent="0.35">
      <c r="D289" s="761">
        <v>26786</v>
      </c>
      <c r="E289" s="762"/>
      <c r="F289" s="762"/>
      <c r="G289" s="762"/>
      <c r="H289" s="765"/>
      <c r="I289" s="676">
        <v>9250</v>
      </c>
      <c r="J289" s="443"/>
      <c r="K289" s="443"/>
      <c r="L289" s="443"/>
      <c r="M289" s="443"/>
      <c r="N289" s="761">
        <f>+D289+I289</f>
        <v>36036</v>
      </c>
      <c r="O289" s="762"/>
      <c r="P289" s="762"/>
      <c r="Q289" s="762"/>
      <c r="R289" s="676">
        <v>32145</v>
      </c>
      <c r="S289" s="443"/>
      <c r="T289" s="443"/>
      <c r="U289" s="443"/>
      <c r="V289" s="443"/>
      <c r="W289" s="676">
        <v>7726</v>
      </c>
      <c r="X289" s="443"/>
      <c r="Y289" s="443"/>
      <c r="Z289" s="443"/>
      <c r="AA289" s="443"/>
      <c r="AB289" s="676">
        <f>+W289+R289</f>
        <v>39871</v>
      </c>
      <c r="AC289" s="676"/>
      <c r="AD289" s="676"/>
      <c r="AE289" s="676"/>
      <c r="AF289" s="760">
        <v>31.045000000000002</v>
      </c>
      <c r="AG289" s="760"/>
      <c r="AH289" s="760"/>
      <c r="AI289" s="760"/>
      <c r="AJ289" s="760"/>
      <c r="AK289" s="760">
        <v>6.5030000000000001</v>
      </c>
      <c r="AL289" s="760"/>
      <c r="AM289" s="760"/>
      <c r="AN289" s="760"/>
      <c r="AO289" s="760"/>
      <c r="AP289" s="760">
        <f>+AK289+AF289</f>
        <v>37.548000000000002</v>
      </c>
      <c r="AQ289" s="760"/>
      <c r="AR289" s="760"/>
      <c r="AS289" s="760"/>
      <c r="AT289" s="760"/>
      <c r="AU289" s="11"/>
      <c r="AV289" s="11"/>
      <c r="AW289" s="11"/>
      <c r="CF289" s="3"/>
      <c r="CG289" s="3"/>
      <c r="CH289" s="3"/>
      <c r="CI289" s="3"/>
      <c r="CJ289" s="3"/>
      <c r="CK289" s="3"/>
      <c r="CL289" s="3"/>
      <c r="CM289" s="3"/>
      <c r="EG289" s="140"/>
      <c r="EH289" s="140"/>
      <c r="EI289" s="140"/>
      <c r="EJ289" s="140"/>
      <c r="EK289" s="140"/>
      <c r="EL289" s="140"/>
      <c r="EM289" s="140"/>
      <c r="EN289" s="140"/>
      <c r="EO289" s="140"/>
    </row>
    <row r="290" spans="4:147" ht="14.25" customHeight="1" x14ac:dyDescent="0.35">
      <c r="D290" s="763"/>
      <c r="E290" s="764"/>
      <c r="F290" s="764"/>
      <c r="G290" s="764"/>
      <c r="H290" s="766"/>
      <c r="I290" s="443"/>
      <c r="J290" s="443"/>
      <c r="K290" s="443"/>
      <c r="L290" s="443"/>
      <c r="M290" s="443"/>
      <c r="N290" s="763"/>
      <c r="O290" s="764"/>
      <c r="P290" s="764"/>
      <c r="Q290" s="764"/>
      <c r="R290" s="443"/>
      <c r="S290" s="443"/>
      <c r="T290" s="443"/>
      <c r="U290" s="443"/>
      <c r="V290" s="443"/>
      <c r="W290" s="443"/>
      <c r="X290" s="443"/>
      <c r="Y290" s="443"/>
      <c r="Z290" s="443"/>
      <c r="AA290" s="443"/>
      <c r="AB290" s="676"/>
      <c r="AC290" s="676"/>
      <c r="AD290" s="676"/>
      <c r="AE290" s="676"/>
      <c r="AF290" s="760"/>
      <c r="AG290" s="760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  <c r="AR290" s="760"/>
      <c r="AS290" s="760"/>
      <c r="AT290" s="760"/>
      <c r="AU290" s="106"/>
      <c r="AV290" s="106"/>
      <c r="AW290" s="106"/>
      <c r="CF290" s="3"/>
      <c r="CG290" s="3"/>
      <c r="CH290" s="3"/>
      <c r="CI290" s="3"/>
      <c r="CJ290" s="3"/>
      <c r="CK290" s="3"/>
      <c r="CL290" s="3"/>
      <c r="CM290" s="3"/>
      <c r="EG290" s="140"/>
      <c r="EH290" s="140"/>
      <c r="EI290" s="140"/>
      <c r="EJ290" s="140"/>
      <c r="EK290" s="140"/>
      <c r="EL290" s="140"/>
      <c r="EM290" s="140"/>
      <c r="EN290" s="140"/>
      <c r="EO290" s="140"/>
    </row>
    <row r="291" spans="4:147" ht="30" customHeight="1" x14ac:dyDescent="0.35">
      <c r="D291" s="53" t="s">
        <v>1252</v>
      </c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34"/>
      <c r="U291" s="34"/>
      <c r="V291" s="34"/>
      <c r="W291" s="34"/>
      <c r="X291" s="34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06"/>
      <c r="AV291" s="106"/>
      <c r="AW291" s="106"/>
      <c r="EG291" s="140"/>
      <c r="EH291" s="140"/>
      <c r="EI291" s="140"/>
      <c r="EJ291" s="140"/>
      <c r="EK291" s="140"/>
      <c r="EL291" s="140"/>
      <c r="EM291" s="140"/>
      <c r="EN291" s="140"/>
      <c r="EO291" s="140"/>
    </row>
    <row r="292" spans="4:147" ht="14.25" customHeight="1" x14ac:dyDescent="0.35">
      <c r="AV292" s="10" t="s">
        <v>139</v>
      </c>
      <c r="EG292" s="140"/>
      <c r="EH292" s="140"/>
      <c r="EI292" s="140"/>
      <c r="EJ292" s="140"/>
      <c r="EK292" s="140"/>
      <c r="EL292" s="140"/>
      <c r="EM292" s="140"/>
      <c r="EN292" s="140"/>
      <c r="EO292" s="140"/>
    </row>
    <row r="293" spans="4:147" ht="14.25" customHeight="1" x14ac:dyDescent="0.35">
      <c r="D293" s="456" t="s">
        <v>171</v>
      </c>
      <c r="E293" s="456"/>
      <c r="F293" s="456"/>
      <c r="G293" s="456"/>
      <c r="H293" s="456"/>
      <c r="I293" s="456"/>
      <c r="J293" s="456"/>
      <c r="K293" s="456"/>
      <c r="L293" s="456"/>
      <c r="M293" s="456"/>
      <c r="N293" s="456"/>
      <c r="O293" s="456"/>
      <c r="P293" s="456"/>
      <c r="Q293" s="456"/>
      <c r="R293" s="456"/>
      <c r="S293" s="456"/>
      <c r="T293" s="456"/>
      <c r="U293" s="456"/>
      <c r="V293" s="456"/>
      <c r="W293" s="456"/>
      <c r="X293" s="456"/>
      <c r="Y293" s="456"/>
      <c r="Z293" s="456"/>
      <c r="AA293" s="456"/>
      <c r="AB293" s="456"/>
      <c r="AC293" s="456"/>
      <c r="AD293" s="456"/>
      <c r="AE293" s="456"/>
      <c r="AF293" s="456"/>
      <c r="AG293" s="456"/>
      <c r="AH293" s="456"/>
      <c r="AI293" s="456"/>
      <c r="AJ293" s="456"/>
      <c r="AK293" s="456"/>
      <c r="AL293" s="456"/>
      <c r="AM293" s="456"/>
      <c r="AN293" s="456"/>
      <c r="AO293" s="456"/>
      <c r="AP293" s="456"/>
      <c r="AQ293" s="456"/>
      <c r="AR293" s="456"/>
      <c r="AS293" s="456"/>
      <c r="AT293" s="456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EG293" s="140"/>
      <c r="EH293" s="140"/>
      <c r="EI293" s="140"/>
      <c r="EJ293" s="140"/>
      <c r="EK293" s="140"/>
      <c r="EL293" s="140"/>
      <c r="EM293" s="140"/>
      <c r="EN293" s="140"/>
      <c r="EO293" s="140"/>
    </row>
    <row r="294" spans="4:147" ht="14.25" customHeight="1" x14ac:dyDescent="0.35">
      <c r="D294" s="451"/>
      <c r="E294" s="451"/>
      <c r="F294" s="451"/>
      <c r="G294" s="451"/>
      <c r="H294" s="451"/>
      <c r="I294" s="451"/>
      <c r="J294" s="451"/>
      <c r="K294" s="451"/>
      <c r="L294" s="451"/>
      <c r="M294" s="451"/>
      <c r="N294" s="451"/>
      <c r="O294" s="451"/>
      <c r="P294" s="451"/>
      <c r="Q294" s="451"/>
      <c r="R294" s="451"/>
      <c r="S294" s="451"/>
      <c r="T294" s="451"/>
      <c r="U294" s="451"/>
      <c r="V294" s="451"/>
      <c r="W294" s="451"/>
      <c r="X294" s="451"/>
      <c r="Y294" s="451"/>
      <c r="Z294" s="451"/>
      <c r="AA294" s="451"/>
      <c r="AB294" s="451"/>
      <c r="AC294" s="451"/>
      <c r="AD294" s="451"/>
      <c r="AE294" s="451"/>
      <c r="AF294" s="451"/>
      <c r="AG294" s="451"/>
      <c r="AH294" s="451"/>
      <c r="AI294" s="451"/>
      <c r="AJ294" s="451"/>
      <c r="AK294" s="451"/>
      <c r="AL294" s="451"/>
      <c r="AM294" s="451"/>
      <c r="AN294" s="451"/>
      <c r="AO294" s="451"/>
      <c r="AP294" s="451"/>
      <c r="AQ294" s="451"/>
      <c r="AR294" s="451"/>
      <c r="AS294" s="451"/>
      <c r="AT294" s="451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EG294" s="140"/>
      <c r="EH294" s="140"/>
      <c r="EI294" s="140"/>
      <c r="EJ294" s="140"/>
      <c r="EK294" s="140"/>
      <c r="EL294" s="140"/>
      <c r="EM294" s="140"/>
      <c r="EN294" s="140"/>
      <c r="EO294" s="140"/>
    </row>
    <row r="295" spans="4:147" ht="14.25" customHeight="1" x14ac:dyDescent="0.35">
      <c r="D295" s="270" t="s">
        <v>122</v>
      </c>
      <c r="E295" s="271"/>
      <c r="F295" s="271"/>
      <c r="G295" s="271"/>
      <c r="H295" s="271"/>
      <c r="I295" s="271"/>
      <c r="J295" s="271"/>
      <c r="K295" s="271"/>
      <c r="L295" s="271"/>
      <c r="M295" s="271"/>
      <c r="N295" s="271"/>
      <c r="O295" s="272"/>
      <c r="P295" s="290" t="s">
        <v>121</v>
      </c>
      <c r="Q295" s="290"/>
      <c r="R295" s="290"/>
      <c r="S295" s="290"/>
      <c r="T295" s="290"/>
      <c r="U295" s="290"/>
      <c r="V295" s="290"/>
      <c r="W295" s="290"/>
      <c r="X295" s="290"/>
      <c r="Y295" s="290"/>
      <c r="Z295" s="290" t="s">
        <v>123</v>
      </c>
      <c r="AA295" s="290"/>
      <c r="AB295" s="290"/>
      <c r="AC295" s="290"/>
      <c r="AD295" s="290"/>
      <c r="AE295" s="290"/>
      <c r="AF295" s="290"/>
      <c r="AG295" s="290"/>
      <c r="AH295" s="290"/>
      <c r="AI295" s="290"/>
      <c r="AJ295" s="270" t="s">
        <v>124</v>
      </c>
      <c r="AK295" s="271"/>
      <c r="AL295" s="271"/>
      <c r="AM295" s="271"/>
      <c r="AN295" s="271"/>
      <c r="AO295" s="271"/>
      <c r="AP295" s="271"/>
      <c r="AQ295" s="271"/>
      <c r="AR295" s="271"/>
      <c r="AS295" s="271"/>
      <c r="AT295" s="272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EG295" s="140"/>
      <c r="EH295" s="140"/>
      <c r="EI295" s="145"/>
      <c r="EJ295" s="145"/>
      <c r="EK295" s="145"/>
      <c r="EL295" s="145"/>
      <c r="EM295" s="140"/>
      <c r="EN295" s="145"/>
      <c r="EO295" s="145"/>
      <c r="EP295" s="124"/>
      <c r="EQ295" s="124"/>
    </row>
    <row r="296" spans="4:147" ht="14.25" customHeight="1" x14ac:dyDescent="0.35">
      <c r="D296" s="273"/>
      <c r="E296" s="274"/>
      <c r="F296" s="274"/>
      <c r="G296" s="274"/>
      <c r="H296" s="274"/>
      <c r="I296" s="274"/>
      <c r="J296" s="274"/>
      <c r="K296" s="274"/>
      <c r="L296" s="274"/>
      <c r="M296" s="274"/>
      <c r="N296" s="274"/>
      <c r="O296" s="275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  <c r="AA296" s="290"/>
      <c r="AB296" s="290"/>
      <c r="AC296" s="290"/>
      <c r="AD296" s="290"/>
      <c r="AE296" s="290"/>
      <c r="AF296" s="290"/>
      <c r="AG296" s="290"/>
      <c r="AH296" s="290"/>
      <c r="AI296" s="290"/>
      <c r="AJ296" s="273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5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EG296" s="140"/>
      <c r="EH296" s="145" t="s">
        <v>122</v>
      </c>
      <c r="EI296" s="145" t="s">
        <v>709</v>
      </c>
      <c r="EJ296" s="140" t="s">
        <v>136</v>
      </c>
      <c r="EK296" s="140" t="s">
        <v>138</v>
      </c>
      <c r="EL296" s="145"/>
      <c r="EM296" s="145"/>
      <c r="EN296" s="145"/>
      <c r="EO296" s="145"/>
      <c r="EP296" s="124"/>
      <c r="EQ296" s="124"/>
    </row>
    <row r="297" spans="4:147" ht="14.25" customHeight="1" x14ac:dyDescent="0.35">
      <c r="D297" s="284">
        <v>2005</v>
      </c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6"/>
      <c r="P297" s="254">
        <f>+Z297+AJ297</f>
        <v>39871</v>
      </c>
      <c r="Q297" s="254"/>
      <c r="R297" s="254"/>
      <c r="S297" s="254"/>
      <c r="T297" s="254"/>
      <c r="U297" s="254"/>
      <c r="V297" s="254"/>
      <c r="W297" s="254"/>
      <c r="X297" s="254"/>
      <c r="Y297" s="254"/>
      <c r="Z297" s="254">
        <v>32145</v>
      </c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>
        <v>7726</v>
      </c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CG297" s="3"/>
      <c r="CH297" s="3"/>
      <c r="CI297" s="3"/>
      <c r="CJ297" s="3"/>
      <c r="CK297" s="3"/>
      <c r="CL297" s="3"/>
      <c r="CM297" s="3"/>
      <c r="EG297" s="140"/>
      <c r="EH297" s="144">
        <v>2005</v>
      </c>
      <c r="EI297" s="146">
        <f t="shared" ref="EI297:EI310" si="0">+P297</f>
        <v>39871</v>
      </c>
      <c r="EJ297" s="146">
        <v>534506</v>
      </c>
      <c r="EK297" s="146">
        <v>42888592</v>
      </c>
      <c r="EL297" s="147" t="s">
        <v>122</v>
      </c>
      <c r="EM297" s="147" t="s">
        <v>750</v>
      </c>
      <c r="EN297" s="148" t="s">
        <v>137</v>
      </c>
      <c r="EO297" s="148" t="s">
        <v>138</v>
      </c>
      <c r="EP297" s="129"/>
      <c r="EQ297" s="129"/>
    </row>
    <row r="298" spans="4:147" ht="14.25" customHeight="1" x14ac:dyDescent="0.35">
      <c r="D298" s="284">
        <v>2006</v>
      </c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6"/>
      <c r="P298" s="254">
        <f t="shared" ref="P298:P307" si="1">+Z298+AJ298</f>
        <v>40016</v>
      </c>
      <c r="Q298" s="254"/>
      <c r="R298" s="254"/>
      <c r="S298" s="254"/>
      <c r="T298" s="254"/>
      <c r="U298" s="254"/>
      <c r="V298" s="254"/>
      <c r="W298" s="254"/>
      <c r="X298" s="254"/>
      <c r="Y298" s="254"/>
      <c r="Z298" s="254">
        <v>32340</v>
      </c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>
        <v>7676</v>
      </c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CG298" s="3"/>
      <c r="CH298" s="3"/>
      <c r="CI298" s="3"/>
      <c r="CJ298" s="3"/>
      <c r="CK298" s="3"/>
      <c r="CL298" s="3"/>
      <c r="CM298" s="3"/>
      <c r="EG298" s="140"/>
      <c r="EH298" s="144">
        <v>2006</v>
      </c>
      <c r="EI298" s="146">
        <f t="shared" si="0"/>
        <v>40016</v>
      </c>
      <c r="EJ298" s="146">
        <v>537530</v>
      </c>
      <c r="EK298" s="146">
        <v>43405956</v>
      </c>
      <c r="EL298" s="149" t="s">
        <v>125</v>
      </c>
      <c r="EM298" s="150">
        <f>+EI298/EI297-1</f>
        <v>3.6367284492488938E-3</v>
      </c>
      <c r="EN298" s="150">
        <f>+EJ298/EJ297-1</f>
        <v>5.6575604389847989E-3</v>
      </c>
      <c r="EO298" s="150">
        <f>+EK298/EK297-1</f>
        <v>1.2062974694995843E-2</v>
      </c>
      <c r="EP298" s="129"/>
      <c r="EQ298" s="129"/>
    </row>
    <row r="299" spans="4:147" ht="14.25" customHeight="1" x14ac:dyDescent="0.35">
      <c r="D299" s="284">
        <v>2007</v>
      </c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6"/>
      <c r="P299" s="254">
        <f t="shared" si="1"/>
        <v>40159</v>
      </c>
      <c r="Q299" s="254"/>
      <c r="R299" s="254"/>
      <c r="S299" s="254"/>
      <c r="T299" s="254"/>
      <c r="U299" s="254"/>
      <c r="V299" s="254"/>
      <c r="W299" s="254"/>
      <c r="X299" s="254"/>
      <c r="Y299" s="254"/>
      <c r="Z299" s="254">
        <v>32521</v>
      </c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>
        <v>7638</v>
      </c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CG299" s="3"/>
      <c r="CH299" s="3"/>
      <c r="CI299" s="3"/>
      <c r="CJ299" s="3"/>
      <c r="CK299" s="3"/>
      <c r="CL299" s="3"/>
      <c r="CM299" s="3"/>
      <c r="EG299" s="140"/>
      <c r="EH299" s="144">
        <v>2007</v>
      </c>
      <c r="EI299" s="146">
        <f t="shared" si="0"/>
        <v>40159</v>
      </c>
      <c r="EJ299" s="146">
        <v>540533</v>
      </c>
      <c r="EK299" s="146">
        <v>43926929</v>
      </c>
      <c r="EL299" s="149" t="s">
        <v>126</v>
      </c>
      <c r="EM299" s="150">
        <f t="shared" ref="EM299:EM310" si="2">+EI299/EI298-1</f>
        <v>3.5735705717712118E-3</v>
      </c>
      <c r="EN299" s="150">
        <f t="shared" ref="EN299:EN310" si="3">+EJ299/EJ298-1</f>
        <v>5.5866649303295546E-3</v>
      </c>
      <c r="EO299" s="150">
        <f t="shared" ref="EO299:EO309" si="4">+EK299/EK298-1</f>
        <v>1.2002339033841292E-2</v>
      </c>
      <c r="EP299" s="129"/>
      <c r="EQ299" s="129"/>
    </row>
    <row r="300" spans="4:147" ht="14.25" customHeight="1" x14ac:dyDescent="0.35">
      <c r="D300" s="284">
        <v>2008</v>
      </c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6"/>
      <c r="P300" s="254">
        <f t="shared" si="1"/>
        <v>40311</v>
      </c>
      <c r="Q300" s="254"/>
      <c r="R300" s="254"/>
      <c r="S300" s="254"/>
      <c r="T300" s="254"/>
      <c r="U300" s="254"/>
      <c r="V300" s="254"/>
      <c r="W300" s="254"/>
      <c r="X300" s="254"/>
      <c r="Y300" s="254"/>
      <c r="Z300" s="254">
        <v>32694</v>
      </c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>
        <v>7617</v>
      </c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EG300" s="140"/>
      <c r="EH300" s="144">
        <v>2008</v>
      </c>
      <c r="EI300" s="146">
        <f t="shared" si="0"/>
        <v>40311</v>
      </c>
      <c r="EJ300" s="146">
        <v>543579</v>
      </c>
      <c r="EK300" s="146">
        <v>44451147</v>
      </c>
      <c r="EL300" s="149" t="s">
        <v>127</v>
      </c>
      <c r="EM300" s="150">
        <f t="shared" si="2"/>
        <v>3.7849548046515746E-3</v>
      </c>
      <c r="EN300" s="150">
        <f t="shared" si="3"/>
        <v>5.6351786107415869E-3</v>
      </c>
      <c r="EO300" s="150">
        <f t="shared" si="4"/>
        <v>1.1933864076862699E-2</v>
      </c>
      <c r="EP300" s="129"/>
      <c r="EQ300" s="129"/>
    </row>
    <row r="301" spans="4:147" ht="14.25" customHeight="1" x14ac:dyDescent="0.35">
      <c r="D301" s="284">
        <v>2009</v>
      </c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6"/>
      <c r="P301" s="254">
        <f t="shared" si="1"/>
        <v>40445</v>
      </c>
      <c r="Q301" s="254"/>
      <c r="R301" s="254"/>
      <c r="S301" s="254"/>
      <c r="T301" s="254"/>
      <c r="U301" s="254"/>
      <c r="V301" s="254"/>
      <c r="W301" s="254"/>
      <c r="X301" s="254"/>
      <c r="Y301" s="254"/>
      <c r="Z301" s="254">
        <v>32853</v>
      </c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>
        <v>7592</v>
      </c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EG301" s="140"/>
      <c r="EH301" s="144">
        <v>2009</v>
      </c>
      <c r="EI301" s="146">
        <f t="shared" si="0"/>
        <v>40445</v>
      </c>
      <c r="EJ301" s="146">
        <v>546593</v>
      </c>
      <c r="EK301" s="146">
        <v>44978832</v>
      </c>
      <c r="EL301" s="149" t="s">
        <v>128</v>
      </c>
      <c r="EM301" s="150">
        <f t="shared" si="2"/>
        <v>3.3241546972291314E-3</v>
      </c>
      <c r="EN301" s="150">
        <f t="shared" si="3"/>
        <v>5.5447322284341016E-3</v>
      </c>
      <c r="EO301" s="150">
        <f t="shared" si="4"/>
        <v>1.1871122245731947E-2</v>
      </c>
      <c r="EP301" s="129"/>
      <c r="EQ301" s="129"/>
    </row>
    <row r="302" spans="4:147" ht="14.25" customHeight="1" x14ac:dyDescent="0.35">
      <c r="D302" s="284">
        <v>2010</v>
      </c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6"/>
      <c r="P302" s="254">
        <f t="shared" si="1"/>
        <v>40590</v>
      </c>
      <c r="Q302" s="254"/>
      <c r="R302" s="254"/>
      <c r="S302" s="254"/>
      <c r="T302" s="254"/>
      <c r="U302" s="254"/>
      <c r="V302" s="254"/>
      <c r="W302" s="254"/>
      <c r="X302" s="254"/>
      <c r="Y302" s="254"/>
      <c r="Z302" s="254">
        <v>33021</v>
      </c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>
        <v>7569</v>
      </c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EG302" s="140"/>
      <c r="EH302" s="144">
        <v>2010</v>
      </c>
      <c r="EI302" s="146">
        <f t="shared" si="0"/>
        <v>40590</v>
      </c>
      <c r="EJ302" s="146">
        <v>549662</v>
      </c>
      <c r="EK302" s="146">
        <v>45509584</v>
      </c>
      <c r="EL302" s="149" t="s">
        <v>129</v>
      </c>
      <c r="EM302" s="150">
        <f t="shared" si="2"/>
        <v>3.5851155890715969E-3</v>
      </c>
      <c r="EN302" s="150">
        <f t="shared" si="3"/>
        <v>5.6147810162223699E-3</v>
      </c>
      <c r="EO302" s="150">
        <f t="shared" si="4"/>
        <v>1.1800039627529735E-2</v>
      </c>
      <c r="EP302" s="129"/>
      <c r="EQ302" s="129"/>
    </row>
    <row r="303" spans="4:147" ht="14.25" customHeight="1" x14ac:dyDescent="0.35">
      <c r="D303" s="284">
        <v>2011</v>
      </c>
      <c r="E303" s="285"/>
      <c r="F303" s="285"/>
      <c r="G303" s="285"/>
      <c r="H303" s="285"/>
      <c r="I303" s="285"/>
      <c r="J303" s="285"/>
      <c r="K303" s="285"/>
      <c r="L303" s="285"/>
      <c r="M303" s="285"/>
      <c r="N303" s="285"/>
      <c r="O303" s="286"/>
      <c r="P303" s="254">
        <f t="shared" si="1"/>
        <v>40733</v>
      </c>
      <c r="Q303" s="254"/>
      <c r="R303" s="254"/>
      <c r="S303" s="254"/>
      <c r="T303" s="254"/>
      <c r="U303" s="254"/>
      <c r="V303" s="254"/>
      <c r="W303" s="254"/>
      <c r="X303" s="254"/>
      <c r="Y303" s="254"/>
      <c r="Z303" s="254">
        <v>33186</v>
      </c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>
        <v>7547</v>
      </c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EG303" s="140"/>
      <c r="EH303" s="144">
        <v>2011</v>
      </c>
      <c r="EI303" s="146">
        <f t="shared" si="0"/>
        <v>40733</v>
      </c>
      <c r="EJ303" s="146">
        <v>552755</v>
      </c>
      <c r="EK303" s="146">
        <v>46044601</v>
      </c>
      <c r="EL303" s="149" t="s">
        <v>130</v>
      </c>
      <c r="EM303" s="150">
        <f t="shared" si="2"/>
        <v>3.523035230352356E-3</v>
      </c>
      <c r="EN303" s="150">
        <f t="shared" si="3"/>
        <v>5.6270944689644775E-3</v>
      </c>
      <c r="EO303" s="150">
        <f t="shared" si="4"/>
        <v>1.1756139102480079E-2</v>
      </c>
      <c r="EP303" s="129"/>
      <c r="EQ303" s="129"/>
    </row>
    <row r="304" spans="4:147" ht="14.25" customHeight="1" x14ac:dyDescent="0.35">
      <c r="D304" s="284">
        <v>2012</v>
      </c>
      <c r="E304" s="285"/>
      <c r="F304" s="285"/>
      <c r="G304" s="285"/>
      <c r="H304" s="285"/>
      <c r="I304" s="285"/>
      <c r="J304" s="285"/>
      <c r="K304" s="285"/>
      <c r="L304" s="285"/>
      <c r="M304" s="285"/>
      <c r="N304" s="285"/>
      <c r="O304" s="286"/>
      <c r="P304" s="254">
        <f t="shared" si="1"/>
        <v>40871</v>
      </c>
      <c r="Q304" s="254"/>
      <c r="R304" s="254"/>
      <c r="S304" s="254"/>
      <c r="T304" s="254"/>
      <c r="U304" s="254"/>
      <c r="V304" s="254"/>
      <c r="W304" s="254"/>
      <c r="X304" s="254"/>
      <c r="Y304" s="254"/>
      <c r="Z304" s="254">
        <v>33344</v>
      </c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>
        <v>7527</v>
      </c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EG304" s="140"/>
      <c r="EH304" s="144">
        <v>2012</v>
      </c>
      <c r="EI304" s="146">
        <f t="shared" si="0"/>
        <v>40871</v>
      </c>
      <c r="EJ304" s="146">
        <v>555836</v>
      </c>
      <c r="EK304" s="146">
        <v>46581823</v>
      </c>
      <c r="EL304" s="149" t="s">
        <v>131</v>
      </c>
      <c r="EM304" s="150">
        <f t="shared" si="2"/>
        <v>3.3879164313947996E-3</v>
      </c>
      <c r="EN304" s="150">
        <f t="shared" si="3"/>
        <v>5.5738980199184773E-3</v>
      </c>
      <c r="EO304" s="150">
        <f t="shared" si="4"/>
        <v>1.1667426545839854E-2</v>
      </c>
      <c r="EP304" s="129"/>
      <c r="EQ304" s="129"/>
    </row>
    <row r="305" spans="4:147" ht="14.25" customHeight="1" x14ac:dyDescent="0.35">
      <c r="D305" s="284">
        <v>2013</v>
      </c>
      <c r="E305" s="285"/>
      <c r="F305" s="285"/>
      <c r="G305" s="285"/>
      <c r="H305" s="285"/>
      <c r="I305" s="285"/>
      <c r="J305" s="285"/>
      <c r="K305" s="285"/>
      <c r="L305" s="285"/>
      <c r="M305" s="285"/>
      <c r="N305" s="285"/>
      <c r="O305" s="286"/>
      <c r="P305" s="254">
        <f t="shared" si="1"/>
        <v>41010</v>
      </c>
      <c r="Q305" s="254"/>
      <c r="R305" s="254"/>
      <c r="S305" s="254"/>
      <c r="T305" s="254"/>
      <c r="U305" s="254"/>
      <c r="V305" s="254"/>
      <c r="W305" s="254"/>
      <c r="X305" s="254"/>
      <c r="Y305" s="254"/>
      <c r="Z305" s="254">
        <v>33496</v>
      </c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>
        <v>7514</v>
      </c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EG305" s="140"/>
      <c r="EH305" s="144">
        <v>2013</v>
      </c>
      <c r="EI305" s="146">
        <f t="shared" si="0"/>
        <v>41010</v>
      </c>
      <c r="EJ305" s="146">
        <v>558969</v>
      </c>
      <c r="EK305" s="146">
        <v>47121089</v>
      </c>
      <c r="EL305" s="149" t="s">
        <v>132</v>
      </c>
      <c r="EM305" s="150">
        <f t="shared" si="2"/>
        <v>3.4009444349294427E-3</v>
      </c>
      <c r="EN305" s="150">
        <f t="shared" si="3"/>
        <v>5.6365546672039191E-3</v>
      </c>
      <c r="EO305" s="150">
        <f t="shared" si="4"/>
        <v>1.1576747436440993E-2</v>
      </c>
      <c r="EP305" s="129"/>
      <c r="EQ305" s="129"/>
    </row>
    <row r="306" spans="4:147" ht="14.25" customHeight="1" x14ac:dyDescent="0.35">
      <c r="D306" s="284">
        <v>2014</v>
      </c>
      <c r="E306" s="285"/>
      <c r="F306" s="285"/>
      <c r="G306" s="285"/>
      <c r="H306" s="285"/>
      <c r="I306" s="285"/>
      <c r="J306" s="285"/>
      <c r="K306" s="285"/>
      <c r="L306" s="285"/>
      <c r="M306" s="285"/>
      <c r="N306" s="285"/>
      <c r="O306" s="286"/>
      <c r="P306" s="254">
        <f t="shared" si="1"/>
        <v>41152</v>
      </c>
      <c r="Q306" s="254"/>
      <c r="R306" s="254"/>
      <c r="S306" s="254"/>
      <c r="T306" s="254"/>
      <c r="U306" s="254"/>
      <c r="V306" s="254"/>
      <c r="W306" s="254"/>
      <c r="X306" s="254"/>
      <c r="Y306" s="254"/>
      <c r="Z306" s="254">
        <v>33650</v>
      </c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>
        <v>7502</v>
      </c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EG306" s="140"/>
      <c r="EH306" s="144">
        <v>2014</v>
      </c>
      <c r="EI306" s="146">
        <f t="shared" si="0"/>
        <v>41152</v>
      </c>
      <c r="EJ306" s="146">
        <v>562114</v>
      </c>
      <c r="EK306" s="146">
        <v>47661787</v>
      </c>
      <c r="EL306" s="149" t="s">
        <v>133</v>
      </c>
      <c r="EM306" s="150">
        <f t="shared" si="2"/>
        <v>3.4625701048525137E-3</v>
      </c>
      <c r="EN306" s="150">
        <f t="shared" si="3"/>
        <v>5.6264300882518103E-3</v>
      </c>
      <c r="EO306" s="150">
        <f t="shared" si="4"/>
        <v>1.1474649917365021E-2</v>
      </c>
      <c r="EP306" s="129"/>
      <c r="EQ306" s="129"/>
    </row>
    <row r="307" spans="4:147" ht="14.25" customHeight="1" x14ac:dyDescent="0.35">
      <c r="D307" s="284">
        <v>2015</v>
      </c>
      <c r="E307" s="285"/>
      <c r="F307" s="285"/>
      <c r="G307" s="285"/>
      <c r="H307" s="285"/>
      <c r="I307" s="285"/>
      <c r="J307" s="285"/>
      <c r="K307" s="285"/>
      <c r="L307" s="285"/>
      <c r="M307" s="285"/>
      <c r="N307" s="285"/>
      <c r="O307" s="286"/>
      <c r="P307" s="254">
        <f t="shared" si="1"/>
        <v>41291</v>
      </c>
      <c r="Q307" s="254"/>
      <c r="R307" s="254"/>
      <c r="S307" s="254"/>
      <c r="T307" s="254"/>
      <c r="U307" s="254"/>
      <c r="V307" s="254"/>
      <c r="W307" s="254"/>
      <c r="X307" s="254"/>
      <c r="Y307" s="254"/>
      <c r="Z307" s="254">
        <v>33799</v>
      </c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>
        <v>7492</v>
      </c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EG307" s="140"/>
      <c r="EH307" s="144">
        <v>2015</v>
      </c>
      <c r="EI307" s="146">
        <f t="shared" si="0"/>
        <v>41291</v>
      </c>
      <c r="EJ307" s="146">
        <v>565310</v>
      </c>
      <c r="EK307" s="146">
        <v>48203405</v>
      </c>
      <c r="EL307" s="149" t="s">
        <v>134</v>
      </c>
      <c r="EM307" s="150">
        <f t="shared" si="2"/>
        <v>3.3777216174184499E-3</v>
      </c>
      <c r="EN307" s="150">
        <f t="shared" si="3"/>
        <v>5.6856794173423264E-3</v>
      </c>
      <c r="EO307" s="150">
        <f t="shared" si="4"/>
        <v>1.1363778701793059E-2</v>
      </c>
      <c r="EP307" s="129"/>
      <c r="EQ307" s="129"/>
    </row>
    <row r="308" spans="4:147" ht="14.25" customHeight="1" x14ac:dyDescent="0.35">
      <c r="D308" s="284">
        <v>2016</v>
      </c>
      <c r="E308" s="285"/>
      <c r="F308" s="285"/>
      <c r="G308" s="285"/>
      <c r="H308" s="285"/>
      <c r="I308" s="285"/>
      <c r="J308" s="285"/>
      <c r="K308" s="285"/>
      <c r="L308" s="285"/>
      <c r="M308" s="285"/>
      <c r="N308" s="285"/>
      <c r="O308" s="286"/>
      <c r="P308" s="254">
        <f>+Z308+AJ308</f>
        <v>41438</v>
      </c>
      <c r="Q308" s="254"/>
      <c r="R308" s="254"/>
      <c r="S308" s="254"/>
      <c r="T308" s="254"/>
      <c r="U308" s="254"/>
      <c r="V308" s="254"/>
      <c r="W308" s="254"/>
      <c r="X308" s="254"/>
      <c r="Y308" s="254"/>
      <c r="Z308" s="254">
        <v>33955</v>
      </c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>
        <v>7483</v>
      </c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EG308" s="140"/>
      <c r="EH308" s="144">
        <v>2016</v>
      </c>
      <c r="EI308" s="146">
        <f t="shared" si="0"/>
        <v>41438</v>
      </c>
      <c r="EJ308" s="146">
        <v>568506</v>
      </c>
      <c r="EK308" s="146">
        <v>48747708</v>
      </c>
      <c r="EL308" s="149" t="s">
        <v>135</v>
      </c>
      <c r="EM308" s="150">
        <f t="shared" si="2"/>
        <v>3.5600978421448382E-3</v>
      </c>
      <c r="EN308" s="150">
        <f t="shared" si="3"/>
        <v>5.6535352284587947E-3</v>
      </c>
      <c r="EO308" s="150">
        <f t="shared" si="4"/>
        <v>1.1291795672940586E-2</v>
      </c>
      <c r="EP308" s="129"/>
      <c r="EQ308" s="129"/>
    </row>
    <row r="309" spans="4:147" ht="14.25" customHeight="1" x14ac:dyDescent="0.35">
      <c r="D309" s="284">
        <v>2017</v>
      </c>
      <c r="E309" s="285"/>
      <c r="F309" s="285"/>
      <c r="G309" s="285"/>
      <c r="H309" s="285"/>
      <c r="I309" s="285"/>
      <c r="J309" s="285"/>
      <c r="K309" s="285"/>
      <c r="L309" s="285"/>
      <c r="M309" s="285"/>
      <c r="N309" s="285"/>
      <c r="O309" s="286"/>
      <c r="P309" s="254">
        <f t="shared" ref="P309:P310" si="5">+Z309+AJ309</f>
        <v>41578</v>
      </c>
      <c r="Q309" s="254"/>
      <c r="R309" s="254"/>
      <c r="S309" s="254"/>
      <c r="T309" s="254"/>
      <c r="U309" s="254"/>
      <c r="V309" s="254"/>
      <c r="W309" s="254"/>
      <c r="X309" s="254"/>
      <c r="Y309" s="254"/>
      <c r="Z309" s="254">
        <v>34101</v>
      </c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>
        <v>7477</v>
      </c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EG309" s="140"/>
      <c r="EH309" s="144">
        <v>2017</v>
      </c>
      <c r="EI309" s="146">
        <f t="shared" si="0"/>
        <v>41578</v>
      </c>
      <c r="EJ309" s="146">
        <v>571733</v>
      </c>
      <c r="EK309" s="146">
        <v>49291609</v>
      </c>
      <c r="EL309" s="149" t="s">
        <v>751</v>
      </c>
      <c r="EM309" s="150">
        <f t="shared" si="2"/>
        <v>3.3785414353975085E-3</v>
      </c>
      <c r="EN309" s="150">
        <f t="shared" si="3"/>
        <v>5.6762813409181323E-3</v>
      </c>
      <c r="EO309" s="150">
        <f t="shared" si="4"/>
        <v>1.1157468162400486E-2</v>
      </c>
      <c r="EP309" s="129"/>
      <c r="EQ309" s="129"/>
    </row>
    <row r="310" spans="4:147" ht="14.25" customHeight="1" x14ac:dyDescent="0.35">
      <c r="D310" s="284">
        <v>2018</v>
      </c>
      <c r="E310" s="285"/>
      <c r="F310" s="285"/>
      <c r="G310" s="285"/>
      <c r="H310" s="285"/>
      <c r="I310" s="285"/>
      <c r="J310" s="285"/>
      <c r="K310" s="285"/>
      <c r="L310" s="285"/>
      <c r="M310" s="285"/>
      <c r="N310" s="285"/>
      <c r="O310" s="286"/>
      <c r="P310" s="254">
        <f t="shared" si="5"/>
        <v>41722</v>
      </c>
      <c r="Q310" s="254"/>
      <c r="R310" s="254"/>
      <c r="S310" s="254"/>
      <c r="T310" s="254"/>
      <c r="U310" s="254"/>
      <c r="V310" s="254"/>
      <c r="W310" s="254"/>
      <c r="X310" s="254"/>
      <c r="Y310" s="254"/>
      <c r="Z310" s="254">
        <v>34245</v>
      </c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>
        <v>7477</v>
      </c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EG310" s="140"/>
      <c r="EH310" s="144">
        <v>2018</v>
      </c>
      <c r="EI310" s="146">
        <f t="shared" si="0"/>
        <v>41722</v>
      </c>
      <c r="EJ310" s="146">
        <v>575010</v>
      </c>
      <c r="EK310" s="146">
        <v>49834240</v>
      </c>
      <c r="EL310" s="149" t="s">
        <v>835</v>
      </c>
      <c r="EM310" s="150">
        <f t="shared" si="2"/>
        <v>3.463370051469461E-3</v>
      </c>
      <c r="EN310" s="150">
        <f t="shared" si="3"/>
        <v>5.731696438722178E-3</v>
      </c>
      <c r="EO310" s="150">
        <f>+EK310/EK309-1</f>
        <v>1.1008587688829508E-2</v>
      </c>
      <c r="EP310" s="129"/>
      <c r="EQ310" s="129"/>
    </row>
    <row r="311" spans="4:147" ht="14.25" customHeight="1" x14ac:dyDescent="0.35">
      <c r="D311" s="56" t="s">
        <v>140</v>
      </c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11"/>
      <c r="W311" s="11"/>
      <c r="X311" s="11"/>
      <c r="AV311" s="10" t="s">
        <v>139</v>
      </c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EG311" s="140"/>
      <c r="EH311" s="140"/>
      <c r="EI311" s="140"/>
      <c r="EJ311" s="140"/>
      <c r="EK311" s="140"/>
      <c r="EL311" s="140"/>
      <c r="EM311" s="140"/>
      <c r="EN311" s="140"/>
      <c r="EO311" s="140"/>
    </row>
    <row r="312" spans="4:147" ht="14.25" customHeight="1" x14ac:dyDescent="0.35"/>
    <row r="313" spans="4:147" ht="14.25" customHeight="1" x14ac:dyDescent="0.35">
      <c r="D313" s="787" t="s">
        <v>1254</v>
      </c>
      <c r="E313" s="787"/>
      <c r="F313" s="787"/>
      <c r="G313" s="787"/>
      <c r="H313" s="787"/>
      <c r="I313" s="787"/>
      <c r="J313" s="787"/>
      <c r="K313" s="787"/>
      <c r="L313" s="787"/>
      <c r="M313" s="787"/>
      <c r="N313" s="787"/>
      <c r="O313" s="787"/>
      <c r="P313" s="787"/>
      <c r="Q313" s="787"/>
      <c r="R313" s="787"/>
      <c r="S313" s="787"/>
      <c r="T313" s="787"/>
      <c r="U313" s="787"/>
      <c r="V313" s="787"/>
      <c r="W313" s="787"/>
      <c r="X313" s="787"/>
      <c r="Y313" s="787"/>
      <c r="Z313" s="787"/>
      <c r="AA313" s="787"/>
      <c r="AB313" s="787"/>
      <c r="AC313" s="787"/>
      <c r="AD313" s="787"/>
      <c r="AE313" s="787"/>
      <c r="AF313" s="787"/>
      <c r="AG313" s="787"/>
      <c r="AH313" s="787"/>
      <c r="AI313" s="787"/>
      <c r="AJ313" s="787"/>
      <c r="AK313" s="787"/>
      <c r="AL313" s="787"/>
      <c r="AM313" s="787"/>
      <c r="AN313" s="787"/>
      <c r="AO313" s="787"/>
      <c r="AP313" s="787"/>
      <c r="AQ313" s="787"/>
      <c r="AR313" s="787"/>
      <c r="AS313" s="787"/>
      <c r="AT313" s="787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EG313" s="140"/>
      <c r="EH313" s="449" t="s">
        <v>198</v>
      </c>
      <c r="EI313" s="449"/>
      <c r="EJ313" s="449"/>
      <c r="EK313" s="140"/>
    </row>
    <row r="314" spans="4:147" ht="14.25" customHeight="1" x14ac:dyDescent="0.35">
      <c r="D314" s="787"/>
      <c r="E314" s="787"/>
      <c r="F314" s="787"/>
      <c r="G314" s="787"/>
      <c r="H314" s="787"/>
      <c r="I314" s="787"/>
      <c r="J314" s="787"/>
      <c r="K314" s="787"/>
      <c r="L314" s="787"/>
      <c r="M314" s="787"/>
      <c r="N314" s="787"/>
      <c r="O314" s="787"/>
      <c r="P314" s="787"/>
      <c r="Q314" s="787"/>
      <c r="R314" s="787"/>
      <c r="S314" s="787"/>
      <c r="T314" s="787"/>
      <c r="U314" s="787"/>
      <c r="V314" s="787"/>
      <c r="W314" s="787"/>
      <c r="X314" s="787"/>
      <c r="Y314" s="787"/>
      <c r="Z314" s="787"/>
      <c r="AA314" s="787"/>
      <c r="AB314" s="787"/>
      <c r="AC314" s="787"/>
      <c r="AD314" s="787"/>
      <c r="AE314" s="787"/>
      <c r="AF314" s="787"/>
      <c r="AG314" s="787"/>
      <c r="AH314" s="787"/>
      <c r="AI314" s="787"/>
      <c r="AJ314" s="787"/>
      <c r="AK314" s="787"/>
      <c r="AL314" s="787"/>
      <c r="AM314" s="787"/>
      <c r="AN314" s="787"/>
      <c r="AO314" s="787"/>
      <c r="AP314" s="787"/>
      <c r="AQ314" s="787"/>
      <c r="AR314" s="787"/>
      <c r="AS314" s="787"/>
      <c r="AT314" s="787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EG314" s="140"/>
      <c r="EH314" s="191" t="s">
        <v>161</v>
      </c>
      <c r="EI314" s="191" t="s">
        <v>162</v>
      </c>
      <c r="EJ314" s="191" t="s">
        <v>163</v>
      </c>
      <c r="EK314" s="140"/>
    </row>
    <row r="315" spans="4:147" ht="14.25" customHeight="1" x14ac:dyDescent="0.35">
      <c r="EG315" s="140"/>
      <c r="EH315" s="192" t="str">
        <f t="shared" ref="EH315:EH331" si="6">+D319</f>
        <v>0-4</v>
      </c>
      <c r="EI315" s="160">
        <f t="shared" ref="EI315:EI331" si="7">+AB319/$Q$318</f>
        <v>4.3765878912803799E-2</v>
      </c>
      <c r="EJ315" s="160">
        <f t="shared" ref="EJ315:EJ331" si="8">-AL319/$Q$318</f>
        <v>-4.1608743588514456E-2</v>
      </c>
      <c r="EK315" s="140"/>
    </row>
    <row r="316" spans="4:147" ht="14.25" customHeight="1" x14ac:dyDescent="0.35">
      <c r="D316" s="707" t="s">
        <v>158</v>
      </c>
      <c r="E316" s="708"/>
      <c r="F316" s="708"/>
      <c r="G316" s="708"/>
      <c r="H316" s="708"/>
      <c r="I316" s="708"/>
      <c r="J316" s="708"/>
      <c r="K316" s="708"/>
      <c r="L316" s="708"/>
      <c r="M316" s="708"/>
      <c r="N316" s="708"/>
      <c r="O316" s="708"/>
      <c r="P316" s="709"/>
      <c r="Q316" s="629" t="s">
        <v>121</v>
      </c>
      <c r="R316" s="629"/>
      <c r="S316" s="629"/>
      <c r="T316" s="629"/>
      <c r="U316" s="629"/>
      <c r="V316" s="629"/>
      <c r="W316" s="629"/>
      <c r="X316" s="629"/>
      <c r="Y316" s="629"/>
      <c r="Z316" s="629"/>
      <c r="AA316" s="629"/>
      <c r="AB316" s="629" t="s">
        <v>159</v>
      </c>
      <c r="AC316" s="629"/>
      <c r="AD316" s="629"/>
      <c r="AE316" s="629"/>
      <c r="AF316" s="629"/>
      <c r="AG316" s="629"/>
      <c r="AH316" s="629"/>
      <c r="AI316" s="629"/>
      <c r="AJ316" s="629"/>
      <c r="AK316" s="629"/>
      <c r="AL316" s="629" t="s">
        <v>160</v>
      </c>
      <c r="AM316" s="629"/>
      <c r="AN316" s="629"/>
      <c r="AO316" s="629"/>
      <c r="AP316" s="629"/>
      <c r="AQ316" s="629"/>
      <c r="AR316" s="629"/>
      <c r="AS316" s="629"/>
      <c r="AT316" s="629"/>
      <c r="EG316" s="140"/>
      <c r="EH316" s="192" t="str">
        <f t="shared" si="6"/>
        <v>5-9</v>
      </c>
      <c r="EI316" s="160">
        <f t="shared" si="7"/>
        <v>4.3646038061454388E-2</v>
      </c>
      <c r="EJ316" s="160">
        <f t="shared" si="8"/>
        <v>-4.0817793969608357E-2</v>
      </c>
      <c r="EK316" s="140"/>
    </row>
    <row r="317" spans="4:147" ht="14.25" customHeight="1" x14ac:dyDescent="0.35">
      <c r="D317" s="710"/>
      <c r="E317" s="711"/>
      <c r="F317" s="711"/>
      <c r="G317" s="711"/>
      <c r="H317" s="711"/>
      <c r="I317" s="711"/>
      <c r="J317" s="711"/>
      <c r="K317" s="711"/>
      <c r="L317" s="711"/>
      <c r="M317" s="711"/>
      <c r="N317" s="711"/>
      <c r="O317" s="711"/>
      <c r="P317" s="712"/>
      <c r="Q317" s="629"/>
      <c r="R317" s="629"/>
      <c r="S317" s="629"/>
      <c r="T317" s="629"/>
      <c r="U317" s="629"/>
      <c r="V317" s="629"/>
      <c r="W317" s="629"/>
      <c r="X317" s="629"/>
      <c r="Y317" s="629"/>
      <c r="Z317" s="629"/>
      <c r="AA317" s="629"/>
      <c r="AB317" s="629"/>
      <c r="AC317" s="629"/>
      <c r="AD317" s="629"/>
      <c r="AE317" s="629"/>
      <c r="AF317" s="629"/>
      <c r="AG317" s="629"/>
      <c r="AH317" s="629"/>
      <c r="AI317" s="629"/>
      <c r="AJ317" s="629"/>
      <c r="AK317" s="629"/>
      <c r="AL317" s="629"/>
      <c r="AM317" s="629"/>
      <c r="AN317" s="629"/>
      <c r="AO317" s="629"/>
      <c r="AP317" s="629"/>
      <c r="AQ317" s="629"/>
      <c r="AR317" s="629"/>
      <c r="AS317" s="629"/>
      <c r="AT317" s="629"/>
      <c r="EG317" s="140"/>
      <c r="EH317" s="192" t="str">
        <f t="shared" si="6"/>
        <v>10-14</v>
      </c>
      <c r="EI317" s="160">
        <f t="shared" si="7"/>
        <v>4.2783183931738654E-2</v>
      </c>
      <c r="EJ317" s="160">
        <f t="shared" si="8"/>
        <v>-3.9116053880446769E-2</v>
      </c>
      <c r="EK317" s="140"/>
    </row>
    <row r="318" spans="4:147" ht="14.25" customHeight="1" x14ac:dyDescent="0.35">
      <c r="D318" s="634" t="s">
        <v>121</v>
      </c>
      <c r="E318" s="635"/>
      <c r="F318" s="635"/>
      <c r="G318" s="635"/>
      <c r="H318" s="635"/>
      <c r="I318" s="635"/>
      <c r="J318" s="635"/>
      <c r="K318" s="635"/>
      <c r="L318" s="635"/>
      <c r="M318" s="635"/>
      <c r="N318" s="635"/>
      <c r="O318" s="635"/>
      <c r="P318" s="636"/>
      <c r="Q318" s="623">
        <f>SUM(AB318:AT318)</f>
        <v>41722</v>
      </c>
      <c r="R318" s="624"/>
      <c r="S318" s="624"/>
      <c r="T318" s="624"/>
      <c r="U318" s="624"/>
      <c r="V318" s="624"/>
      <c r="W318" s="624"/>
      <c r="X318" s="624"/>
      <c r="Y318" s="624"/>
      <c r="Z318" s="624"/>
      <c r="AA318" s="625"/>
      <c r="AB318" s="626">
        <v>21482</v>
      </c>
      <c r="AC318" s="626"/>
      <c r="AD318" s="626"/>
      <c r="AE318" s="626"/>
      <c r="AF318" s="626"/>
      <c r="AG318" s="626"/>
      <c r="AH318" s="626"/>
      <c r="AI318" s="626"/>
      <c r="AJ318" s="626"/>
      <c r="AK318" s="626"/>
      <c r="AL318" s="626">
        <v>20240</v>
      </c>
      <c r="AM318" s="626"/>
      <c r="AN318" s="626"/>
      <c r="AO318" s="626"/>
      <c r="AP318" s="626"/>
      <c r="AQ318" s="626"/>
      <c r="AR318" s="626"/>
      <c r="AS318" s="626"/>
      <c r="AT318" s="626"/>
      <c r="EG318" s="140"/>
      <c r="EH318" s="192" t="str">
        <f t="shared" si="6"/>
        <v>15-19</v>
      </c>
      <c r="EI318" s="160">
        <f t="shared" si="7"/>
        <v>4.4077465126312255E-2</v>
      </c>
      <c r="EJ318" s="160">
        <f t="shared" si="8"/>
        <v>-3.8852404007478067E-2</v>
      </c>
      <c r="EK318" s="140"/>
    </row>
    <row r="319" spans="4:147" ht="14.25" customHeight="1" x14ac:dyDescent="0.35">
      <c r="D319" s="634" t="s">
        <v>141</v>
      </c>
      <c r="E319" s="635"/>
      <c r="F319" s="635"/>
      <c r="G319" s="635"/>
      <c r="H319" s="635"/>
      <c r="I319" s="635"/>
      <c r="J319" s="635"/>
      <c r="K319" s="635"/>
      <c r="L319" s="635"/>
      <c r="M319" s="635"/>
      <c r="N319" s="635"/>
      <c r="O319" s="635"/>
      <c r="P319" s="636"/>
      <c r="Q319" s="623">
        <f t="shared" ref="Q319:Q335" si="9">SUM(AB319:AT319)</f>
        <v>3562</v>
      </c>
      <c r="R319" s="624"/>
      <c r="S319" s="624"/>
      <c r="T319" s="624"/>
      <c r="U319" s="624"/>
      <c r="V319" s="624"/>
      <c r="W319" s="624"/>
      <c r="X319" s="624"/>
      <c r="Y319" s="624"/>
      <c r="Z319" s="624"/>
      <c r="AA319" s="625"/>
      <c r="AB319" s="626">
        <v>1826</v>
      </c>
      <c r="AC319" s="626"/>
      <c r="AD319" s="626"/>
      <c r="AE319" s="626"/>
      <c r="AF319" s="626"/>
      <c r="AG319" s="626"/>
      <c r="AH319" s="626"/>
      <c r="AI319" s="626"/>
      <c r="AJ319" s="626"/>
      <c r="AK319" s="626"/>
      <c r="AL319" s="626">
        <v>1736</v>
      </c>
      <c r="AM319" s="626"/>
      <c r="AN319" s="626"/>
      <c r="AO319" s="626"/>
      <c r="AP319" s="626"/>
      <c r="AQ319" s="626"/>
      <c r="AR319" s="626"/>
      <c r="AS319" s="626"/>
      <c r="AT319" s="626"/>
      <c r="EG319" s="140"/>
      <c r="EH319" s="192" t="str">
        <f t="shared" si="6"/>
        <v>20-24</v>
      </c>
      <c r="EI319" s="160">
        <f t="shared" si="7"/>
        <v>4.6162695939791956E-2</v>
      </c>
      <c r="EJ319" s="160">
        <f t="shared" si="8"/>
        <v>-4.0697953118258953E-2</v>
      </c>
      <c r="EK319" s="140"/>
    </row>
    <row r="320" spans="4:147" ht="14.25" customHeight="1" x14ac:dyDescent="0.35">
      <c r="D320" s="634" t="s">
        <v>142</v>
      </c>
      <c r="E320" s="635"/>
      <c r="F320" s="635"/>
      <c r="G320" s="635"/>
      <c r="H320" s="635"/>
      <c r="I320" s="635"/>
      <c r="J320" s="635"/>
      <c r="K320" s="635"/>
      <c r="L320" s="635"/>
      <c r="M320" s="635"/>
      <c r="N320" s="635"/>
      <c r="O320" s="635"/>
      <c r="P320" s="636"/>
      <c r="Q320" s="623">
        <f t="shared" si="9"/>
        <v>3524</v>
      </c>
      <c r="R320" s="624"/>
      <c r="S320" s="624"/>
      <c r="T320" s="624"/>
      <c r="U320" s="624"/>
      <c r="V320" s="624"/>
      <c r="W320" s="624"/>
      <c r="X320" s="624"/>
      <c r="Y320" s="624"/>
      <c r="Z320" s="624"/>
      <c r="AA320" s="625"/>
      <c r="AB320" s="626">
        <v>1821</v>
      </c>
      <c r="AC320" s="626"/>
      <c r="AD320" s="626"/>
      <c r="AE320" s="626"/>
      <c r="AF320" s="626"/>
      <c r="AG320" s="626"/>
      <c r="AH320" s="626"/>
      <c r="AI320" s="626"/>
      <c r="AJ320" s="626"/>
      <c r="AK320" s="626"/>
      <c r="AL320" s="626">
        <v>1703</v>
      </c>
      <c r="AM320" s="626"/>
      <c r="AN320" s="626"/>
      <c r="AO320" s="626"/>
      <c r="AP320" s="626"/>
      <c r="AQ320" s="626"/>
      <c r="AR320" s="626"/>
      <c r="AS320" s="626"/>
      <c r="AT320" s="626"/>
      <c r="EG320" s="140"/>
      <c r="EH320" s="192" t="str">
        <f t="shared" si="6"/>
        <v>25-29</v>
      </c>
      <c r="EI320" s="160">
        <f t="shared" si="7"/>
        <v>4.4149369637121905E-2</v>
      </c>
      <c r="EJ320" s="160">
        <f t="shared" si="8"/>
        <v>-3.9643353626384159E-2</v>
      </c>
      <c r="EK320" s="140"/>
    </row>
    <row r="321" spans="4:141" ht="14.25" customHeight="1" x14ac:dyDescent="0.35">
      <c r="D321" s="634" t="s">
        <v>143</v>
      </c>
      <c r="E321" s="635"/>
      <c r="F321" s="635"/>
      <c r="G321" s="635"/>
      <c r="H321" s="635"/>
      <c r="I321" s="635"/>
      <c r="J321" s="635"/>
      <c r="K321" s="635"/>
      <c r="L321" s="635"/>
      <c r="M321" s="635"/>
      <c r="N321" s="635"/>
      <c r="O321" s="635"/>
      <c r="P321" s="636"/>
      <c r="Q321" s="623">
        <f t="shared" si="9"/>
        <v>3417</v>
      </c>
      <c r="R321" s="624"/>
      <c r="S321" s="624"/>
      <c r="T321" s="624"/>
      <c r="U321" s="624"/>
      <c r="V321" s="624"/>
      <c r="W321" s="624"/>
      <c r="X321" s="624"/>
      <c r="Y321" s="624"/>
      <c r="Z321" s="624"/>
      <c r="AA321" s="625"/>
      <c r="AB321" s="626">
        <v>1785</v>
      </c>
      <c r="AC321" s="626"/>
      <c r="AD321" s="626"/>
      <c r="AE321" s="626"/>
      <c r="AF321" s="626"/>
      <c r="AG321" s="626"/>
      <c r="AH321" s="626"/>
      <c r="AI321" s="626"/>
      <c r="AJ321" s="626"/>
      <c r="AK321" s="626"/>
      <c r="AL321" s="626">
        <v>1632</v>
      </c>
      <c r="AM321" s="626"/>
      <c r="AN321" s="626"/>
      <c r="AO321" s="626"/>
      <c r="AP321" s="626"/>
      <c r="AQ321" s="626"/>
      <c r="AR321" s="626"/>
      <c r="AS321" s="626"/>
      <c r="AT321" s="626"/>
      <c r="EG321" s="140"/>
      <c r="EH321" s="192" t="str">
        <f t="shared" si="6"/>
        <v>30-34</v>
      </c>
      <c r="EI321" s="160">
        <f t="shared" si="7"/>
        <v>3.7366377450745412E-2</v>
      </c>
      <c r="EJ321" s="160">
        <f t="shared" si="8"/>
        <v>-3.3651311058913766E-2</v>
      </c>
      <c r="EK321" s="140"/>
    </row>
    <row r="322" spans="4:141" ht="14.25" customHeight="1" x14ac:dyDescent="0.35">
      <c r="D322" s="634" t="s">
        <v>144</v>
      </c>
      <c r="E322" s="635"/>
      <c r="F322" s="635"/>
      <c r="G322" s="635"/>
      <c r="H322" s="635"/>
      <c r="I322" s="635"/>
      <c r="J322" s="635"/>
      <c r="K322" s="635"/>
      <c r="L322" s="635"/>
      <c r="M322" s="635"/>
      <c r="N322" s="635"/>
      <c r="O322" s="635"/>
      <c r="P322" s="636"/>
      <c r="Q322" s="623">
        <f t="shared" si="9"/>
        <v>3460</v>
      </c>
      <c r="R322" s="624"/>
      <c r="S322" s="624"/>
      <c r="T322" s="624"/>
      <c r="U322" s="624"/>
      <c r="V322" s="624"/>
      <c r="W322" s="624"/>
      <c r="X322" s="624"/>
      <c r="Y322" s="624"/>
      <c r="Z322" s="624"/>
      <c r="AA322" s="625"/>
      <c r="AB322" s="626">
        <v>1839</v>
      </c>
      <c r="AC322" s="626"/>
      <c r="AD322" s="626"/>
      <c r="AE322" s="626"/>
      <c r="AF322" s="626"/>
      <c r="AG322" s="626"/>
      <c r="AH322" s="626"/>
      <c r="AI322" s="626"/>
      <c r="AJ322" s="626"/>
      <c r="AK322" s="626"/>
      <c r="AL322" s="626">
        <v>1621</v>
      </c>
      <c r="AM322" s="626"/>
      <c r="AN322" s="626"/>
      <c r="AO322" s="626"/>
      <c r="AP322" s="626"/>
      <c r="AQ322" s="626"/>
      <c r="AR322" s="626"/>
      <c r="AS322" s="626"/>
      <c r="AT322" s="626"/>
      <c r="EG322" s="140"/>
      <c r="EH322" s="192" t="str">
        <f t="shared" si="6"/>
        <v>35-39</v>
      </c>
      <c r="EI322" s="160">
        <f t="shared" si="7"/>
        <v>3.1518143904894304E-2</v>
      </c>
      <c r="EJ322" s="160">
        <f t="shared" si="8"/>
        <v>-3.0367671731939983E-2</v>
      </c>
      <c r="EK322" s="140"/>
    </row>
    <row r="323" spans="4:141" ht="14.25" customHeight="1" x14ac:dyDescent="0.35">
      <c r="D323" s="634" t="s">
        <v>145</v>
      </c>
      <c r="E323" s="635"/>
      <c r="F323" s="635"/>
      <c r="G323" s="635"/>
      <c r="H323" s="635"/>
      <c r="I323" s="635"/>
      <c r="J323" s="635"/>
      <c r="K323" s="635"/>
      <c r="L323" s="635"/>
      <c r="M323" s="635"/>
      <c r="N323" s="635"/>
      <c r="O323" s="635"/>
      <c r="P323" s="636"/>
      <c r="Q323" s="623">
        <f t="shared" si="9"/>
        <v>3624</v>
      </c>
      <c r="R323" s="624"/>
      <c r="S323" s="624"/>
      <c r="T323" s="624"/>
      <c r="U323" s="624"/>
      <c r="V323" s="624"/>
      <c r="W323" s="624"/>
      <c r="X323" s="624"/>
      <c r="Y323" s="624"/>
      <c r="Z323" s="624"/>
      <c r="AA323" s="625"/>
      <c r="AB323" s="626">
        <v>1926</v>
      </c>
      <c r="AC323" s="626"/>
      <c r="AD323" s="626"/>
      <c r="AE323" s="626"/>
      <c r="AF323" s="626"/>
      <c r="AG323" s="626"/>
      <c r="AH323" s="626"/>
      <c r="AI323" s="626"/>
      <c r="AJ323" s="626"/>
      <c r="AK323" s="626"/>
      <c r="AL323" s="626">
        <v>1698</v>
      </c>
      <c r="AM323" s="626"/>
      <c r="AN323" s="626"/>
      <c r="AO323" s="626"/>
      <c r="AP323" s="626"/>
      <c r="AQ323" s="626"/>
      <c r="AR323" s="626"/>
      <c r="AS323" s="626"/>
      <c r="AT323" s="626"/>
      <c r="EG323" s="140"/>
      <c r="EH323" s="192" t="str">
        <f t="shared" si="6"/>
        <v>40-44</v>
      </c>
      <c r="EI323" s="160">
        <f t="shared" si="7"/>
        <v>2.8426249940079574E-2</v>
      </c>
      <c r="EJ323" s="160">
        <f t="shared" si="8"/>
        <v>-2.9001486026556732E-2</v>
      </c>
      <c r="EK323" s="140"/>
    </row>
    <row r="324" spans="4:141" ht="14.25" customHeight="1" x14ac:dyDescent="0.35">
      <c r="D324" s="634" t="s">
        <v>146</v>
      </c>
      <c r="E324" s="635"/>
      <c r="F324" s="635"/>
      <c r="G324" s="635"/>
      <c r="H324" s="635"/>
      <c r="I324" s="635"/>
      <c r="J324" s="635"/>
      <c r="K324" s="635"/>
      <c r="L324" s="635"/>
      <c r="M324" s="635"/>
      <c r="N324" s="635"/>
      <c r="O324" s="635"/>
      <c r="P324" s="636"/>
      <c r="Q324" s="623">
        <f t="shared" si="9"/>
        <v>3496</v>
      </c>
      <c r="R324" s="624"/>
      <c r="S324" s="624"/>
      <c r="T324" s="624"/>
      <c r="U324" s="624"/>
      <c r="V324" s="624"/>
      <c r="W324" s="624"/>
      <c r="X324" s="624"/>
      <c r="Y324" s="624"/>
      <c r="Z324" s="624"/>
      <c r="AA324" s="625"/>
      <c r="AB324" s="626">
        <v>1842</v>
      </c>
      <c r="AC324" s="626"/>
      <c r="AD324" s="626"/>
      <c r="AE324" s="626"/>
      <c r="AF324" s="626"/>
      <c r="AG324" s="626"/>
      <c r="AH324" s="626"/>
      <c r="AI324" s="626"/>
      <c r="AJ324" s="626"/>
      <c r="AK324" s="626"/>
      <c r="AL324" s="626">
        <v>1654</v>
      </c>
      <c r="AM324" s="626"/>
      <c r="AN324" s="626"/>
      <c r="AO324" s="626"/>
      <c r="AP324" s="626"/>
      <c r="AQ324" s="626"/>
      <c r="AR324" s="626"/>
      <c r="AS324" s="626"/>
      <c r="AT324" s="626"/>
      <c r="EG324" s="140"/>
      <c r="EH324" s="192" t="str">
        <f t="shared" si="6"/>
        <v>45-49</v>
      </c>
      <c r="EI324" s="160">
        <f t="shared" si="7"/>
        <v>2.9169263218445905E-2</v>
      </c>
      <c r="EJ324" s="160">
        <f t="shared" si="8"/>
        <v>-2.9337040410335077E-2</v>
      </c>
      <c r="EK324" s="140"/>
    </row>
    <row r="325" spans="4:141" ht="14.25" customHeight="1" x14ac:dyDescent="0.35">
      <c r="D325" s="634" t="s">
        <v>147</v>
      </c>
      <c r="E325" s="635"/>
      <c r="F325" s="635"/>
      <c r="G325" s="635"/>
      <c r="H325" s="635"/>
      <c r="I325" s="635"/>
      <c r="J325" s="635"/>
      <c r="K325" s="635"/>
      <c r="L325" s="635"/>
      <c r="M325" s="635"/>
      <c r="N325" s="635"/>
      <c r="O325" s="635"/>
      <c r="P325" s="636"/>
      <c r="Q325" s="623">
        <f t="shared" si="9"/>
        <v>2963</v>
      </c>
      <c r="R325" s="624"/>
      <c r="S325" s="624"/>
      <c r="T325" s="624"/>
      <c r="U325" s="624"/>
      <c r="V325" s="624"/>
      <c r="W325" s="624"/>
      <c r="X325" s="624"/>
      <c r="Y325" s="624"/>
      <c r="Z325" s="624"/>
      <c r="AA325" s="625"/>
      <c r="AB325" s="626">
        <v>1559</v>
      </c>
      <c r="AC325" s="626"/>
      <c r="AD325" s="626"/>
      <c r="AE325" s="626"/>
      <c r="AF325" s="626"/>
      <c r="AG325" s="626"/>
      <c r="AH325" s="626"/>
      <c r="AI325" s="626"/>
      <c r="AJ325" s="626"/>
      <c r="AK325" s="626"/>
      <c r="AL325" s="626">
        <v>1404</v>
      </c>
      <c r="AM325" s="626"/>
      <c r="AN325" s="626"/>
      <c r="AO325" s="626"/>
      <c r="AP325" s="626"/>
      <c r="AQ325" s="626"/>
      <c r="AR325" s="626"/>
      <c r="AS325" s="626"/>
      <c r="AT325" s="626"/>
      <c r="EG325" s="140"/>
      <c r="EH325" s="192" t="str">
        <f t="shared" si="6"/>
        <v>50-54</v>
      </c>
      <c r="EI325" s="160">
        <f t="shared" si="7"/>
        <v>2.9384976750874838E-2</v>
      </c>
      <c r="EJ325" s="160">
        <f t="shared" si="8"/>
        <v>-2.9073390537366378E-2</v>
      </c>
      <c r="EK325" s="140"/>
    </row>
    <row r="326" spans="4:141" ht="14.25" customHeight="1" x14ac:dyDescent="0.35">
      <c r="D326" s="634" t="s">
        <v>148</v>
      </c>
      <c r="E326" s="635"/>
      <c r="F326" s="635"/>
      <c r="G326" s="635"/>
      <c r="H326" s="635"/>
      <c r="I326" s="635"/>
      <c r="J326" s="635"/>
      <c r="K326" s="635"/>
      <c r="L326" s="635"/>
      <c r="M326" s="635"/>
      <c r="N326" s="635"/>
      <c r="O326" s="635"/>
      <c r="P326" s="636"/>
      <c r="Q326" s="623">
        <f t="shared" si="9"/>
        <v>2582</v>
      </c>
      <c r="R326" s="624"/>
      <c r="S326" s="624"/>
      <c r="T326" s="624"/>
      <c r="U326" s="624"/>
      <c r="V326" s="624"/>
      <c r="W326" s="624"/>
      <c r="X326" s="624"/>
      <c r="Y326" s="624"/>
      <c r="Z326" s="624"/>
      <c r="AA326" s="625"/>
      <c r="AB326" s="626">
        <v>1315</v>
      </c>
      <c r="AC326" s="626"/>
      <c r="AD326" s="626"/>
      <c r="AE326" s="626"/>
      <c r="AF326" s="626"/>
      <c r="AG326" s="626"/>
      <c r="AH326" s="626"/>
      <c r="AI326" s="626"/>
      <c r="AJ326" s="626"/>
      <c r="AK326" s="626"/>
      <c r="AL326" s="626">
        <v>1267</v>
      </c>
      <c r="AM326" s="626"/>
      <c r="AN326" s="626"/>
      <c r="AO326" s="626"/>
      <c r="AP326" s="626"/>
      <c r="AQ326" s="626"/>
      <c r="AR326" s="626"/>
      <c r="AS326" s="626"/>
      <c r="AT326" s="626"/>
      <c r="EG326" s="140"/>
      <c r="EH326" s="192" t="str">
        <f t="shared" si="6"/>
        <v>55-59</v>
      </c>
      <c r="EI326" s="160">
        <f t="shared" si="7"/>
        <v>2.5286419634725086E-2</v>
      </c>
      <c r="EJ326" s="160">
        <f t="shared" si="8"/>
        <v>-2.5598005848233546E-2</v>
      </c>
      <c r="EK326" s="140"/>
    </row>
    <row r="327" spans="4:141" ht="14.25" customHeight="1" x14ac:dyDescent="0.35">
      <c r="D327" s="634" t="s">
        <v>149</v>
      </c>
      <c r="E327" s="635"/>
      <c r="F327" s="635"/>
      <c r="G327" s="635"/>
      <c r="H327" s="635"/>
      <c r="I327" s="635"/>
      <c r="J327" s="635"/>
      <c r="K327" s="635"/>
      <c r="L327" s="635"/>
      <c r="M327" s="635"/>
      <c r="N327" s="635"/>
      <c r="O327" s="635"/>
      <c r="P327" s="636"/>
      <c r="Q327" s="623">
        <f t="shared" si="9"/>
        <v>2396</v>
      </c>
      <c r="R327" s="624"/>
      <c r="S327" s="624"/>
      <c r="T327" s="624"/>
      <c r="U327" s="624"/>
      <c r="V327" s="624"/>
      <c r="W327" s="624"/>
      <c r="X327" s="624"/>
      <c r="Y327" s="624"/>
      <c r="Z327" s="624"/>
      <c r="AA327" s="625"/>
      <c r="AB327" s="626">
        <v>1186</v>
      </c>
      <c r="AC327" s="626"/>
      <c r="AD327" s="626"/>
      <c r="AE327" s="626"/>
      <c r="AF327" s="626"/>
      <c r="AG327" s="626"/>
      <c r="AH327" s="626"/>
      <c r="AI327" s="626"/>
      <c r="AJ327" s="626"/>
      <c r="AK327" s="626"/>
      <c r="AL327" s="626">
        <v>1210</v>
      </c>
      <c r="AM327" s="626"/>
      <c r="AN327" s="626"/>
      <c r="AO327" s="626"/>
      <c r="AP327" s="626"/>
      <c r="AQ327" s="626"/>
      <c r="AR327" s="626"/>
      <c r="AS327" s="626"/>
      <c r="AT327" s="626"/>
      <c r="EG327" s="140"/>
      <c r="EH327" s="192" t="str">
        <f t="shared" si="6"/>
        <v>60-64</v>
      </c>
      <c r="EI327" s="160">
        <f t="shared" si="7"/>
        <v>2.2793729926657399E-2</v>
      </c>
      <c r="EJ327" s="160">
        <f t="shared" si="8"/>
        <v>-2.1331671540194622E-2</v>
      </c>
      <c r="EK327" s="140"/>
    </row>
    <row r="328" spans="4:141" ht="14.25" customHeight="1" x14ac:dyDescent="0.35">
      <c r="D328" s="634" t="s">
        <v>150</v>
      </c>
      <c r="E328" s="635"/>
      <c r="F328" s="635"/>
      <c r="G328" s="635"/>
      <c r="H328" s="635"/>
      <c r="I328" s="635"/>
      <c r="J328" s="635"/>
      <c r="K328" s="635"/>
      <c r="L328" s="635"/>
      <c r="M328" s="635"/>
      <c r="N328" s="635"/>
      <c r="O328" s="635"/>
      <c r="P328" s="636"/>
      <c r="Q328" s="623">
        <f t="shared" si="9"/>
        <v>2441</v>
      </c>
      <c r="R328" s="624"/>
      <c r="S328" s="624"/>
      <c r="T328" s="624"/>
      <c r="U328" s="624"/>
      <c r="V328" s="624"/>
      <c r="W328" s="624"/>
      <c r="X328" s="624"/>
      <c r="Y328" s="624"/>
      <c r="Z328" s="624"/>
      <c r="AA328" s="625"/>
      <c r="AB328" s="626">
        <v>1217</v>
      </c>
      <c r="AC328" s="626"/>
      <c r="AD328" s="626"/>
      <c r="AE328" s="626"/>
      <c r="AF328" s="626"/>
      <c r="AG328" s="626"/>
      <c r="AH328" s="626"/>
      <c r="AI328" s="626"/>
      <c r="AJ328" s="626"/>
      <c r="AK328" s="626"/>
      <c r="AL328" s="626">
        <v>1224</v>
      </c>
      <c r="AM328" s="626"/>
      <c r="AN328" s="626"/>
      <c r="AO328" s="626"/>
      <c r="AP328" s="626"/>
      <c r="AQ328" s="626"/>
      <c r="AR328" s="626"/>
      <c r="AS328" s="626"/>
      <c r="AT328" s="626"/>
      <c r="EG328" s="140"/>
      <c r="EH328" s="192" t="str">
        <f t="shared" si="6"/>
        <v>65-69</v>
      </c>
      <c r="EI328" s="160">
        <f t="shared" si="7"/>
        <v>1.8671204640237766E-2</v>
      </c>
      <c r="EJ328" s="160">
        <f t="shared" si="8"/>
        <v>-1.6250419442979724E-2</v>
      </c>
      <c r="EK328" s="140"/>
    </row>
    <row r="329" spans="4:141" ht="14.25" customHeight="1" x14ac:dyDescent="0.35">
      <c r="D329" s="634" t="s">
        <v>151</v>
      </c>
      <c r="E329" s="635"/>
      <c r="F329" s="635"/>
      <c r="G329" s="635"/>
      <c r="H329" s="635"/>
      <c r="I329" s="635"/>
      <c r="J329" s="635"/>
      <c r="K329" s="635"/>
      <c r="L329" s="635"/>
      <c r="M329" s="635"/>
      <c r="N329" s="635"/>
      <c r="O329" s="635"/>
      <c r="P329" s="636"/>
      <c r="Q329" s="623">
        <f t="shared" si="9"/>
        <v>2439</v>
      </c>
      <c r="R329" s="624"/>
      <c r="S329" s="624"/>
      <c r="T329" s="624"/>
      <c r="U329" s="624"/>
      <c r="V329" s="624"/>
      <c r="W329" s="624"/>
      <c r="X329" s="624"/>
      <c r="Y329" s="624"/>
      <c r="Z329" s="624"/>
      <c r="AA329" s="625"/>
      <c r="AB329" s="626">
        <v>1226</v>
      </c>
      <c r="AC329" s="626"/>
      <c r="AD329" s="626"/>
      <c r="AE329" s="626"/>
      <c r="AF329" s="626"/>
      <c r="AG329" s="626"/>
      <c r="AH329" s="626"/>
      <c r="AI329" s="626"/>
      <c r="AJ329" s="626"/>
      <c r="AK329" s="626"/>
      <c r="AL329" s="626">
        <v>1213</v>
      </c>
      <c r="AM329" s="626"/>
      <c r="AN329" s="626"/>
      <c r="AO329" s="626"/>
      <c r="AP329" s="626"/>
      <c r="AQ329" s="626"/>
      <c r="AR329" s="626"/>
      <c r="AS329" s="626"/>
      <c r="AT329" s="626"/>
      <c r="EG329" s="140"/>
      <c r="EH329" s="192" t="str">
        <f t="shared" si="6"/>
        <v>70-74</v>
      </c>
      <c r="EI329" s="160">
        <f t="shared" si="7"/>
        <v>1.215186232682997E-2</v>
      </c>
      <c r="EJ329" s="160">
        <f t="shared" si="8"/>
        <v>-1.2008053305210681E-2</v>
      </c>
      <c r="EK329" s="140"/>
    </row>
    <row r="330" spans="4:141" ht="14.25" customHeight="1" x14ac:dyDescent="0.35">
      <c r="D330" s="634" t="s">
        <v>152</v>
      </c>
      <c r="E330" s="635"/>
      <c r="F330" s="635"/>
      <c r="G330" s="635"/>
      <c r="H330" s="635"/>
      <c r="I330" s="635"/>
      <c r="J330" s="635"/>
      <c r="K330" s="635"/>
      <c r="L330" s="635"/>
      <c r="M330" s="635"/>
      <c r="N330" s="635"/>
      <c r="O330" s="635"/>
      <c r="P330" s="636"/>
      <c r="Q330" s="623">
        <f t="shared" si="9"/>
        <v>2123</v>
      </c>
      <c r="R330" s="624"/>
      <c r="S330" s="624"/>
      <c r="T330" s="624"/>
      <c r="U330" s="624"/>
      <c r="V330" s="624"/>
      <c r="W330" s="624"/>
      <c r="X330" s="624"/>
      <c r="Y330" s="624"/>
      <c r="Z330" s="624"/>
      <c r="AA330" s="625"/>
      <c r="AB330" s="626">
        <v>1055</v>
      </c>
      <c r="AC330" s="626"/>
      <c r="AD330" s="626"/>
      <c r="AE330" s="626"/>
      <c r="AF330" s="626"/>
      <c r="AG330" s="626"/>
      <c r="AH330" s="626"/>
      <c r="AI330" s="626"/>
      <c r="AJ330" s="626"/>
      <c r="AK330" s="626"/>
      <c r="AL330" s="626">
        <v>1068</v>
      </c>
      <c r="AM330" s="626"/>
      <c r="AN330" s="626"/>
      <c r="AO330" s="626"/>
      <c r="AP330" s="626"/>
      <c r="AQ330" s="626"/>
      <c r="AR330" s="626"/>
      <c r="AS330" s="626"/>
      <c r="AT330" s="626"/>
      <c r="EG330" s="140"/>
      <c r="EH330" s="192" t="str">
        <f t="shared" si="6"/>
        <v>75-79</v>
      </c>
      <c r="EI330" s="160">
        <f t="shared" si="7"/>
        <v>8.1012415512199797E-3</v>
      </c>
      <c r="EJ330" s="160">
        <f t="shared" si="8"/>
        <v>-8.7244139782369015E-3</v>
      </c>
      <c r="EK330" s="140"/>
    </row>
    <row r="331" spans="4:141" ht="14.25" customHeight="1" x14ac:dyDescent="0.35">
      <c r="D331" s="634" t="s">
        <v>153</v>
      </c>
      <c r="E331" s="635"/>
      <c r="F331" s="635"/>
      <c r="G331" s="635"/>
      <c r="H331" s="635"/>
      <c r="I331" s="635"/>
      <c r="J331" s="635"/>
      <c r="K331" s="635"/>
      <c r="L331" s="635"/>
      <c r="M331" s="635"/>
      <c r="N331" s="635"/>
      <c r="O331" s="635"/>
      <c r="P331" s="636"/>
      <c r="Q331" s="623">
        <f t="shared" si="9"/>
        <v>1841</v>
      </c>
      <c r="R331" s="624"/>
      <c r="S331" s="624"/>
      <c r="T331" s="624"/>
      <c r="U331" s="624"/>
      <c r="V331" s="624"/>
      <c r="W331" s="624"/>
      <c r="X331" s="624"/>
      <c r="Y331" s="624"/>
      <c r="Z331" s="624"/>
      <c r="AA331" s="625"/>
      <c r="AB331" s="626">
        <v>951</v>
      </c>
      <c r="AC331" s="626"/>
      <c r="AD331" s="626"/>
      <c r="AE331" s="626"/>
      <c r="AF331" s="626"/>
      <c r="AG331" s="626"/>
      <c r="AH331" s="626"/>
      <c r="AI331" s="626"/>
      <c r="AJ331" s="626"/>
      <c r="AK331" s="626"/>
      <c r="AL331" s="626">
        <v>890</v>
      </c>
      <c r="AM331" s="626"/>
      <c r="AN331" s="626"/>
      <c r="AO331" s="626"/>
      <c r="AP331" s="626"/>
      <c r="AQ331" s="626"/>
      <c r="AR331" s="626"/>
      <c r="AS331" s="626"/>
      <c r="AT331" s="626"/>
      <c r="EG331" s="140"/>
      <c r="EH331" s="192" t="str">
        <f t="shared" si="6"/>
        <v>80 Y MÁS</v>
      </c>
      <c r="EI331" s="160">
        <f t="shared" si="7"/>
        <v>7.4301327836632947E-3</v>
      </c>
      <c r="EJ331" s="160">
        <f t="shared" si="8"/>
        <v>-9.0360001917453615E-3</v>
      </c>
      <c r="EK331" s="140"/>
    </row>
    <row r="332" spans="4:141" ht="14.25" customHeight="1" x14ac:dyDescent="0.35">
      <c r="D332" s="634" t="s">
        <v>154</v>
      </c>
      <c r="E332" s="635"/>
      <c r="F332" s="635"/>
      <c r="G332" s="635"/>
      <c r="H332" s="635"/>
      <c r="I332" s="635"/>
      <c r="J332" s="635"/>
      <c r="K332" s="635"/>
      <c r="L332" s="635"/>
      <c r="M332" s="635"/>
      <c r="N332" s="635"/>
      <c r="O332" s="635"/>
      <c r="P332" s="636"/>
      <c r="Q332" s="623">
        <f t="shared" si="9"/>
        <v>1457</v>
      </c>
      <c r="R332" s="624"/>
      <c r="S332" s="624"/>
      <c r="T332" s="624"/>
      <c r="U332" s="624"/>
      <c r="V332" s="624"/>
      <c r="W332" s="624"/>
      <c r="X332" s="624"/>
      <c r="Y332" s="624"/>
      <c r="Z332" s="624"/>
      <c r="AA332" s="625"/>
      <c r="AB332" s="626">
        <v>779</v>
      </c>
      <c r="AC332" s="626"/>
      <c r="AD332" s="626"/>
      <c r="AE332" s="626"/>
      <c r="AF332" s="626"/>
      <c r="AG332" s="626"/>
      <c r="AH332" s="626"/>
      <c r="AI332" s="626"/>
      <c r="AJ332" s="626"/>
      <c r="AK332" s="626"/>
      <c r="AL332" s="626">
        <v>678</v>
      </c>
      <c r="AM332" s="626"/>
      <c r="AN332" s="626"/>
      <c r="AO332" s="626"/>
      <c r="AP332" s="626"/>
      <c r="AQ332" s="626"/>
      <c r="AR332" s="626"/>
      <c r="AS332" s="626"/>
      <c r="AT332" s="626"/>
      <c r="EG332" s="140"/>
      <c r="EH332" s="140"/>
      <c r="EI332" s="140"/>
      <c r="EJ332" s="140"/>
      <c r="EK332" s="140"/>
    </row>
    <row r="333" spans="4:141" ht="14.25" customHeight="1" x14ac:dyDescent="0.35">
      <c r="D333" s="634" t="s">
        <v>155</v>
      </c>
      <c r="E333" s="635"/>
      <c r="F333" s="635"/>
      <c r="G333" s="635"/>
      <c r="H333" s="635"/>
      <c r="I333" s="635"/>
      <c r="J333" s="635"/>
      <c r="K333" s="635"/>
      <c r="L333" s="635"/>
      <c r="M333" s="635"/>
      <c r="N333" s="635"/>
      <c r="O333" s="635"/>
      <c r="P333" s="636"/>
      <c r="Q333" s="623">
        <f t="shared" si="9"/>
        <v>1008</v>
      </c>
      <c r="R333" s="624"/>
      <c r="S333" s="624"/>
      <c r="T333" s="624"/>
      <c r="U333" s="624"/>
      <c r="V333" s="624"/>
      <c r="W333" s="624"/>
      <c r="X333" s="624"/>
      <c r="Y333" s="624"/>
      <c r="Z333" s="624"/>
      <c r="AA333" s="625"/>
      <c r="AB333" s="626">
        <v>507</v>
      </c>
      <c r="AC333" s="626"/>
      <c r="AD333" s="626"/>
      <c r="AE333" s="626"/>
      <c r="AF333" s="626"/>
      <c r="AG333" s="626"/>
      <c r="AH333" s="626"/>
      <c r="AI333" s="626"/>
      <c r="AJ333" s="626"/>
      <c r="AK333" s="626"/>
      <c r="AL333" s="626">
        <v>501</v>
      </c>
      <c r="AM333" s="626"/>
      <c r="AN333" s="626"/>
      <c r="AO333" s="626"/>
      <c r="AP333" s="626"/>
      <c r="AQ333" s="626"/>
      <c r="AR333" s="626"/>
      <c r="AS333" s="626"/>
      <c r="AT333" s="626"/>
      <c r="AU333" s="10"/>
      <c r="AV333" s="10"/>
      <c r="AW333" s="3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EG333" s="140"/>
      <c r="EH333" s="140"/>
      <c r="EI333" s="140"/>
      <c r="EJ333" s="140"/>
      <c r="EK333" s="140"/>
    </row>
    <row r="334" spans="4:141" ht="14.25" customHeight="1" x14ac:dyDescent="0.35">
      <c r="D334" s="634" t="s">
        <v>156</v>
      </c>
      <c r="E334" s="635"/>
      <c r="F334" s="635"/>
      <c r="G334" s="635"/>
      <c r="H334" s="635"/>
      <c r="I334" s="635"/>
      <c r="J334" s="635"/>
      <c r="K334" s="635"/>
      <c r="L334" s="635"/>
      <c r="M334" s="635"/>
      <c r="N334" s="635"/>
      <c r="O334" s="635"/>
      <c r="P334" s="636"/>
      <c r="Q334" s="623">
        <f t="shared" si="9"/>
        <v>702</v>
      </c>
      <c r="R334" s="624"/>
      <c r="S334" s="624"/>
      <c r="T334" s="624"/>
      <c r="U334" s="624"/>
      <c r="V334" s="624"/>
      <c r="W334" s="624"/>
      <c r="X334" s="624"/>
      <c r="Y334" s="624"/>
      <c r="Z334" s="624"/>
      <c r="AA334" s="625"/>
      <c r="AB334" s="626">
        <v>338</v>
      </c>
      <c r="AC334" s="626"/>
      <c r="AD334" s="626"/>
      <c r="AE334" s="626"/>
      <c r="AF334" s="626"/>
      <c r="AG334" s="626"/>
      <c r="AH334" s="626"/>
      <c r="AI334" s="626"/>
      <c r="AJ334" s="626"/>
      <c r="AK334" s="626"/>
      <c r="AL334" s="626">
        <v>364</v>
      </c>
      <c r="AM334" s="626"/>
      <c r="AN334" s="626"/>
      <c r="AO334" s="626"/>
      <c r="AP334" s="626"/>
      <c r="AQ334" s="626"/>
      <c r="AR334" s="626"/>
      <c r="AS334" s="626"/>
      <c r="AT334" s="626"/>
    </row>
    <row r="335" spans="4:141" ht="14.25" customHeight="1" x14ac:dyDescent="0.35">
      <c r="D335" s="634" t="s">
        <v>157</v>
      </c>
      <c r="E335" s="635"/>
      <c r="F335" s="635"/>
      <c r="G335" s="635"/>
      <c r="H335" s="635"/>
      <c r="I335" s="635"/>
      <c r="J335" s="635"/>
      <c r="K335" s="635"/>
      <c r="L335" s="635"/>
      <c r="M335" s="635"/>
      <c r="N335" s="635"/>
      <c r="O335" s="635"/>
      <c r="P335" s="636"/>
      <c r="Q335" s="623">
        <f t="shared" si="9"/>
        <v>687</v>
      </c>
      <c r="R335" s="624"/>
      <c r="S335" s="624"/>
      <c r="T335" s="624"/>
      <c r="U335" s="624"/>
      <c r="V335" s="624"/>
      <c r="W335" s="624"/>
      <c r="X335" s="624"/>
      <c r="Y335" s="624"/>
      <c r="Z335" s="624"/>
      <c r="AA335" s="625"/>
      <c r="AB335" s="626">
        <v>310</v>
      </c>
      <c r="AC335" s="626"/>
      <c r="AD335" s="626"/>
      <c r="AE335" s="626"/>
      <c r="AF335" s="626"/>
      <c r="AG335" s="626"/>
      <c r="AH335" s="626"/>
      <c r="AI335" s="626"/>
      <c r="AJ335" s="626"/>
      <c r="AK335" s="626"/>
      <c r="AL335" s="626">
        <v>377</v>
      </c>
      <c r="AM335" s="626"/>
      <c r="AN335" s="626"/>
      <c r="AO335" s="626"/>
      <c r="AP335" s="626"/>
      <c r="AQ335" s="626"/>
      <c r="AR335" s="626"/>
      <c r="AS335" s="626"/>
      <c r="AT335" s="626"/>
    </row>
    <row r="336" spans="4:141" ht="14.25" customHeight="1" x14ac:dyDescent="0.35">
      <c r="D336" s="611" t="s">
        <v>364</v>
      </c>
      <c r="E336" s="611"/>
      <c r="F336" s="611"/>
      <c r="G336" s="611"/>
      <c r="H336" s="611"/>
      <c r="I336" s="611"/>
      <c r="J336" s="611"/>
      <c r="K336" s="611"/>
      <c r="L336" s="611"/>
      <c r="M336" s="611"/>
      <c r="N336" s="611"/>
      <c r="O336" s="611"/>
      <c r="P336" s="611"/>
      <c r="Q336" s="611"/>
      <c r="R336" s="611"/>
      <c r="S336" s="611"/>
      <c r="T336" s="611"/>
      <c r="U336" s="611"/>
      <c r="V336" s="611"/>
      <c r="W336" s="611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V336" s="10" t="s">
        <v>139</v>
      </c>
    </row>
    <row r="337" spans="4:146" ht="14.25" customHeight="1" x14ac:dyDescent="0.35"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AV337" s="10"/>
    </row>
    <row r="338" spans="4:146" ht="14.25" customHeight="1" x14ac:dyDescent="0.35">
      <c r="D338" s="456" t="s">
        <v>170</v>
      </c>
      <c r="E338" s="456"/>
      <c r="F338" s="456"/>
      <c r="G338" s="456"/>
      <c r="H338" s="456"/>
      <c r="I338" s="456"/>
      <c r="J338" s="456"/>
      <c r="K338" s="456"/>
      <c r="L338" s="456"/>
      <c r="M338" s="456"/>
      <c r="N338" s="456"/>
      <c r="O338" s="456"/>
      <c r="P338" s="456"/>
      <c r="Q338" s="456"/>
      <c r="R338" s="456"/>
      <c r="S338" s="456"/>
      <c r="T338" s="456"/>
      <c r="U338" s="456"/>
      <c r="V338" s="456"/>
      <c r="W338" s="456"/>
      <c r="X338" s="456"/>
      <c r="Y338" s="456"/>
      <c r="Z338" s="456"/>
      <c r="AA338" s="456"/>
      <c r="AB338" s="456"/>
      <c r="AC338" s="456"/>
      <c r="AD338" s="456"/>
      <c r="AE338" s="456"/>
      <c r="AF338" s="456"/>
      <c r="AG338" s="456"/>
      <c r="AH338" s="456"/>
      <c r="AI338" s="456"/>
      <c r="AJ338" s="456"/>
      <c r="AK338" s="456"/>
      <c r="AL338" s="456"/>
      <c r="AM338" s="456"/>
      <c r="AN338" s="456"/>
      <c r="AO338" s="456"/>
      <c r="AP338" s="456"/>
      <c r="AQ338" s="456"/>
      <c r="AR338" s="456"/>
      <c r="AS338" s="456"/>
      <c r="AT338" s="456"/>
      <c r="AU338" s="9"/>
      <c r="AV338" s="456" t="s">
        <v>172</v>
      </c>
      <c r="AW338" s="456"/>
      <c r="AX338" s="456"/>
      <c r="AY338" s="456"/>
      <c r="AZ338" s="456"/>
      <c r="BA338" s="456"/>
      <c r="BB338" s="456"/>
      <c r="BC338" s="456"/>
      <c r="BD338" s="456"/>
      <c r="BE338" s="456"/>
      <c r="BF338" s="456"/>
      <c r="BG338" s="456"/>
      <c r="BH338" s="456"/>
      <c r="BI338" s="456"/>
      <c r="BJ338" s="456"/>
      <c r="BK338" s="456"/>
      <c r="BL338" s="9"/>
      <c r="BM338" s="9"/>
      <c r="BN338" s="9"/>
      <c r="BO338" s="9"/>
      <c r="BP338" s="9"/>
    </row>
    <row r="339" spans="4:146" ht="14.25" customHeight="1" x14ac:dyDescent="0.35">
      <c r="D339" s="451"/>
      <c r="E339" s="451"/>
      <c r="F339" s="451"/>
      <c r="G339" s="451"/>
      <c r="H339" s="451"/>
      <c r="I339" s="451"/>
      <c r="J339" s="451"/>
      <c r="K339" s="451"/>
      <c r="L339" s="451"/>
      <c r="M339" s="451"/>
      <c r="N339" s="451"/>
      <c r="O339" s="451"/>
      <c r="P339" s="451"/>
      <c r="Q339" s="451"/>
      <c r="R339" s="451"/>
      <c r="S339" s="451"/>
      <c r="T339" s="451"/>
      <c r="U339" s="451"/>
      <c r="V339" s="451"/>
      <c r="W339" s="451"/>
      <c r="X339" s="451"/>
      <c r="Y339" s="451"/>
      <c r="Z339" s="451"/>
      <c r="AA339" s="451"/>
      <c r="AB339" s="451"/>
      <c r="AC339" s="451"/>
      <c r="AD339" s="451"/>
      <c r="AE339" s="451"/>
      <c r="AF339" s="451"/>
      <c r="AG339" s="451"/>
      <c r="AH339" s="451"/>
      <c r="AI339" s="451"/>
      <c r="AJ339" s="451"/>
      <c r="AK339" s="451"/>
      <c r="AL339" s="451"/>
      <c r="AM339" s="451"/>
      <c r="AN339" s="451"/>
      <c r="AO339" s="451"/>
      <c r="AP339" s="451"/>
      <c r="AQ339" s="451"/>
      <c r="AR339" s="451"/>
      <c r="AS339" s="451"/>
      <c r="AT339" s="451"/>
      <c r="AU339" s="9"/>
      <c r="AV339" s="451"/>
      <c r="AW339" s="451"/>
      <c r="AX339" s="451"/>
      <c r="AY339" s="451"/>
      <c r="AZ339" s="451"/>
      <c r="BA339" s="451"/>
      <c r="BB339" s="451"/>
      <c r="BC339" s="451"/>
      <c r="BD339" s="451"/>
      <c r="BE339" s="451"/>
      <c r="BF339" s="451"/>
      <c r="BG339" s="451"/>
      <c r="BH339" s="451"/>
      <c r="BI339" s="451"/>
      <c r="BJ339" s="451"/>
      <c r="BK339" s="451"/>
      <c r="BL339" s="9"/>
      <c r="BM339" s="9"/>
      <c r="BN339" s="9"/>
      <c r="BX339" s="14" t="s">
        <v>181</v>
      </c>
    </row>
    <row r="340" spans="4:146" ht="14.25" customHeight="1" x14ac:dyDescent="0.35">
      <c r="D340" s="671" t="s">
        <v>164</v>
      </c>
      <c r="E340" s="672"/>
      <c r="F340" s="672"/>
      <c r="G340" s="672"/>
      <c r="H340" s="672"/>
      <c r="I340" s="672"/>
      <c r="J340" s="672"/>
      <c r="K340" s="672"/>
      <c r="L340" s="680"/>
      <c r="M340" s="629">
        <v>2010</v>
      </c>
      <c r="N340" s="629"/>
      <c r="O340" s="629"/>
      <c r="P340" s="629"/>
      <c r="Q340" s="629">
        <v>2011</v>
      </c>
      <c r="R340" s="629"/>
      <c r="S340" s="629"/>
      <c r="T340" s="629"/>
      <c r="U340" s="629">
        <v>2012</v>
      </c>
      <c r="V340" s="629"/>
      <c r="W340" s="629"/>
      <c r="X340" s="629"/>
      <c r="Y340" s="629">
        <v>2013</v>
      </c>
      <c r="Z340" s="629"/>
      <c r="AA340" s="629"/>
      <c r="AB340" s="629">
        <v>2014</v>
      </c>
      <c r="AC340" s="629"/>
      <c r="AD340" s="629"/>
      <c r="AE340" s="629">
        <v>2015</v>
      </c>
      <c r="AF340" s="629"/>
      <c r="AG340" s="629"/>
      <c r="AH340" s="629"/>
      <c r="AI340" s="629">
        <v>2016</v>
      </c>
      <c r="AJ340" s="629"/>
      <c r="AK340" s="629"/>
      <c r="AL340" s="629"/>
      <c r="AM340" s="629">
        <v>2017</v>
      </c>
      <c r="AN340" s="629"/>
      <c r="AO340" s="629"/>
      <c r="AP340" s="629"/>
      <c r="AQ340" s="629">
        <v>2018</v>
      </c>
      <c r="AR340" s="629"/>
      <c r="AS340" s="629"/>
      <c r="AT340" s="629"/>
      <c r="AU340" s="3"/>
      <c r="AV340" s="795" t="s">
        <v>366</v>
      </c>
      <c r="AW340" s="795"/>
      <c r="AX340" s="795"/>
      <c r="AY340" s="795"/>
      <c r="AZ340" s="795"/>
      <c r="BA340" s="795"/>
      <c r="BB340" s="795"/>
      <c r="BC340" s="795"/>
      <c r="BD340" s="795"/>
      <c r="BE340" s="795"/>
      <c r="BF340" s="795"/>
      <c r="BG340" s="795"/>
      <c r="BH340" s="795"/>
      <c r="BI340" s="795"/>
      <c r="BJ340" s="795"/>
      <c r="BK340" s="795"/>
      <c r="BL340" s="795" t="s">
        <v>329</v>
      </c>
      <c r="BM340" s="795"/>
      <c r="BN340" s="795"/>
      <c r="BO340" s="795"/>
      <c r="BP340" s="795"/>
      <c r="BQ340" s="795"/>
      <c r="BR340" s="795"/>
      <c r="BS340" s="795"/>
      <c r="BT340" s="795"/>
      <c r="BV340" s="21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3"/>
    </row>
    <row r="341" spans="4:146" ht="14.25" customHeight="1" x14ac:dyDescent="0.35">
      <c r="D341" s="673"/>
      <c r="E341" s="674"/>
      <c r="F341" s="674"/>
      <c r="G341" s="674"/>
      <c r="H341" s="674"/>
      <c r="I341" s="674"/>
      <c r="J341" s="674"/>
      <c r="K341" s="674"/>
      <c r="L341" s="681"/>
      <c r="M341" s="629"/>
      <c r="N341" s="629"/>
      <c r="O341" s="629"/>
      <c r="P341" s="629"/>
      <c r="Q341" s="629"/>
      <c r="R341" s="629"/>
      <c r="S341" s="629"/>
      <c r="T341" s="629"/>
      <c r="U341" s="629"/>
      <c r="V341" s="629"/>
      <c r="W341" s="629"/>
      <c r="X341" s="629"/>
      <c r="Y341" s="629"/>
      <c r="Z341" s="629"/>
      <c r="AA341" s="629"/>
      <c r="AB341" s="629"/>
      <c r="AC341" s="629"/>
      <c r="AD341" s="629"/>
      <c r="AE341" s="629"/>
      <c r="AF341" s="629"/>
      <c r="AG341" s="629"/>
      <c r="AH341" s="629"/>
      <c r="AI341" s="629"/>
      <c r="AJ341" s="629"/>
      <c r="AK341" s="629"/>
      <c r="AL341" s="629"/>
      <c r="AM341" s="629"/>
      <c r="AN341" s="629"/>
      <c r="AO341" s="629"/>
      <c r="AP341" s="629"/>
      <c r="AQ341" s="629"/>
      <c r="AR341" s="629"/>
      <c r="AS341" s="629"/>
      <c r="AT341" s="629"/>
      <c r="AU341" s="3"/>
      <c r="AV341" s="622" t="s">
        <v>173</v>
      </c>
      <c r="AW341" s="622"/>
      <c r="AX341" s="622"/>
      <c r="AY341" s="622"/>
      <c r="AZ341" s="622"/>
      <c r="BA341" s="622"/>
      <c r="BB341" s="622"/>
      <c r="BC341" s="622"/>
      <c r="BD341" s="622"/>
      <c r="BE341" s="622"/>
      <c r="BF341" s="622"/>
      <c r="BG341" s="622"/>
      <c r="BH341" s="622"/>
      <c r="BI341" s="622"/>
      <c r="BJ341" s="622"/>
      <c r="BK341" s="622"/>
      <c r="BL341" s="347">
        <v>156</v>
      </c>
      <c r="BM341" s="347"/>
      <c r="BN341" s="347"/>
      <c r="BO341" s="347"/>
      <c r="BP341" s="347"/>
      <c r="BQ341" s="347"/>
      <c r="BR341" s="347"/>
      <c r="BS341" s="347"/>
      <c r="BT341" s="347"/>
      <c r="BV341" s="24"/>
      <c r="BW341" s="628" t="s">
        <v>173</v>
      </c>
      <c r="BX341" s="628"/>
      <c r="BY341" s="628"/>
      <c r="BZ341" s="628"/>
      <c r="CA341" s="628"/>
      <c r="CB341" s="628"/>
      <c r="CC341" s="628"/>
      <c r="CD341" s="71"/>
      <c r="CE341" s="71"/>
      <c r="CF341" s="71"/>
      <c r="CG341" s="71"/>
      <c r="CH341" s="71"/>
      <c r="CI341" s="71"/>
      <c r="CJ341" s="71"/>
      <c r="CK341" s="71"/>
      <c r="CL341" s="6"/>
      <c r="CM341" s="6"/>
      <c r="CN341" s="25"/>
    </row>
    <row r="342" spans="4:146" ht="24.75" customHeight="1" x14ac:dyDescent="0.35">
      <c r="D342" s="608" t="s">
        <v>365</v>
      </c>
      <c r="E342" s="609"/>
      <c r="F342" s="609"/>
      <c r="G342" s="609"/>
      <c r="H342" s="609"/>
      <c r="I342" s="609"/>
      <c r="J342" s="609"/>
      <c r="K342" s="609"/>
      <c r="L342" s="610"/>
      <c r="M342" s="605">
        <v>4297</v>
      </c>
      <c r="N342" s="605"/>
      <c r="O342" s="605"/>
      <c r="P342" s="605"/>
      <c r="Q342" s="605">
        <v>4294</v>
      </c>
      <c r="R342" s="605"/>
      <c r="S342" s="605"/>
      <c r="T342" s="605"/>
      <c r="U342" s="605">
        <v>4297</v>
      </c>
      <c r="V342" s="605"/>
      <c r="W342" s="605"/>
      <c r="X342" s="605"/>
      <c r="Y342" s="605">
        <v>4295</v>
      </c>
      <c r="Z342" s="605"/>
      <c r="AA342" s="605"/>
      <c r="AB342" s="605">
        <v>4296</v>
      </c>
      <c r="AC342" s="605"/>
      <c r="AD342" s="605"/>
      <c r="AE342" s="605">
        <v>4299</v>
      </c>
      <c r="AF342" s="605"/>
      <c r="AG342" s="605"/>
      <c r="AH342" s="605"/>
      <c r="AI342" s="605">
        <v>4294</v>
      </c>
      <c r="AJ342" s="605"/>
      <c r="AK342" s="605"/>
      <c r="AL342" s="605"/>
      <c r="AM342" s="605">
        <v>4288</v>
      </c>
      <c r="AN342" s="605"/>
      <c r="AO342" s="605"/>
      <c r="AP342" s="605"/>
      <c r="AQ342" s="605">
        <v>4274</v>
      </c>
      <c r="AR342" s="605"/>
      <c r="AS342" s="605"/>
      <c r="AT342" s="605"/>
      <c r="AU342" s="3"/>
      <c r="AV342" s="622" t="s">
        <v>174</v>
      </c>
      <c r="AW342" s="622"/>
      <c r="AX342" s="622"/>
      <c r="AY342" s="622"/>
      <c r="AZ342" s="622"/>
      <c r="BA342" s="622"/>
      <c r="BB342" s="622"/>
      <c r="BC342" s="622"/>
      <c r="BD342" s="622"/>
      <c r="BE342" s="622"/>
      <c r="BF342" s="622"/>
      <c r="BG342" s="622"/>
      <c r="BH342" s="622"/>
      <c r="BI342" s="622"/>
      <c r="BJ342" s="622"/>
      <c r="BK342" s="622"/>
      <c r="BL342" s="383">
        <v>1</v>
      </c>
      <c r="BM342" s="383"/>
      <c r="BN342" s="383"/>
      <c r="BO342" s="383"/>
      <c r="BP342" s="383"/>
      <c r="BQ342" s="383"/>
      <c r="BR342" s="383"/>
      <c r="BS342" s="383"/>
      <c r="BT342" s="383"/>
      <c r="BV342" s="24"/>
      <c r="BW342" s="72"/>
      <c r="BX342" s="72"/>
      <c r="BY342" s="72"/>
      <c r="BZ342" s="72"/>
      <c r="CA342" s="72"/>
      <c r="CB342" s="72"/>
      <c r="CC342" s="72"/>
      <c r="CD342" s="71"/>
      <c r="CE342" s="71"/>
      <c r="CF342" s="627">
        <f>+BL341/BL347</f>
        <v>4.0295500335795834E-3</v>
      </c>
      <c r="CG342" s="627"/>
      <c r="CH342" s="627"/>
      <c r="CI342" s="627"/>
      <c r="CJ342" s="627"/>
      <c r="CK342" s="627"/>
      <c r="CL342" s="6"/>
      <c r="CM342" s="6"/>
      <c r="CN342" s="25"/>
    </row>
    <row r="343" spans="4:146" ht="19.5" customHeight="1" x14ac:dyDescent="0.35">
      <c r="D343" s="682" t="s">
        <v>165</v>
      </c>
      <c r="E343" s="683"/>
      <c r="F343" s="683"/>
      <c r="G343" s="683"/>
      <c r="H343" s="683"/>
      <c r="I343" s="683"/>
      <c r="J343" s="683"/>
      <c r="K343" s="683"/>
      <c r="L343" s="684"/>
      <c r="M343" s="605">
        <v>4409</v>
      </c>
      <c r="N343" s="605"/>
      <c r="O343" s="605"/>
      <c r="P343" s="605"/>
      <c r="Q343" s="605">
        <v>4336</v>
      </c>
      <c r="R343" s="605"/>
      <c r="S343" s="605"/>
      <c r="T343" s="605"/>
      <c r="U343" s="605">
        <v>4276</v>
      </c>
      <c r="V343" s="605"/>
      <c r="W343" s="605"/>
      <c r="X343" s="605"/>
      <c r="Y343" s="605">
        <v>4241</v>
      </c>
      <c r="Z343" s="605"/>
      <c r="AA343" s="605"/>
      <c r="AB343" s="605">
        <v>4215</v>
      </c>
      <c r="AC343" s="605"/>
      <c r="AD343" s="605"/>
      <c r="AE343" s="605">
        <v>4200</v>
      </c>
      <c r="AF343" s="605"/>
      <c r="AG343" s="605"/>
      <c r="AH343" s="605"/>
      <c r="AI343" s="605">
        <v>4189</v>
      </c>
      <c r="AJ343" s="605"/>
      <c r="AK343" s="605"/>
      <c r="AL343" s="605"/>
      <c r="AM343" s="605">
        <v>4184</v>
      </c>
      <c r="AN343" s="605"/>
      <c r="AO343" s="605"/>
      <c r="AP343" s="605"/>
      <c r="AQ343" s="605">
        <v>4187</v>
      </c>
      <c r="AR343" s="605"/>
      <c r="AS343" s="605"/>
      <c r="AT343" s="605"/>
      <c r="AU343" s="3"/>
      <c r="AV343" s="589" t="s">
        <v>175</v>
      </c>
      <c r="AW343" s="589"/>
      <c r="AX343" s="589"/>
      <c r="AY343" s="589"/>
      <c r="AZ343" s="589"/>
      <c r="BA343" s="589"/>
      <c r="BB343" s="589"/>
      <c r="BC343" s="589"/>
      <c r="BD343" s="589"/>
      <c r="BE343" s="589"/>
      <c r="BF343" s="589"/>
      <c r="BG343" s="589"/>
      <c r="BH343" s="589"/>
      <c r="BI343" s="589"/>
      <c r="BJ343" s="589"/>
      <c r="BK343" s="589"/>
      <c r="BL343" s="383">
        <v>2</v>
      </c>
      <c r="BM343" s="383"/>
      <c r="BN343" s="383"/>
      <c r="BO343" s="383"/>
      <c r="BP343" s="383"/>
      <c r="BQ343" s="383"/>
      <c r="BR343" s="383"/>
      <c r="BS343" s="383"/>
      <c r="BT343" s="383"/>
      <c r="BV343" s="24"/>
      <c r="BW343" s="619" t="s">
        <v>180</v>
      </c>
      <c r="BX343" s="619"/>
      <c r="BY343" s="619"/>
      <c r="BZ343" s="619"/>
      <c r="CA343" s="619"/>
      <c r="CB343" s="619"/>
      <c r="CC343" s="619"/>
      <c r="CD343" s="71"/>
      <c r="CE343" s="71"/>
      <c r="CF343" s="71"/>
      <c r="CG343" s="71"/>
      <c r="CH343" s="71"/>
      <c r="CI343" s="71"/>
      <c r="CJ343" s="71"/>
      <c r="CK343" s="71"/>
      <c r="CL343" s="6"/>
      <c r="CM343" s="6"/>
      <c r="CN343" s="25"/>
    </row>
    <row r="344" spans="4:146" ht="27.75" customHeight="1" x14ac:dyDescent="0.35">
      <c r="D344" s="608" t="s">
        <v>166</v>
      </c>
      <c r="E344" s="609"/>
      <c r="F344" s="609"/>
      <c r="G344" s="609"/>
      <c r="H344" s="609"/>
      <c r="I344" s="609"/>
      <c r="J344" s="609"/>
      <c r="K344" s="609"/>
      <c r="L344" s="610"/>
      <c r="M344" s="605">
        <v>4782</v>
      </c>
      <c r="N344" s="605"/>
      <c r="O344" s="605"/>
      <c r="P344" s="605"/>
      <c r="Q344" s="605">
        <v>4704</v>
      </c>
      <c r="R344" s="605"/>
      <c r="S344" s="605"/>
      <c r="T344" s="605"/>
      <c r="U344" s="605">
        <v>4607</v>
      </c>
      <c r="V344" s="605"/>
      <c r="W344" s="605"/>
      <c r="X344" s="605"/>
      <c r="Y344" s="605">
        <v>4497</v>
      </c>
      <c r="Z344" s="605"/>
      <c r="AA344" s="605"/>
      <c r="AB344" s="605">
        <v>4388</v>
      </c>
      <c r="AC344" s="605"/>
      <c r="AD344" s="605"/>
      <c r="AE344" s="605">
        <v>4287</v>
      </c>
      <c r="AF344" s="605"/>
      <c r="AG344" s="605"/>
      <c r="AH344" s="605"/>
      <c r="AI344" s="605">
        <v>4206</v>
      </c>
      <c r="AJ344" s="605"/>
      <c r="AK344" s="605"/>
      <c r="AL344" s="605"/>
      <c r="AM344" s="605">
        <v>4144</v>
      </c>
      <c r="AN344" s="605"/>
      <c r="AO344" s="605"/>
      <c r="AP344" s="605"/>
      <c r="AQ344" s="605">
        <v>4100</v>
      </c>
      <c r="AR344" s="605"/>
      <c r="AS344" s="605"/>
      <c r="AT344" s="605"/>
      <c r="AU344" s="3"/>
      <c r="AV344" s="622" t="s">
        <v>176</v>
      </c>
      <c r="AW344" s="622"/>
      <c r="AX344" s="622"/>
      <c r="AY344" s="622"/>
      <c r="AZ344" s="622"/>
      <c r="BA344" s="622"/>
      <c r="BB344" s="622"/>
      <c r="BC344" s="622"/>
      <c r="BD344" s="622"/>
      <c r="BE344" s="622"/>
      <c r="BF344" s="622"/>
      <c r="BG344" s="622"/>
      <c r="BH344" s="622"/>
      <c r="BI344" s="622"/>
      <c r="BJ344" s="622"/>
      <c r="BK344" s="622"/>
      <c r="BL344" s="347">
        <v>1076</v>
      </c>
      <c r="BM344" s="347"/>
      <c r="BN344" s="347"/>
      <c r="BO344" s="347"/>
      <c r="BP344" s="347"/>
      <c r="BQ344" s="347"/>
      <c r="BR344" s="347"/>
      <c r="BS344" s="347"/>
      <c r="BT344" s="347"/>
      <c r="BV344" s="24"/>
      <c r="BW344" s="72"/>
      <c r="BX344" s="72"/>
      <c r="BY344" s="72"/>
      <c r="BZ344" s="72"/>
      <c r="CA344" s="72"/>
      <c r="CB344" s="72"/>
      <c r="CC344" s="72"/>
      <c r="CD344" s="71"/>
      <c r="CE344" s="71"/>
      <c r="CF344" s="620">
        <f>+BL344/BL347</f>
        <v>2.7793563052125846E-2</v>
      </c>
      <c r="CG344" s="620"/>
      <c r="CH344" s="620"/>
      <c r="CI344" s="620"/>
      <c r="CJ344" s="620"/>
      <c r="CK344" s="620"/>
      <c r="CL344" s="6"/>
      <c r="CM344" s="6"/>
      <c r="CN344" s="25"/>
    </row>
    <row r="345" spans="4:146" ht="20.25" customHeight="1" x14ac:dyDescent="0.35">
      <c r="D345" s="65" t="s">
        <v>167</v>
      </c>
      <c r="E345" s="65"/>
      <c r="F345" s="65"/>
      <c r="G345" s="65"/>
      <c r="H345" s="65"/>
      <c r="I345" s="65"/>
      <c r="J345" s="65"/>
      <c r="K345" s="65"/>
      <c r="L345" s="65"/>
      <c r="M345" s="605">
        <v>10763</v>
      </c>
      <c r="N345" s="605"/>
      <c r="O345" s="605"/>
      <c r="P345" s="605"/>
      <c r="Q345" s="605">
        <v>10824</v>
      </c>
      <c r="R345" s="605"/>
      <c r="S345" s="605"/>
      <c r="T345" s="605"/>
      <c r="U345" s="605">
        <v>10858</v>
      </c>
      <c r="V345" s="605"/>
      <c r="W345" s="605"/>
      <c r="X345" s="605"/>
      <c r="Y345" s="605">
        <v>10868</v>
      </c>
      <c r="Z345" s="605"/>
      <c r="AA345" s="605"/>
      <c r="AB345" s="605">
        <v>10855</v>
      </c>
      <c r="AC345" s="605"/>
      <c r="AD345" s="605"/>
      <c r="AE345" s="605">
        <v>10816</v>
      </c>
      <c r="AF345" s="605"/>
      <c r="AG345" s="605"/>
      <c r="AH345" s="605"/>
      <c r="AI345" s="605">
        <v>10765</v>
      </c>
      <c r="AJ345" s="605"/>
      <c r="AK345" s="605"/>
      <c r="AL345" s="605"/>
      <c r="AM345" s="605">
        <v>10692</v>
      </c>
      <c r="AN345" s="605"/>
      <c r="AO345" s="605"/>
      <c r="AP345" s="605"/>
      <c r="AQ345" s="605">
        <v>10600</v>
      </c>
      <c r="AR345" s="605"/>
      <c r="AS345" s="605"/>
      <c r="AT345" s="605"/>
      <c r="AU345" s="3"/>
      <c r="AV345" s="622" t="s">
        <v>177</v>
      </c>
      <c r="AW345" s="622"/>
      <c r="AX345" s="622"/>
      <c r="AY345" s="622"/>
      <c r="AZ345" s="622"/>
      <c r="BA345" s="622"/>
      <c r="BB345" s="622"/>
      <c r="BC345" s="622"/>
      <c r="BD345" s="622"/>
      <c r="BE345" s="622"/>
      <c r="BF345" s="622"/>
      <c r="BG345" s="622"/>
      <c r="BH345" s="622"/>
      <c r="BI345" s="622"/>
      <c r="BJ345" s="622"/>
      <c r="BK345" s="622"/>
      <c r="BL345" s="578">
        <v>37385</v>
      </c>
      <c r="BM345" s="578"/>
      <c r="BN345" s="578"/>
      <c r="BO345" s="578"/>
      <c r="BP345" s="578"/>
      <c r="BQ345" s="578"/>
      <c r="BR345" s="578"/>
      <c r="BS345" s="578"/>
      <c r="BT345" s="578"/>
      <c r="BU345" s="49"/>
      <c r="BV345" s="24"/>
      <c r="BW345" s="544" t="s">
        <v>174</v>
      </c>
      <c r="BX345" s="544"/>
      <c r="BY345" s="544"/>
      <c r="BZ345" s="544"/>
      <c r="CA345" s="544"/>
      <c r="CB345" s="544"/>
      <c r="CC345" s="544"/>
      <c r="CD345" s="49"/>
      <c r="CE345" s="71"/>
      <c r="CF345" s="49"/>
      <c r="CG345" s="49"/>
      <c r="CH345" s="49"/>
      <c r="CI345" s="49"/>
      <c r="CJ345" s="49"/>
      <c r="CK345" s="49"/>
      <c r="CL345" s="6"/>
      <c r="CM345" s="7"/>
      <c r="CN345" s="67"/>
      <c r="CO345" s="7"/>
      <c r="CP345" s="124"/>
      <c r="CQ345" s="124"/>
      <c r="CS345" s="124"/>
      <c r="CT345" s="124"/>
      <c r="CU345" s="124"/>
      <c r="CV345" s="124"/>
      <c r="CW345" s="124"/>
    </row>
    <row r="346" spans="4:146" ht="18" customHeight="1" x14ac:dyDescent="0.35">
      <c r="D346" s="682" t="s">
        <v>168</v>
      </c>
      <c r="E346" s="683"/>
      <c r="F346" s="683"/>
      <c r="G346" s="683"/>
      <c r="H346" s="683"/>
      <c r="I346" s="683"/>
      <c r="J346" s="683"/>
      <c r="K346" s="683"/>
      <c r="L346" s="684"/>
      <c r="M346" s="605">
        <v>15050</v>
      </c>
      <c r="N346" s="605"/>
      <c r="O346" s="605"/>
      <c r="P346" s="605"/>
      <c r="Q346" s="605">
        <v>15106</v>
      </c>
      <c r="R346" s="605"/>
      <c r="S346" s="605"/>
      <c r="T346" s="605"/>
      <c r="U346" s="605">
        <v>15156</v>
      </c>
      <c r="V346" s="605"/>
      <c r="W346" s="605"/>
      <c r="X346" s="605"/>
      <c r="Y346" s="605">
        <v>15208</v>
      </c>
      <c r="Z346" s="605"/>
      <c r="AA346" s="605"/>
      <c r="AB346" s="605">
        <v>15266</v>
      </c>
      <c r="AC346" s="605"/>
      <c r="AD346" s="605"/>
      <c r="AE346" s="605">
        <v>15330</v>
      </c>
      <c r="AF346" s="605"/>
      <c r="AG346" s="605"/>
      <c r="AH346" s="605"/>
      <c r="AI346" s="605">
        <v>15412</v>
      </c>
      <c r="AJ346" s="605"/>
      <c r="AK346" s="605"/>
      <c r="AL346" s="605"/>
      <c r="AM346" s="605">
        <v>15606</v>
      </c>
      <c r="AN346" s="605"/>
      <c r="AO346" s="605"/>
      <c r="AP346" s="605"/>
      <c r="AQ346" s="605">
        <v>15606</v>
      </c>
      <c r="AR346" s="605"/>
      <c r="AS346" s="605"/>
      <c r="AT346" s="605"/>
      <c r="AU346" s="3"/>
      <c r="AV346" s="589" t="s">
        <v>178</v>
      </c>
      <c r="AW346" s="589"/>
      <c r="AX346" s="589"/>
      <c r="AY346" s="589"/>
      <c r="AZ346" s="589"/>
      <c r="BA346" s="589"/>
      <c r="BB346" s="589"/>
      <c r="BC346" s="589"/>
      <c r="BD346" s="589"/>
      <c r="BE346" s="589"/>
      <c r="BF346" s="589"/>
      <c r="BG346" s="589"/>
      <c r="BH346" s="589"/>
      <c r="BI346" s="589"/>
      <c r="BJ346" s="589"/>
      <c r="BK346" s="589"/>
      <c r="BL346" s="347">
        <v>94</v>
      </c>
      <c r="BM346" s="347"/>
      <c r="BN346" s="347"/>
      <c r="BO346" s="347"/>
      <c r="BP346" s="347"/>
      <c r="BQ346" s="347"/>
      <c r="BR346" s="347"/>
      <c r="BS346" s="347"/>
      <c r="BT346" s="347"/>
      <c r="BU346" s="49"/>
      <c r="BV346" s="68"/>
      <c r="BW346" s="49"/>
      <c r="BX346" s="49"/>
      <c r="BY346" s="49"/>
      <c r="BZ346" s="49"/>
      <c r="CA346" s="49"/>
      <c r="CB346" s="49"/>
      <c r="CC346" s="49"/>
      <c r="CD346" s="49"/>
      <c r="CE346" s="49"/>
      <c r="CF346" s="621">
        <f>+BL342/BL347</f>
        <v>2.583044893320246E-5</v>
      </c>
      <c r="CG346" s="621"/>
      <c r="CH346" s="621"/>
      <c r="CI346" s="621"/>
      <c r="CJ346" s="621"/>
      <c r="CK346" s="621"/>
      <c r="CL346" s="7"/>
      <c r="CM346" s="7"/>
      <c r="CN346" s="67"/>
      <c r="CO346" s="7"/>
      <c r="CP346" s="124"/>
      <c r="CQ346" s="124"/>
      <c r="CR346" s="124"/>
      <c r="CS346" s="124"/>
      <c r="CT346" s="124"/>
      <c r="CU346" s="124"/>
      <c r="CV346" s="124"/>
      <c r="CW346" s="124"/>
    </row>
    <row r="347" spans="4:146" ht="18" customHeight="1" x14ac:dyDescent="0.35">
      <c r="D347" s="682" t="s">
        <v>169</v>
      </c>
      <c r="E347" s="683"/>
      <c r="F347" s="683"/>
      <c r="G347" s="683"/>
      <c r="H347" s="683"/>
      <c r="I347" s="683"/>
      <c r="J347" s="683"/>
      <c r="K347" s="683"/>
      <c r="L347" s="684"/>
      <c r="M347" s="605">
        <v>4515</v>
      </c>
      <c r="N347" s="605"/>
      <c r="O347" s="605"/>
      <c r="P347" s="605"/>
      <c r="Q347" s="605">
        <v>4651</v>
      </c>
      <c r="R347" s="605"/>
      <c r="S347" s="605"/>
      <c r="T347" s="605"/>
      <c r="U347" s="605">
        <v>4794</v>
      </c>
      <c r="V347" s="605"/>
      <c r="W347" s="605"/>
      <c r="X347" s="605"/>
      <c r="Y347" s="605">
        <v>4941</v>
      </c>
      <c r="Z347" s="605"/>
      <c r="AA347" s="605"/>
      <c r="AB347" s="605">
        <v>5093</v>
      </c>
      <c r="AC347" s="605"/>
      <c r="AD347" s="605"/>
      <c r="AE347" s="605">
        <v>5247</v>
      </c>
      <c r="AF347" s="605"/>
      <c r="AG347" s="605"/>
      <c r="AH347" s="605"/>
      <c r="AI347" s="605">
        <v>5400</v>
      </c>
      <c r="AJ347" s="605"/>
      <c r="AK347" s="605"/>
      <c r="AL347" s="605"/>
      <c r="AM347" s="605">
        <v>5547</v>
      </c>
      <c r="AN347" s="605"/>
      <c r="AO347" s="605"/>
      <c r="AP347" s="605"/>
      <c r="AQ347" s="605">
        <v>5695</v>
      </c>
      <c r="AR347" s="605"/>
      <c r="AS347" s="605"/>
      <c r="AT347" s="605"/>
      <c r="AU347" s="3"/>
      <c r="AV347" s="677" t="s">
        <v>121</v>
      </c>
      <c r="AW347" s="677"/>
      <c r="AX347" s="677"/>
      <c r="AY347" s="677"/>
      <c r="AZ347" s="677"/>
      <c r="BA347" s="677"/>
      <c r="BB347" s="677"/>
      <c r="BC347" s="677"/>
      <c r="BD347" s="677"/>
      <c r="BE347" s="677"/>
      <c r="BF347" s="677"/>
      <c r="BG347" s="677"/>
      <c r="BH347" s="677"/>
      <c r="BI347" s="677"/>
      <c r="BJ347" s="677"/>
      <c r="BK347" s="677"/>
      <c r="BL347" s="678">
        <f>SUM(BL341:BT346)</f>
        <v>38714</v>
      </c>
      <c r="BM347" s="678"/>
      <c r="BN347" s="678"/>
      <c r="BO347" s="678"/>
      <c r="BP347" s="678"/>
      <c r="BQ347" s="678"/>
      <c r="BR347" s="678"/>
      <c r="BS347" s="678"/>
      <c r="BT347" s="678"/>
      <c r="BU347" s="8"/>
      <c r="BV347" s="26"/>
      <c r="BW347" s="69"/>
      <c r="BX347" s="69"/>
      <c r="BY347" s="69"/>
      <c r="BZ347" s="69"/>
      <c r="CA347" s="69"/>
      <c r="CB347" s="69"/>
      <c r="CC347" s="69"/>
      <c r="CD347" s="69"/>
      <c r="CE347" s="27"/>
      <c r="CF347" s="69"/>
      <c r="CG347" s="69"/>
      <c r="CH347" s="69"/>
      <c r="CI347" s="69"/>
      <c r="CJ347" s="69"/>
      <c r="CK347" s="69"/>
      <c r="CL347" s="27"/>
      <c r="CM347" s="69"/>
      <c r="CN347" s="70"/>
      <c r="CO347" s="8"/>
      <c r="CP347" s="125"/>
      <c r="CQ347" s="125"/>
      <c r="CR347" s="129"/>
      <c r="CS347" s="125"/>
      <c r="CT347" s="125"/>
      <c r="CU347" s="125"/>
      <c r="CV347" s="125"/>
      <c r="CW347" s="125"/>
    </row>
    <row r="348" spans="4:146" ht="14.25" customHeight="1" x14ac:dyDescent="0.35">
      <c r="D348" s="611" t="s">
        <v>364</v>
      </c>
      <c r="E348" s="611"/>
      <c r="F348" s="611"/>
      <c r="G348" s="611"/>
      <c r="H348" s="611"/>
      <c r="I348" s="611"/>
      <c r="J348" s="611"/>
      <c r="K348" s="611"/>
      <c r="L348" s="611"/>
      <c r="M348" s="611"/>
      <c r="N348" s="611"/>
      <c r="O348" s="611"/>
      <c r="P348" s="611"/>
      <c r="Q348" s="611"/>
      <c r="R348" s="611"/>
      <c r="S348" s="611"/>
      <c r="T348" s="611"/>
      <c r="U348" s="611"/>
      <c r="V348" s="611"/>
      <c r="W348" s="611"/>
      <c r="X348" s="611"/>
      <c r="Y348" s="611"/>
      <c r="Z348" s="611"/>
      <c r="AA348" s="611"/>
      <c r="AB348" s="611"/>
      <c r="AC348" s="611"/>
      <c r="AD348" s="611"/>
      <c r="AE348" s="611"/>
      <c r="AF348" s="611"/>
      <c r="AG348" s="611"/>
      <c r="AH348" s="611"/>
      <c r="AI348" s="611"/>
      <c r="AJ348" s="611"/>
      <c r="AK348" s="611"/>
      <c r="AL348" s="611"/>
      <c r="AM348" s="611"/>
      <c r="AN348" s="611"/>
      <c r="AO348" s="611"/>
      <c r="AP348" s="611"/>
      <c r="AQ348" s="611"/>
      <c r="AR348" s="611"/>
      <c r="AS348" s="611"/>
      <c r="AT348" s="611"/>
      <c r="AU348" s="64"/>
      <c r="AV348" s="10" t="s">
        <v>179</v>
      </c>
      <c r="BF348" s="6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455" t="s">
        <v>182</v>
      </c>
      <c r="BW348" s="455"/>
      <c r="BX348" s="455"/>
      <c r="BY348" s="455"/>
      <c r="BZ348" s="455"/>
      <c r="CA348" s="455"/>
      <c r="CB348" s="455"/>
      <c r="CC348" s="455"/>
      <c r="CD348" s="455"/>
      <c r="CE348" s="455"/>
      <c r="CF348" s="455"/>
      <c r="CG348" s="455"/>
      <c r="CH348" s="455"/>
      <c r="CI348" s="455"/>
      <c r="CJ348" s="455"/>
      <c r="CK348" s="455"/>
      <c r="CL348" s="455"/>
      <c r="CM348" s="455"/>
      <c r="CN348" s="455"/>
      <c r="CO348" s="8"/>
      <c r="CP348" s="125"/>
      <c r="CQ348" s="125"/>
      <c r="CR348" s="125"/>
      <c r="CS348" s="125"/>
      <c r="CT348" s="125"/>
      <c r="CU348" s="125"/>
      <c r="CV348" s="125"/>
      <c r="CW348" s="125"/>
    </row>
    <row r="349" spans="4:146" ht="14.25" customHeight="1" x14ac:dyDescent="0.35">
      <c r="AK349" s="3"/>
      <c r="AL349" s="66"/>
      <c r="AM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</row>
    <row r="350" spans="4:146" ht="14.25" customHeight="1" x14ac:dyDescent="0.35">
      <c r="D350" s="456" t="s">
        <v>186</v>
      </c>
      <c r="E350" s="456"/>
      <c r="F350" s="456"/>
      <c r="G350" s="456"/>
      <c r="H350" s="456"/>
      <c r="I350" s="456"/>
      <c r="J350" s="456"/>
      <c r="K350" s="456"/>
      <c r="L350" s="456"/>
      <c r="M350" s="456"/>
      <c r="N350" s="456"/>
      <c r="O350" s="456"/>
      <c r="P350" s="456"/>
      <c r="Q350" s="456"/>
      <c r="R350" s="456"/>
      <c r="S350" s="456"/>
      <c r="T350" s="456"/>
      <c r="U350" s="456"/>
      <c r="V350" s="456"/>
      <c r="W350" s="456"/>
      <c r="X350" s="456"/>
      <c r="Y350" s="456"/>
      <c r="Z350" s="456"/>
      <c r="AA350" s="456"/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EG350" s="140"/>
      <c r="EH350" s="140"/>
      <c r="EI350" s="140"/>
      <c r="EJ350" s="140"/>
      <c r="EK350" s="140"/>
      <c r="EL350" s="140"/>
      <c r="EM350" s="140"/>
      <c r="EN350" s="140"/>
      <c r="EO350" s="140"/>
      <c r="EP350" s="140"/>
    </row>
    <row r="351" spans="4:146" ht="14.25" customHeight="1" x14ac:dyDescent="0.35">
      <c r="D351" s="451"/>
      <c r="E351" s="451"/>
      <c r="F351" s="451"/>
      <c r="G351" s="451"/>
      <c r="H351" s="451"/>
      <c r="I351" s="451"/>
      <c r="J351" s="451"/>
      <c r="K351" s="451"/>
      <c r="L351" s="451"/>
      <c r="M351" s="451"/>
      <c r="N351" s="451"/>
      <c r="O351" s="451"/>
      <c r="P351" s="451"/>
      <c r="Q351" s="451"/>
      <c r="R351" s="451"/>
      <c r="S351" s="451"/>
      <c r="T351" s="451"/>
      <c r="U351" s="451"/>
      <c r="V351" s="451"/>
      <c r="W351" s="451"/>
      <c r="X351" s="451"/>
      <c r="Y351" s="451"/>
      <c r="Z351" s="451"/>
      <c r="AA351" s="451"/>
      <c r="AB351" s="451"/>
      <c r="AC351" s="451"/>
      <c r="AD351" s="451"/>
      <c r="AE351" s="451"/>
      <c r="AF351" s="451"/>
      <c r="AG351" s="451"/>
      <c r="AH351" s="451"/>
      <c r="AI351" s="451"/>
      <c r="AJ351" s="451"/>
      <c r="AK351" s="451"/>
      <c r="AL351" s="451"/>
      <c r="AM351" s="451"/>
      <c r="AN351" s="451"/>
      <c r="AO351" s="451"/>
      <c r="AP351" s="451"/>
      <c r="AQ351" s="451"/>
      <c r="AR351" s="451"/>
      <c r="AS351" s="451"/>
      <c r="AT351" s="451"/>
      <c r="EG351" s="140"/>
      <c r="EH351" s="449" t="s">
        <v>197</v>
      </c>
      <c r="EI351" s="449"/>
      <c r="EJ351" s="449"/>
      <c r="EK351" s="449"/>
      <c r="EL351" s="140"/>
      <c r="EM351" s="449"/>
      <c r="EN351" s="449"/>
      <c r="EO351" s="449"/>
      <c r="EP351" s="449"/>
    </row>
    <row r="352" spans="4:146" ht="14.25" customHeight="1" x14ac:dyDescent="0.35">
      <c r="D352" s="876" t="s">
        <v>209</v>
      </c>
      <c r="E352" s="877"/>
      <c r="F352" s="877"/>
      <c r="G352" s="877"/>
      <c r="H352" s="877"/>
      <c r="I352" s="877"/>
      <c r="J352" s="877"/>
      <c r="K352" s="877"/>
      <c r="L352" s="877"/>
      <c r="M352" s="877"/>
      <c r="N352" s="877"/>
      <c r="O352" s="877"/>
      <c r="P352" s="877"/>
      <c r="Q352" s="877"/>
      <c r="R352" s="877"/>
      <c r="S352" s="877"/>
      <c r="T352" s="877"/>
      <c r="U352" s="877"/>
      <c r="V352" s="878"/>
      <c r="W352" s="333">
        <v>2005</v>
      </c>
      <c r="X352" s="333"/>
      <c r="Y352" s="333"/>
      <c r="Z352" s="333"/>
      <c r="AA352" s="333"/>
      <c r="AB352" s="333"/>
      <c r="AC352" s="333"/>
      <c r="AD352" s="333"/>
      <c r="AE352" s="333">
        <v>2018</v>
      </c>
      <c r="AF352" s="333"/>
      <c r="AG352" s="333"/>
      <c r="AH352" s="333"/>
      <c r="AI352" s="333"/>
      <c r="AJ352" s="333"/>
      <c r="AK352" s="333"/>
      <c r="AL352" s="333"/>
      <c r="AM352" s="333">
        <v>2020</v>
      </c>
      <c r="AN352" s="333"/>
      <c r="AO352" s="333"/>
      <c r="AP352" s="333"/>
      <c r="AQ352" s="333"/>
      <c r="AR352" s="333"/>
      <c r="AS352" s="333"/>
      <c r="AT352" s="333"/>
      <c r="EG352" s="140"/>
      <c r="EH352" s="147" t="s">
        <v>187</v>
      </c>
      <c r="EI352" s="147">
        <v>2005</v>
      </c>
      <c r="EJ352" s="147">
        <v>2018</v>
      </c>
      <c r="EK352" s="147">
        <v>2020</v>
      </c>
      <c r="EL352" s="140"/>
      <c r="EM352" s="151" t="s">
        <v>199</v>
      </c>
      <c r="EN352" s="147">
        <v>2005</v>
      </c>
      <c r="EO352" s="147">
        <v>2018</v>
      </c>
      <c r="EP352" s="147">
        <v>2020</v>
      </c>
    </row>
    <row r="353" spans="4:146" ht="14.25" customHeight="1" x14ac:dyDescent="0.35">
      <c r="D353" s="879"/>
      <c r="E353" s="880"/>
      <c r="F353" s="880"/>
      <c r="G353" s="880"/>
      <c r="H353" s="880"/>
      <c r="I353" s="880"/>
      <c r="J353" s="880"/>
      <c r="K353" s="880"/>
      <c r="L353" s="880"/>
      <c r="M353" s="880"/>
      <c r="N353" s="880"/>
      <c r="O353" s="880"/>
      <c r="P353" s="880"/>
      <c r="Q353" s="880"/>
      <c r="R353" s="880"/>
      <c r="S353" s="880"/>
      <c r="T353" s="880"/>
      <c r="U353" s="880"/>
      <c r="V353" s="881"/>
      <c r="W353" s="333"/>
      <c r="X353" s="333"/>
      <c r="Y353" s="333"/>
      <c r="Z353" s="333"/>
      <c r="AA353" s="333"/>
      <c r="AB353" s="333"/>
      <c r="AC353" s="333"/>
      <c r="AD353" s="333"/>
      <c r="AE353" s="333"/>
      <c r="AF353" s="333"/>
      <c r="AG353" s="333"/>
      <c r="AH353" s="333"/>
      <c r="AI353" s="333"/>
      <c r="AJ353" s="333"/>
      <c r="AK353" s="333"/>
      <c r="AL353" s="333"/>
      <c r="AM353" s="333"/>
      <c r="AN353" s="333"/>
      <c r="AO353" s="333"/>
      <c r="AP353" s="333"/>
      <c r="AQ353" s="333"/>
      <c r="AR353" s="333"/>
      <c r="AS353" s="333"/>
      <c r="AT353" s="333"/>
      <c r="EG353" s="140"/>
      <c r="EH353" s="152" t="s">
        <v>188</v>
      </c>
      <c r="EI353" s="143">
        <v>3631</v>
      </c>
      <c r="EJ353" s="143">
        <v>3562</v>
      </c>
      <c r="EK353" s="143">
        <v>3515</v>
      </c>
      <c r="EL353" s="140"/>
      <c r="EM353" s="153" t="s">
        <v>200</v>
      </c>
      <c r="EN353" s="154">
        <f t="shared" ref="EN353:EN361" si="10">+W354</f>
        <v>57.723802365599909</v>
      </c>
      <c r="EO353" s="154">
        <f t="shared" ref="EO353:EO361" si="11">+AE354</f>
        <v>52.464827334186005</v>
      </c>
      <c r="EP353" s="154">
        <f t="shared" ref="EP353:EP361" si="12">+AM354</f>
        <v>53.164326098850992</v>
      </c>
    </row>
    <row r="354" spans="4:146" ht="14.25" customHeight="1" x14ac:dyDescent="0.35">
      <c r="D354" s="873" t="s">
        <v>200</v>
      </c>
      <c r="E354" s="874"/>
      <c r="F354" s="874"/>
      <c r="G354" s="874"/>
      <c r="H354" s="874"/>
      <c r="I354" s="874"/>
      <c r="J354" s="874"/>
      <c r="K354" s="874"/>
      <c r="L354" s="874"/>
      <c r="M354" s="874"/>
      <c r="N354" s="874"/>
      <c r="O354" s="874"/>
      <c r="P354" s="874"/>
      <c r="Q354" s="874"/>
      <c r="R354" s="874"/>
      <c r="S354" s="874"/>
      <c r="T354" s="874"/>
      <c r="U354" s="874"/>
      <c r="V354" s="875"/>
      <c r="W354" s="338">
        <f>+((EI354+EI360)/EI357)*100</f>
        <v>57.723802365599909</v>
      </c>
      <c r="X354" s="339"/>
      <c r="Y354" s="339"/>
      <c r="Z354" s="339"/>
      <c r="AA354" s="339"/>
      <c r="AB354" s="339"/>
      <c r="AC354" s="339"/>
      <c r="AD354" s="340"/>
      <c r="AE354" s="338">
        <f>+((EJ354+EJ360)/EJ357)*100</f>
        <v>52.464827334186005</v>
      </c>
      <c r="AF354" s="339"/>
      <c r="AG354" s="339"/>
      <c r="AH354" s="339"/>
      <c r="AI354" s="339"/>
      <c r="AJ354" s="339"/>
      <c r="AK354" s="339"/>
      <c r="AL354" s="340"/>
      <c r="AM354" s="338">
        <f>+((EK354+EK360)/EK357)*100</f>
        <v>53.164326098850992</v>
      </c>
      <c r="AN354" s="339"/>
      <c r="AO354" s="339"/>
      <c r="AP354" s="339"/>
      <c r="AQ354" s="339"/>
      <c r="AR354" s="339"/>
      <c r="AS354" s="339"/>
      <c r="AT354" s="340"/>
      <c r="EG354" s="140"/>
      <c r="EH354" s="155" t="s">
        <v>189</v>
      </c>
      <c r="EI354" s="143">
        <v>11833</v>
      </c>
      <c r="EJ354" s="143">
        <v>10503</v>
      </c>
      <c r="EK354" s="143">
        <v>10480</v>
      </c>
      <c r="EL354" s="140"/>
      <c r="EM354" s="144" t="s">
        <v>201</v>
      </c>
      <c r="EN354" s="154">
        <f t="shared" si="10"/>
        <v>46.809604810316863</v>
      </c>
      <c r="EO354" s="154">
        <f t="shared" si="11"/>
        <v>38.381143796820751</v>
      </c>
      <c r="EP354" s="154">
        <f t="shared" si="12"/>
        <v>38.227247857012586</v>
      </c>
    </row>
    <row r="355" spans="4:146" ht="14.25" customHeight="1" x14ac:dyDescent="0.35">
      <c r="D355" s="873" t="s">
        <v>201</v>
      </c>
      <c r="E355" s="874"/>
      <c r="F355" s="874"/>
      <c r="G355" s="874"/>
      <c r="H355" s="874"/>
      <c r="I355" s="874"/>
      <c r="J355" s="874"/>
      <c r="K355" s="874"/>
      <c r="L355" s="874"/>
      <c r="M355" s="874"/>
      <c r="N355" s="874"/>
      <c r="O355" s="874"/>
      <c r="P355" s="874"/>
      <c r="Q355" s="874"/>
      <c r="R355" s="874"/>
      <c r="S355" s="874"/>
      <c r="T355" s="874"/>
      <c r="U355" s="874"/>
      <c r="V355" s="875"/>
      <c r="W355" s="338">
        <f>+EI354/EI357*100</f>
        <v>46.809604810316863</v>
      </c>
      <c r="X355" s="339"/>
      <c r="Y355" s="339"/>
      <c r="Z355" s="339"/>
      <c r="AA355" s="339"/>
      <c r="AB355" s="339"/>
      <c r="AC355" s="339"/>
      <c r="AD355" s="340"/>
      <c r="AE355" s="338">
        <f>+EJ354/EJ357*100</f>
        <v>38.381143796820751</v>
      </c>
      <c r="AF355" s="339"/>
      <c r="AG355" s="339"/>
      <c r="AH355" s="339"/>
      <c r="AI355" s="339"/>
      <c r="AJ355" s="339"/>
      <c r="AK355" s="339"/>
      <c r="AL355" s="340"/>
      <c r="AM355" s="338">
        <f>+EK354/EK357*100</f>
        <v>38.227247857012586</v>
      </c>
      <c r="AN355" s="339"/>
      <c r="AO355" s="339"/>
      <c r="AP355" s="339"/>
      <c r="AQ355" s="339"/>
      <c r="AR355" s="339"/>
      <c r="AS355" s="339"/>
      <c r="AT355" s="340"/>
      <c r="EG355" s="140"/>
      <c r="EH355" s="155" t="s">
        <v>190</v>
      </c>
      <c r="EI355" s="143">
        <v>3990</v>
      </c>
      <c r="EJ355" s="143">
        <v>3524</v>
      </c>
      <c r="EK355" s="143">
        <v>3522</v>
      </c>
      <c r="EL355" s="140"/>
      <c r="EM355" s="144" t="s">
        <v>202</v>
      </c>
      <c r="EN355" s="154">
        <f t="shared" si="10"/>
        <v>10.914197555283041</v>
      </c>
      <c r="EO355" s="154">
        <f t="shared" si="11"/>
        <v>14.083683537365246</v>
      </c>
      <c r="EP355" s="154">
        <f t="shared" si="12"/>
        <v>14.937078241838408</v>
      </c>
    </row>
    <row r="356" spans="4:146" ht="14.25" customHeight="1" x14ac:dyDescent="0.35">
      <c r="D356" s="873" t="s">
        <v>202</v>
      </c>
      <c r="E356" s="874"/>
      <c r="F356" s="874"/>
      <c r="G356" s="874"/>
      <c r="H356" s="874"/>
      <c r="I356" s="874"/>
      <c r="J356" s="874"/>
      <c r="K356" s="874"/>
      <c r="L356" s="874"/>
      <c r="M356" s="874"/>
      <c r="N356" s="874"/>
      <c r="O356" s="874"/>
      <c r="P356" s="874"/>
      <c r="Q356" s="874"/>
      <c r="R356" s="874"/>
      <c r="S356" s="874"/>
      <c r="T356" s="874"/>
      <c r="U356" s="874"/>
      <c r="V356" s="875"/>
      <c r="W356" s="338">
        <f>+(EI360/EI357)*100</f>
        <v>10.914197555283041</v>
      </c>
      <c r="X356" s="339"/>
      <c r="Y356" s="339"/>
      <c r="Z356" s="339"/>
      <c r="AA356" s="339"/>
      <c r="AB356" s="339"/>
      <c r="AC356" s="339"/>
      <c r="AD356" s="340"/>
      <c r="AE356" s="338">
        <f>+(EJ360/EJ357)*100</f>
        <v>14.083683537365246</v>
      </c>
      <c r="AF356" s="339"/>
      <c r="AG356" s="339"/>
      <c r="AH356" s="339"/>
      <c r="AI356" s="339"/>
      <c r="AJ356" s="339"/>
      <c r="AK356" s="339"/>
      <c r="AL356" s="340"/>
      <c r="AM356" s="338">
        <f>+(EK360/EK357)*100</f>
        <v>14.937078241838408</v>
      </c>
      <c r="AN356" s="339"/>
      <c r="AO356" s="339"/>
      <c r="AP356" s="339"/>
      <c r="AQ356" s="339"/>
      <c r="AR356" s="339"/>
      <c r="AS356" s="339"/>
      <c r="AT356" s="340"/>
      <c r="EG356" s="140"/>
      <c r="EH356" s="155" t="s">
        <v>191</v>
      </c>
      <c r="EI356" s="143">
        <v>6162</v>
      </c>
      <c r="EJ356" s="143">
        <v>7120</v>
      </c>
      <c r="EK356" s="143">
        <v>7037</v>
      </c>
      <c r="EL356" s="140"/>
      <c r="EM356" s="144" t="s">
        <v>203</v>
      </c>
      <c r="EN356" s="154">
        <f t="shared" si="10"/>
        <v>23.3161497506972</v>
      </c>
      <c r="EO356" s="154">
        <f t="shared" si="11"/>
        <v>36.694277825383224</v>
      </c>
      <c r="EP356" s="154">
        <f t="shared" si="12"/>
        <v>39.074427480916029</v>
      </c>
    </row>
    <row r="357" spans="4:146" ht="14.25" customHeight="1" x14ac:dyDescent="0.35">
      <c r="D357" s="873" t="s">
        <v>203</v>
      </c>
      <c r="E357" s="874"/>
      <c r="F357" s="874"/>
      <c r="G357" s="874"/>
      <c r="H357" s="874"/>
      <c r="I357" s="874"/>
      <c r="J357" s="874"/>
      <c r="K357" s="874"/>
      <c r="L357" s="874"/>
      <c r="M357" s="874"/>
      <c r="N357" s="874"/>
      <c r="O357" s="874"/>
      <c r="P357" s="874"/>
      <c r="Q357" s="874"/>
      <c r="R357" s="874"/>
      <c r="S357" s="874"/>
      <c r="T357" s="874"/>
      <c r="U357" s="874"/>
      <c r="V357" s="875"/>
      <c r="W357" s="338">
        <f>+EI360/EI354*100</f>
        <v>23.3161497506972</v>
      </c>
      <c r="X357" s="339"/>
      <c r="Y357" s="339"/>
      <c r="Z357" s="339"/>
      <c r="AA357" s="339"/>
      <c r="AB357" s="339"/>
      <c r="AC357" s="339"/>
      <c r="AD357" s="340"/>
      <c r="AE357" s="338">
        <f>+EJ360/EJ354*100</f>
        <v>36.694277825383224</v>
      </c>
      <c r="AF357" s="339"/>
      <c r="AG357" s="339"/>
      <c r="AH357" s="339"/>
      <c r="AI357" s="339"/>
      <c r="AJ357" s="339"/>
      <c r="AK357" s="339"/>
      <c r="AL357" s="340"/>
      <c r="AM357" s="338">
        <f>+EK360/EK354*100</f>
        <v>39.074427480916029</v>
      </c>
      <c r="AN357" s="339"/>
      <c r="AO357" s="339"/>
      <c r="AP357" s="339"/>
      <c r="AQ357" s="339"/>
      <c r="AR357" s="339"/>
      <c r="AS357" s="339"/>
      <c r="AT357" s="340"/>
      <c r="EG357" s="140"/>
      <c r="EH357" s="155" t="s">
        <v>192</v>
      </c>
      <c r="EI357" s="143">
        <v>25279</v>
      </c>
      <c r="EJ357" s="143">
        <v>27365</v>
      </c>
      <c r="EK357" s="143">
        <v>27415</v>
      </c>
      <c r="EL357" s="140"/>
      <c r="EM357" s="144" t="s">
        <v>204</v>
      </c>
      <c r="EN357" s="154">
        <f t="shared" si="10"/>
        <v>35.773831098223994</v>
      </c>
      <c r="EO357" s="154">
        <f t="shared" si="11"/>
        <v>36.040477426050856</v>
      </c>
      <c r="EP357" s="154">
        <f t="shared" si="12"/>
        <v>35.360195360195362</v>
      </c>
    </row>
    <row r="358" spans="4:146" ht="14.25" customHeight="1" x14ac:dyDescent="0.35">
      <c r="D358" s="873" t="s">
        <v>204</v>
      </c>
      <c r="E358" s="874"/>
      <c r="F358" s="874"/>
      <c r="G358" s="874"/>
      <c r="H358" s="874"/>
      <c r="I358" s="874"/>
      <c r="J358" s="874"/>
      <c r="K358" s="874"/>
      <c r="L358" s="874"/>
      <c r="M358" s="874"/>
      <c r="N358" s="874"/>
      <c r="O358" s="874"/>
      <c r="P358" s="874"/>
      <c r="Q358" s="874"/>
      <c r="R358" s="874"/>
      <c r="S358" s="874"/>
      <c r="T358" s="874"/>
      <c r="U358" s="874"/>
      <c r="V358" s="875"/>
      <c r="W358" s="338">
        <f>+EI359/EI360*100</f>
        <v>35.773831098223994</v>
      </c>
      <c r="X358" s="339"/>
      <c r="Y358" s="339"/>
      <c r="Z358" s="339"/>
      <c r="AA358" s="339"/>
      <c r="AB358" s="339"/>
      <c r="AC358" s="339"/>
      <c r="AD358" s="340"/>
      <c r="AE358" s="338">
        <f>+EJ359/EJ360*100</f>
        <v>36.040477426050856</v>
      </c>
      <c r="AF358" s="339"/>
      <c r="AG358" s="339"/>
      <c r="AH358" s="339"/>
      <c r="AI358" s="339"/>
      <c r="AJ358" s="339"/>
      <c r="AK358" s="339"/>
      <c r="AL358" s="340"/>
      <c r="AM358" s="338">
        <f>+EK359/EK360*100</f>
        <v>35.360195360195362</v>
      </c>
      <c r="AN358" s="339"/>
      <c r="AO358" s="339"/>
      <c r="AP358" s="339"/>
      <c r="AQ358" s="339"/>
      <c r="AR358" s="339"/>
      <c r="AS358" s="339"/>
      <c r="AT358" s="340"/>
      <c r="EG358" s="140"/>
      <c r="EH358" s="155" t="s">
        <v>193</v>
      </c>
      <c r="EI358" s="143">
        <v>2800</v>
      </c>
      <c r="EJ358" s="143">
        <v>3964</v>
      </c>
      <c r="EK358" s="143">
        <v>4082</v>
      </c>
      <c r="EL358" s="140"/>
      <c r="EM358" s="144" t="s">
        <v>205</v>
      </c>
      <c r="EN358" s="154">
        <f t="shared" si="10"/>
        <v>36.415605255240195</v>
      </c>
      <c r="EO358" s="154">
        <f t="shared" si="11"/>
        <v>35.344314348084936</v>
      </c>
      <c r="EP358" s="154">
        <f t="shared" si="12"/>
        <v>35.111377484766763</v>
      </c>
    </row>
    <row r="359" spans="4:146" ht="14.25" customHeight="1" x14ac:dyDescent="0.35">
      <c r="D359" s="873" t="s">
        <v>205</v>
      </c>
      <c r="E359" s="874"/>
      <c r="F359" s="874"/>
      <c r="G359" s="874"/>
      <c r="H359" s="874"/>
      <c r="I359" s="874"/>
      <c r="J359" s="874"/>
      <c r="K359" s="874"/>
      <c r="L359" s="874"/>
      <c r="M359" s="874"/>
      <c r="N359" s="874"/>
      <c r="O359" s="874"/>
      <c r="P359" s="874"/>
      <c r="Q359" s="874"/>
      <c r="R359" s="874"/>
      <c r="S359" s="874"/>
      <c r="T359" s="874"/>
      <c r="U359" s="874"/>
      <c r="V359" s="875"/>
      <c r="W359" s="338">
        <f>+EI353/EI361*100</f>
        <v>36.415605255240195</v>
      </c>
      <c r="X359" s="339"/>
      <c r="Y359" s="339"/>
      <c r="Z359" s="339"/>
      <c r="AA359" s="339"/>
      <c r="AB359" s="339"/>
      <c r="AC359" s="339"/>
      <c r="AD359" s="340"/>
      <c r="AE359" s="338">
        <f>+EJ353/EJ361*100</f>
        <v>35.344314348084936</v>
      </c>
      <c r="AF359" s="339"/>
      <c r="AG359" s="339"/>
      <c r="AH359" s="339"/>
      <c r="AI359" s="339"/>
      <c r="AJ359" s="339"/>
      <c r="AK359" s="339"/>
      <c r="AL359" s="340"/>
      <c r="AM359" s="338">
        <f>+EK353/EK361*100</f>
        <v>35.111377484766763</v>
      </c>
      <c r="AN359" s="339"/>
      <c r="AO359" s="339"/>
      <c r="AP359" s="339"/>
      <c r="AQ359" s="339"/>
      <c r="AR359" s="339"/>
      <c r="AS359" s="339"/>
      <c r="AT359" s="340"/>
      <c r="EG359" s="140"/>
      <c r="EH359" s="155" t="s">
        <v>194</v>
      </c>
      <c r="EI359" s="143">
        <v>987</v>
      </c>
      <c r="EJ359" s="143">
        <v>1389</v>
      </c>
      <c r="EK359" s="143">
        <v>1448</v>
      </c>
      <c r="EL359" s="140"/>
      <c r="EM359" s="156" t="s">
        <v>206</v>
      </c>
      <c r="EN359" s="154">
        <f t="shared" si="10"/>
        <v>220.07142857142856</v>
      </c>
      <c r="EO359" s="154">
        <f t="shared" si="11"/>
        <v>179.61654894046418</v>
      </c>
      <c r="EP359" s="154">
        <f t="shared" si="12"/>
        <v>172.39098481136699</v>
      </c>
    </row>
    <row r="360" spans="4:146" ht="14.25" customHeight="1" x14ac:dyDescent="0.35">
      <c r="D360" s="797" t="s">
        <v>206</v>
      </c>
      <c r="E360" s="798"/>
      <c r="F360" s="798"/>
      <c r="G360" s="798"/>
      <c r="H360" s="798"/>
      <c r="I360" s="798"/>
      <c r="J360" s="798"/>
      <c r="K360" s="798"/>
      <c r="L360" s="798"/>
      <c r="M360" s="798"/>
      <c r="N360" s="798"/>
      <c r="O360" s="798"/>
      <c r="P360" s="798"/>
      <c r="Q360" s="798"/>
      <c r="R360" s="798"/>
      <c r="S360" s="798"/>
      <c r="T360" s="798"/>
      <c r="U360" s="798"/>
      <c r="V360" s="799"/>
      <c r="W360" s="338">
        <f>+EI356/EI358*100</f>
        <v>220.07142857142856</v>
      </c>
      <c r="X360" s="339"/>
      <c r="Y360" s="339"/>
      <c r="Z360" s="339"/>
      <c r="AA360" s="339"/>
      <c r="AB360" s="339"/>
      <c r="AC360" s="339"/>
      <c r="AD360" s="340"/>
      <c r="AE360" s="338">
        <f>+EJ356/EJ358*100</f>
        <v>179.61654894046418</v>
      </c>
      <c r="AF360" s="339"/>
      <c r="AG360" s="339"/>
      <c r="AH360" s="339"/>
      <c r="AI360" s="339"/>
      <c r="AJ360" s="339"/>
      <c r="AK360" s="339"/>
      <c r="AL360" s="340"/>
      <c r="AM360" s="338">
        <f>+EK356/EK358*100</f>
        <v>172.39098481136699</v>
      </c>
      <c r="AN360" s="339"/>
      <c r="AO360" s="339"/>
      <c r="AP360" s="339"/>
      <c r="AQ360" s="339"/>
      <c r="AR360" s="339"/>
      <c r="AS360" s="339"/>
      <c r="AT360" s="340"/>
      <c r="EG360" s="140"/>
      <c r="EH360" s="155" t="s">
        <v>195</v>
      </c>
      <c r="EI360" s="143">
        <v>2759</v>
      </c>
      <c r="EJ360" s="143">
        <v>3854</v>
      </c>
      <c r="EK360" s="143">
        <v>4095</v>
      </c>
      <c r="EL360" s="140"/>
      <c r="EM360" s="144" t="s">
        <v>207</v>
      </c>
      <c r="EN360" s="154">
        <f t="shared" si="10"/>
        <v>91.002506265664167</v>
      </c>
      <c r="EO360" s="154">
        <f t="shared" si="11"/>
        <v>101.0783200908059</v>
      </c>
      <c r="EP360" s="154">
        <f t="shared" si="12"/>
        <v>99.801249290176045</v>
      </c>
    </row>
    <row r="361" spans="4:146" ht="14.25" customHeight="1" x14ac:dyDescent="0.35">
      <c r="D361" s="873" t="s">
        <v>207</v>
      </c>
      <c r="E361" s="874"/>
      <c r="F361" s="874"/>
      <c r="G361" s="874"/>
      <c r="H361" s="874"/>
      <c r="I361" s="874"/>
      <c r="J361" s="874"/>
      <c r="K361" s="874"/>
      <c r="L361" s="874"/>
      <c r="M361" s="874"/>
      <c r="N361" s="874"/>
      <c r="O361" s="874"/>
      <c r="P361" s="874"/>
      <c r="Q361" s="874"/>
      <c r="R361" s="874"/>
      <c r="S361" s="874"/>
      <c r="T361" s="874"/>
      <c r="U361" s="874"/>
      <c r="V361" s="875"/>
      <c r="W361" s="338">
        <f>+EI353/EI355*100</f>
        <v>91.002506265664167</v>
      </c>
      <c r="X361" s="339"/>
      <c r="Y361" s="339"/>
      <c r="Z361" s="339"/>
      <c r="AA361" s="339"/>
      <c r="AB361" s="339"/>
      <c r="AC361" s="339"/>
      <c r="AD361" s="340"/>
      <c r="AE361" s="338">
        <f>+EJ353/EJ355*100</f>
        <v>101.0783200908059</v>
      </c>
      <c r="AF361" s="339"/>
      <c r="AG361" s="339"/>
      <c r="AH361" s="339"/>
      <c r="AI361" s="339"/>
      <c r="AJ361" s="339"/>
      <c r="AK361" s="339"/>
      <c r="AL361" s="340"/>
      <c r="AM361" s="338">
        <f>+EK353/EK355*100</f>
        <v>99.801249290176045</v>
      </c>
      <c r="AN361" s="339"/>
      <c r="AO361" s="339"/>
      <c r="AP361" s="339"/>
      <c r="AQ361" s="339"/>
      <c r="AR361" s="339"/>
      <c r="AS361" s="339"/>
      <c r="AT361" s="340"/>
      <c r="EG361" s="140"/>
      <c r="EH361" s="155" t="s">
        <v>196</v>
      </c>
      <c r="EI361" s="143">
        <v>9971</v>
      </c>
      <c r="EJ361" s="143">
        <v>10078</v>
      </c>
      <c r="EK361" s="143">
        <v>10011</v>
      </c>
      <c r="EL361" s="140"/>
      <c r="EM361" s="144" t="s">
        <v>208</v>
      </c>
      <c r="EN361" s="154">
        <f t="shared" si="10"/>
        <v>106.01973854182813</v>
      </c>
      <c r="EO361" s="154">
        <f t="shared" si="11"/>
        <v>106.13636363636363</v>
      </c>
      <c r="EP361" s="154">
        <f t="shared" si="12"/>
        <v>106.03532875368006</v>
      </c>
    </row>
    <row r="362" spans="4:146" ht="14.25" customHeight="1" x14ac:dyDescent="0.35">
      <c r="D362" s="873" t="s">
        <v>208</v>
      </c>
      <c r="E362" s="874"/>
      <c r="F362" s="874"/>
      <c r="G362" s="874"/>
      <c r="H362" s="874"/>
      <c r="I362" s="874"/>
      <c r="J362" s="874"/>
      <c r="K362" s="874"/>
      <c r="L362" s="874"/>
      <c r="M362" s="874"/>
      <c r="N362" s="874"/>
      <c r="O362" s="874"/>
      <c r="P362" s="874"/>
      <c r="Q362" s="874"/>
      <c r="R362" s="874"/>
      <c r="S362" s="874"/>
      <c r="T362" s="874"/>
      <c r="U362" s="874"/>
      <c r="V362" s="875"/>
      <c r="W362" s="338">
        <f>+EI362/EI363*100</f>
        <v>106.01973854182813</v>
      </c>
      <c r="X362" s="339"/>
      <c r="Y362" s="339"/>
      <c r="Z362" s="339"/>
      <c r="AA362" s="339"/>
      <c r="AB362" s="339"/>
      <c r="AC362" s="339"/>
      <c r="AD362" s="340"/>
      <c r="AE362" s="338">
        <f>+EJ362/EJ363*100</f>
        <v>106.13636363636363</v>
      </c>
      <c r="AF362" s="339"/>
      <c r="AG362" s="339"/>
      <c r="AH362" s="339"/>
      <c r="AI362" s="339"/>
      <c r="AJ362" s="339"/>
      <c r="AK362" s="339"/>
      <c r="AL362" s="340"/>
      <c r="AM362" s="338">
        <f>+EK362/EK363*100</f>
        <v>106.03532875368006</v>
      </c>
      <c r="AN362" s="339"/>
      <c r="AO362" s="339"/>
      <c r="AP362" s="339"/>
      <c r="AQ362" s="339"/>
      <c r="AR362" s="339"/>
      <c r="AS362" s="339"/>
      <c r="AT362" s="340"/>
      <c r="EG362" s="140"/>
      <c r="EH362" s="155" t="s">
        <v>159</v>
      </c>
      <c r="EI362" s="143">
        <v>20518</v>
      </c>
      <c r="EJ362" s="143">
        <v>21482</v>
      </c>
      <c r="EK362" s="143">
        <v>21610</v>
      </c>
      <c r="EL362" s="140"/>
      <c r="EM362" s="140"/>
      <c r="EN362" s="140"/>
      <c r="EO362" s="140"/>
      <c r="EP362" s="140"/>
    </row>
    <row r="363" spans="4:146" ht="14.25" customHeight="1" x14ac:dyDescent="0.35">
      <c r="D363" s="11" t="s">
        <v>210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AV363" s="11" t="s">
        <v>210</v>
      </c>
      <c r="BD363" s="3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EG363" s="140"/>
      <c r="EH363" s="155" t="s">
        <v>211</v>
      </c>
      <c r="EI363" s="143">
        <v>19353</v>
      </c>
      <c r="EJ363" s="143">
        <v>20240</v>
      </c>
      <c r="EK363" s="143">
        <v>20380</v>
      </c>
      <c r="EL363" s="140"/>
      <c r="EM363" s="140"/>
      <c r="EN363" s="140"/>
      <c r="EO363" s="140"/>
      <c r="EP363" s="140"/>
    </row>
    <row r="364" spans="4:146" ht="14.25" customHeight="1" x14ac:dyDescent="0.35">
      <c r="D364" s="73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3"/>
      <c r="CI364" s="11"/>
      <c r="CJ364" s="11"/>
      <c r="EG364" s="140"/>
      <c r="EH364" s="155"/>
      <c r="EI364" s="143"/>
      <c r="EJ364" s="143"/>
      <c r="EK364" s="143"/>
      <c r="EL364" s="140"/>
      <c r="EM364" s="140"/>
      <c r="EN364" s="140"/>
      <c r="EO364" s="140"/>
      <c r="EP364" s="140"/>
    </row>
    <row r="365" spans="4:146" ht="14.25" customHeight="1" x14ac:dyDescent="0.35">
      <c r="D365" s="505" t="s">
        <v>1256</v>
      </c>
      <c r="E365" s="505"/>
      <c r="F365" s="505"/>
      <c r="G365" s="505"/>
      <c r="H365" s="505"/>
      <c r="I365" s="505"/>
      <c r="J365" s="505"/>
      <c r="K365" s="505"/>
      <c r="L365" s="505"/>
      <c r="M365" s="505"/>
      <c r="N365" s="505"/>
      <c r="O365" s="505"/>
      <c r="P365" s="505"/>
      <c r="Q365" s="505"/>
      <c r="R365" s="505"/>
      <c r="S365" s="505"/>
      <c r="T365" s="505"/>
      <c r="U365" s="505"/>
      <c r="V365" s="505"/>
      <c r="W365" s="505"/>
      <c r="X365" s="505"/>
      <c r="Y365" s="505"/>
      <c r="Z365" s="505"/>
      <c r="AA365" s="505"/>
      <c r="AB365" s="505"/>
      <c r="AC365" s="505"/>
      <c r="AD365" s="505"/>
      <c r="AE365" s="505"/>
      <c r="AF365" s="505"/>
      <c r="AG365" s="505"/>
      <c r="AH365" s="505"/>
      <c r="AI365" s="106"/>
      <c r="AJ365" s="106"/>
      <c r="AK365" s="106"/>
      <c r="AL365" s="106"/>
      <c r="AM365" s="106"/>
      <c r="AN365" s="106"/>
      <c r="AO365" s="106"/>
      <c r="AP365" s="106"/>
      <c r="AV365" s="456" t="s">
        <v>212</v>
      </c>
      <c r="AW365" s="456"/>
      <c r="AX365" s="456"/>
      <c r="AY365" s="456"/>
      <c r="AZ365" s="456"/>
      <c r="BA365" s="456"/>
      <c r="BB365" s="456"/>
      <c r="BC365" s="456"/>
      <c r="BD365" s="456"/>
      <c r="BE365" s="456"/>
      <c r="BF365" s="456"/>
      <c r="BG365" s="456"/>
      <c r="BH365" s="456"/>
      <c r="BI365" s="456"/>
      <c r="BJ365" s="456"/>
      <c r="BK365" s="456"/>
      <c r="BL365" s="456"/>
      <c r="BM365" s="456"/>
      <c r="BN365" s="456"/>
      <c r="BO365" s="456"/>
      <c r="BP365" s="456"/>
      <c r="BQ365" s="456"/>
      <c r="BR365" s="456"/>
      <c r="BS365" s="456"/>
      <c r="BT365" s="456"/>
      <c r="BU365" s="456"/>
      <c r="BV365" s="456"/>
      <c r="BW365" s="456"/>
      <c r="BX365" s="456"/>
      <c r="BY365" s="456"/>
      <c r="BZ365" s="456"/>
      <c r="CI365" s="11"/>
      <c r="CJ365" s="11"/>
      <c r="EG365" s="140"/>
      <c r="EH365" s="155"/>
      <c r="EI365" s="143"/>
      <c r="EJ365" s="143"/>
      <c r="EK365" s="143"/>
      <c r="EL365" s="140"/>
      <c r="EM365" s="140"/>
      <c r="EN365" s="140"/>
      <c r="EO365" s="140"/>
      <c r="EP365" s="140"/>
    </row>
    <row r="366" spans="4:146" ht="14.25" customHeight="1" x14ac:dyDescent="0.35">
      <c r="D366" s="382"/>
      <c r="E366" s="382"/>
      <c r="F366" s="382"/>
      <c r="G366" s="382"/>
      <c r="H366" s="382"/>
      <c r="I366" s="382"/>
      <c r="J366" s="382"/>
      <c r="K366" s="382"/>
      <c r="L366" s="382"/>
      <c r="M366" s="382"/>
      <c r="N366" s="382"/>
      <c r="O366" s="382"/>
      <c r="P366" s="382"/>
      <c r="Q366" s="382"/>
      <c r="R366" s="382"/>
      <c r="S366" s="382"/>
      <c r="T366" s="382"/>
      <c r="U366" s="382"/>
      <c r="V366" s="382"/>
      <c r="W366" s="382"/>
      <c r="X366" s="382"/>
      <c r="Y366" s="382"/>
      <c r="Z366" s="382"/>
      <c r="AA366" s="382"/>
      <c r="AB366" s="382"/>
      <c r="AC366" s="382"/>
      <c r="AD366" s="382"/>
      <c r="AE366" s="382"/>
      <c r="AF366" s="382"/>
      <c r="AG366" s="382"/>
      <c r="AH366" s="382"/>
      <c r="AV366" s="456"/>
      <c r="AW366" s="456"/>
      <c r="AX366" s="456"/>
      <c r="AY366" s="456"/>
      <c r="AZ366" s="456"/>
      <c r="BA366" s="456"/>
      <c r="BB366" s="456"/>
      <c r="BC366" s="456"/>
      <c r="BD366" s="456"/>
      <c r="BE366" s="456"/>
      <c r="BF366" s="456"/>
      <c r="BG366" s="456"/>
      <c r="BH366" s="456"/>
      <c r="BI366" s="456"/>
      <c r="BJ366" s="456"/>
      <c r="BK366" s="456"/>
      <c r="BL366" s="456"/>
      <c r="BM366" s="456"/>
      <c r="BN366" s="456"/>
      <c r="BO366" s="456"/>
      <c r="BP366" s="456"/>
      <c r="BQ366" s="456"/>
      <c r="BR366" s="456"/>
      <c r="BS366" s="456"/>
      <c r="BT366" s="456"/>
      <c r="BU366" s="456"/>
      <c r="BV366" s="456"/>
      <c r="BW366" s="456"/>
      <c r="BX366" s="456"/>
      <c r="BY366" s="456"/>
      <c r="BZ366" s="456"/>
    </row>
    <row r="367" spans="4:146" ht="14.25" customHeight="1" x14ac:dyDescent="0.35">
      <c r="D367" s="360" t="s">
        <v>213</v>
      </c>
      <c r="E367" s="361"/>
      <c r="F367" s="361"/>
      <c r="G367" s="361"/>
      <c r="H367" s="361"/>
      <c r="I367" s="361"/>
      <c r="J367" s="361"/>
      <c r="K367" s="361"/>
      <c r="L367" s="361"/>
      <c r="M367" s="361"/>
      <c r="N367" s="361"/>
      <c r="O367" s="361"/>
      <c r="P367" s="361"/>
      <c r="Q367" s="362"/>
      <c r="R367" s="310" t="s">
        <v>214</v>
      </c>
      <c r="S367" s="310"/>
      <c r="T367" s="310"/>
      <c r="U367" s="310"/>
      <c r="V367" s="310"/>
      <c r="W367" s="310"/>
      <c r="X367" s="310"/>
      <c r="Y367" s="310"/>
      <c r="Z367" s="310"/>
      <c r="AA367" s="310"/>
      <c r="AB367" s="310"/>
      <c r="AC367" s="310"/>
      <c r="AD367" s="310"/>
      <c r="AE367" s="310"/>
      <c r="AF367" s="310" t="s">
        <v>215</v>
      </c>
      <c r="AG367" s="310"/>
      <c r="AH367" s="310"/>
      <c r="AI367" s="310"/>
      <c r="AJ367" s="310"/>
      <c r="AK367" s="310"/>
      <c r="AL367" s="310"/>
      <c r="AM367" s="310"/>
      <c r="AN367" s="310"/>
      <c r="AO367" s="310"/>
      <c r="AP367" s="310"/>
      <c r="AQ367" s="310"/>
      <c r="AR367" s="310"/>
      <c r="AS367" s="310"/>
      <c r="AT367" s="310"/>
      <c r="AV367" s="929" t="s">
        <v>183</v>
      </c>
      <c r="AW367" s="929"/>
      <c r="AX367" s="929"/>
      <c r="AY367" s="929"/>
      <c r="AZ367" s="929"/>
      <c r="BA367" s="929"/>
      <c r="BB367" s="929"/>
      <c r="BC367" s="929"/>
      <c r="BD367" s="929"/>
      <c r="BE367" s="929"/>
      <c r="BF367" s="929"/>
      <c r="BG367" s="929"/>
      <c r="BH367" s="929"/>
      <c r="BI367" s="929"/>
      <c r="BJ367" s="929"/>
      <c r="BK367" s="929"/>
      <c r="BL367" s="310" t="s">
        <v>184</v>
      </c>
      <c r="BM367" s="310"/>
      <c r="BN367" s="310"/>
      <c r="BO367" s="310"/>
      <c r="BP367" s="310" t="s">
        <v>124</v>
      </c>
      <c r="BQ367" s="310"/>
      <c r="BR367" s="310"/>
      <c r="BS367" s="310"/>
      <c r="BT367" s="310"/>
      <c r="BU367" s="310"/>
      <c r="BV367" s="310"/>
      <c r="BW367" s="310"/>
      <c r="BX367" s="310"/>
      <c r="BY367" s="310"/>
      <c r="BZ367" s="310" t="s">
        <v>184</v>
      </c>
      <c r="CA367" s="310"/>
      <c r="CB367" s="310"/>
      <c r="CC367" s="310"/>
      <c r="CD367" s="310" t="s">
        <v>185</v>
      </c>
      <c r="CE367" s="310"/>
      <c r="CF367" s="310"/>
      <c r="CG367" s="310"/>
      <c r="CH367" s="310"/>
      <c r="CI367" s="310"/>
      <c r="CJ367" s="310"/>
      <c r="CK367" s="310"/>
      <c r="CL367" s="310"/>
      <c r="CM367" s="310"/>
      <c r="CN367" s="310"/>
    </row>
    <row r="368" spans="4:146" ht="14.25" customHeight="1" x14ac:dyDescent="0.35">
      <c r="D368" s="363"/>
      <c r="E368" s="364"/>
      <c r="F368" s="364"/>
      <c r="G368" s="364"/>
      <c r="H368" s="364"/>
      <c r="I368" s="364"/>
      <c r="J368" s="364"/>
      <c r="K368" s="364"/>
      <c r="L368" s="364"/>
      <c r="M368" s="364"/>
      <c r="N368" s="364"/>
      <c r="O368" s="364"/>
      <c r="P368" s="364"/>
      <c r="Q368" s="365"/>
      <c r="R368" s="310"/>
      <c r="S368" s="310"/>
      <c r="T368" s="310"/>
      <c r="U368" s="310"/>
      <c r="V368" s="310"/>
      <c r="W368" s="310"/>
      <c r="X368" s="310"/>
      <c r="Y368" s="310"/>
      <c r="Z368" s="310"/>
      <c r="AA368" s="310"/>
      <c r="AB368" s="310"/>
      <c r="AC368" s="310"/>
      <c r="AD368" s="310"/>
      <c r="AE368" s="310"/>
      <c r="AF368" s="310"/>
      <c r="AG368" s="310"/>
      <c r="AH368" s="310"/>
      <c r="AI368" s="310"/>
      <c r="AJ368" s="310"/>
      <c r="AK368" s="310"/>
      <c r="AL368" s="310"/>
      <c r="AM368" s="310"/>
      <c r="AN368" s="310"/>
      <c r="AO368" s="310"/>
      <c r="AP368" s="310"/>
      <c r="AQ368" s="310"/>
      <c r="AR368" s="310"/>
      <c r="AS368" s="310"/>
      <c r="AT368" s="310"/>
      <c r="AV368" s="929"/>
      <c r="AW368" s="929"/>
      <c r="AX368" s="929"/>
      <c r="AY368" s="929"/>
      <c r="AZ368" s="929"/>
      <c r="BA368" s="929"/>
      <c r="BB368" s="929"/>
      <c r="BC368" s="929"/>
      <c r="BD368" s="929"/>
      <c r="BE368" s="929"/>
      <c r="BF368" s="929"/>
      <c r="BG368" s="929"/>
      <c r="BH368" s="929"/>
      <c r="BI368" s="929"/>
      <c r="BJ368" s="929"/>
      <c r="BK368" s="929"/>
      <c r="BL368" s="310"/>
      <c r="BM368" s="310"/>
      <c r="BN368" s="310"/>
      <c r="BO368" s="310"/>
      <c r="BP368" s="310"/>
      <c r="BQ368" s="310"/>
      <c r="BR368" s="310"/>
      <c r="BS368" s="310"/>
      <c r="BT368" s="310"/>
      <c r="BU368" s="310"/>
      <c r="BV368" s="310"/>
      <c r="BW368" s="310"/>
      <c r="BX368" s="310"/>
      <c r="BY368" s="310"/>
      <c r="BZ368" s="310"/>
      <c r="CA368" s="310"/>
      <c r="CB368" s="310"/>
      <c r="CC368" s="310"/>
      <c r="CD368" s="310"/>
      <c r="CE368" s="310"/>
      <c r="CF368" s="310"/>
      <c r="CG368" s="310"/>
      <c r="CH368" s="310"/>
      <c r="CI368" s="310"/>
      <c r="CJ368" s="310"/>
      <c r="CK368" s="310"/>
      <c r="CL368" s="310"/>
      <c r="CM368" s="310"/>
      <c r="CN368" s="310"/>
    </row>
    <row r="369" spans="4:139" ht="14.25" customHeight="1" x14ac:dyDescent="0.35">
      <c r="D369" s="613" t="s">
        <v>655</v>
      </c>
      <c r="E369" s="614"/>
      <c r="F369" s="614"/>
      <c r="G369" s="614"/>
      <c r="H369" s="614"/>
      <c r="I369" s="614"/>
      <c r="J369" s="614"/>
      <c r="K369" s="614"/>
      <c r="L369" s="614"/>
      <c r="M369" s="614"/>
      <c r="N369" s="614"/>
      <c r="O369" s="614"/>
      <c r="P369" s="614"/>
      <c r="Q369" s="615"/>
      <c r="R369" s="347">
        <v>0</v>
      </c>
      <c r="S369" s="347"/>
      <c r="T369" s="347"/>
      <c r="U369" s="347"/>
      <c r="V369" s="347"/>
      <c r="W369" s="347"/>
      <c r="X369" s="347"/>
      <c r="Y369" s="347"/>
      <c r="Z369" s="347"/>
      <c r="AA369" s="347"/>
      <c r="AB369" s="347"/>
      <c r="AC369" s="347"/>
      <c r="AD369" s="347"/>
      <c r="AE369" s="347"/>
      <c r="AF369" s="347">
        <v>3005</v>
      </c>
      <c r="AG369" s="347"/>
      <c r="AH369" s="347"/>
      <c r="AI369" s="347"/>
      <c r="AJ369" s="347"/>
      <c r="AK369" s="347"/>
      <c r="AL369" s="347"/>
      <c r="AM369" s="347"/>
      <c r="AN369" s="347"/>
      <c r="AO369" s="347"/>
      <c r="AP369" s="347"/>
      <c r="AQ369" s="347"/>
      <c r="AR369" s="347"/>
      <c r="AS369" s="347"/>
      <c r="AT369" s="347"/>
      <c r="AV369" s="347">
        <v>25742</v>
      </c>
      <c r="AW369" s="347"/>
      <c r="AX369" s="347"/>
      <c r="AY369" s="347"/>
      <c r="AZ369" s="347"/>
      <c r="BA369" s="347"/>
      <c r="BB369" s="347"/>
      <c r="BC369" s="347"/>
      <c r="BD369" s="347"/>
      <c r="BE369" s="347"/>
      <c r="BF369" s="347"/>
      <c r="BG369" s="347"/>
      <c r="BH369" s="347"/>
      <c r="BI369" s="347"/>
      <c r="BJ369" s="347"/>
      <c r="BK369" s="347"/>
      <c r="BL369" s="606">
        <f>+AV369/CD369</f>
        <v>0.89369532009443131</v>
      </c>
      <c r="BM369" s="606"/>
      <c r="BN369" s="606"/>
      <c r="BO369" s="606"/>
      <c r="BP369" s="347">
        <v>3062</v>
      </c>
      <c r="BQ369" s="347"/>
      <c r="BR369" s="347"/>
      <c r="BS369" s="347"/>
      <c r="BT369" s="347"/>
      <c r="BU369" s="347"/>
      <c r="BV369" s="347"/>
      <c r="BW369" s="347"/>
      <c r="BX369" s="347"/>
      <c r="BY369" s="347"/>
      <c r="BZ369" s="606">
        <f>+BP369/CD369</f>
        <v>0.10630467990556867</v>
      </c>
      <c r="CA369" s="606"/>
      <c r="CB369" s="606"/>
      <c r="CC369" s="606"/>
      <c r="CD369" s="347">
        <f>+AV369+BP369</f>
        <v>28804</v>
      </c>
      <c r="CE369" s="347"/>
      <c r="CF369" s="347"/>
      <c r="CG369" s="347"/>
      <c r="CH369" s="347"/>
      <c r="CI369" s="347"/>
      <c r="CJ369" s="347"/>
      <c r="CK369" s="347"/>
      <c r="CL369" s="347"/>
      <c r="CM369" s="347"/>
      <c r="CN369" s="347"/>
    </row>
    <row r="370" spans="4:139" ht="14.25" customHeight="1" x14ac:dyDescent="0.35">
      <c r="D370" s="616"/>
      <c r="E370" s="617"/>
      <c r="F370" s="617"/>
      <c r="G370" s="617"/>
      <c r="H370" s="617"/>
      <c r="I370" s="617"/>
      <c r="J370" s="617"/>
      <c r="K370" s="617"/>
      <c r="L370" s="617"/>
      <c r="M370" s="617"/>
      <c r="N370" s="617"/>
      <c r="O370" s="617"/>
      <c r="P370" s="617"/>
      <c r="Q370" s="618"/>
      <c r="R370" s="347"/>
      <c r="S370" s="347"/>
      <c r="T370" s="347"/>
      <c r="U370" s="347"/>
      <c r="V370" s="347"/>
      <c r="W370" s="347"/>
      <c r="X370" s="347"/>
      <c r="Y370" s="347"/>
      <c r="Z370" s="347"/>
      <c r="AA370" s="347"/>
      <c r="AB370" s="347"/>
      <c r="AC370" s="347"/>
      <c r="AD370" s="347"/>
      <c r="AE370" s="347"/>
      <c r="AF370" s="347"/>
      <c r="AG370" s="347"/>
      <c r="AH370" s="347"/>
      <c r="AI370" s="347"/>
      <c r="AJ370" s="347"/>
      <c r="AK370" s="347"/>
      <c r="AL370" s="347"/>
      <c r="AM370" s="347"/>
      <c r="AN370" s="347"/>
      <c r="AO370" s="347"/>
      <c r="AP370" s="347"/>
      <c r="AQ370" s="347"/>
      <c r="AR370" s="347"/>
      <c r="AS370" s="347"/>
      <c r="AT370" s="347"/>
      <c r="AV370" s="347"/>
      <c r="AW370" s="347"/>
      <c r="AX370" s="347"/>
      <c r="AY370" s="347"/>
      <c r="AZ370" s="347"/>
      <c r="BA370" s="347"/>
      <c r="BB370" s="347"/>
      <c r="BC370" s="347"/>
      <c r="BD370" s="347"/>
      <c r="BE370" s="347"/>
      <c r="BF370" s="347"/>
      <c r="BG370" s="347"/>
      <c r="BH370" s="347"/>
      <c r="BI370" s="347"/>
      <c r="BJ370" s="347"/>
      <c r="BK370" s="347"/>
      <c r="BL370" s="606"/>
      <c r="BM370" s="606"/>
      <c r="BN370" s="606"/>
      <c r="BO370" s="606"/>
      <c r="BP370" s="347"/>
      <c r="BQ370" s="347"/>
      <c r="BR370" s="347"/>
      <c r="BS370" s="347"/>
      <c r="BT370" s="347"/>
      <c r="BU370" s="347"/>
      <c r="BV370" s="347"/>
      <c r="BW370" s="347"/>
      <c r="BX370" s="347"/>
      <c r="BY370" s="347"/>
      <c r="BZ370" s="606"/>
      <c r="CA370" s="606"/>
      <c r="CB370" s="606"/>
      <c r="CC370" s="606"/>
      <c r="CD370" s="347"/>
      <c r="CE370" s="347"/>
      <c r="CF370" s="347"/>
      <c r="CG370" s="347"/>
      <c r="CH370" s="347"/>
      <c r="CI370" s="347"/>
      <c r="CJ370" s="347"/>
      <c r="CK370" s="347"/>
      <c r="CL370" s="347"/>
      <c r="CM370" s="347"/>
      <c r="CN370" s="347"/>
    </row>
    <row r="371" spans="4:139" ht="14.25" customHeight="1" x14ac:dyDescent="0.35">
      <c r="D371" s="612" t="s">
        <v>647</v>
      </c>
      <c r="E371" s="612"/>
      <c r="F371" s="612"/>
      <c r="G371" s="612"/>
      <c r="H371" s="612"/>
      <c r="I371" s="612"/>
      <c r="J371" s="612"/>
      <c r="K371" s="612"/>
      <c r="L371" s="612"/>
      <c r="M371" s="612"/>
      <c r="N371" s="612"/>
      <c r="O371" s="612"/>
      <c r="P371" s="612"/>
      <c r="Q371" s="612"/>
      <c r="R371" s="612"/>
      <c r="S371" s="612"/>
      <c r="T371" s="612"/>
      <c r="U371" s="612"/>
      <c r="V371" s="612"/>
      <c r="W371" s="612"/>
      <c r="X371" s="612"/>
      <c r="Y371" s="612"/>
      <c r="Z371" s="612"/>
      <c r="AA371" s="612"/>
      <c r="AB371" s="612"/>
      <c r="AC371" s="612"/>
      <c r="AD371" s="612"/>
      <c r="AE371" s="612"/>
      <c r="AF371" s="612"/>
      <c r="AG371" s="612"/>
      <c r="AH371" s="612"/>
      <c r="AI371" s="612"/>
      <c r="AJ371" s="612"/>
      <c r="AK371" s="612"/>
      <c r="AL371" s="612"/>
      <c r="AM371" s="612"/>
      <c r="AN371" s="612"/>
      <c r="AO371" s="612"/>
      <c r="AP371" s="612"/>
      <c r="AQ371" s="612"/>
      <c r="AR371" s="612"/>
      <c r="AS371" s="612"/>
      <c r="AT371" s="612"/>
      <c r="AV371" s="702" t="s">
        <v>1286</v>
      </c>
      <c r="AW371" s="702"/>
      <c r="AX371" s="702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</row>
    <row r="372" spans="4:139" ht="14.25" customHeight="1" x14ac:dyDescent="0.35"/>
    <row r="373" spans="4:139" ht="14.25" customHeight="1" x14ac:dyDescent="0.35">
      <c r="D373" s="456" t="s">
        <v>237</v>
      </c>
      <c r="E373" s="456"/>
      <c r="F373" s="456"/>
      <c r="G373" s="456"/>
      <c r="H373" s="456"/>
      <c r="I373" s="456"/>
      <c r="J373" s="456"/>
      <c r="K373" s="456"/>
      <c r="L373" s="456"/>
      <c r="M373" s="456"/>
      <c r="N373" s="456"/>
      <c r="O373" s="456"/>
      <c r="P373" s="456"/>
      <c r="Q373" s="456"/>
      <c r="R373" s="456"/>
      <c r="S373" s="456"/>
      <c r="T373" s="456"/>
      <c r="U373" s="456"/>
      <c r="V373" s="456"/>
      <c r="W373" s="456"/>
      <c r="X373" s="456"/>
      <c r="Y373" s="456"/>
      <c r="Z373" s="456"/>
      <c r="AA373" s="456"/>
      <c r="AB373" s="456"/>
      <c r="AC373" s="456"/>
      <c r="AD373" s="456"/>
      <c r="AE373" s="456"/>
      <c r="AF373" s="456"/>
      <c r="AG373" s="456"/>
      <c r="AH373" s="456"/>
      <c r="AI373" s="456"/>
      <c r="AJ373" s="456"/>
      <c r="AK373" s="456"/>
      <c r="AL373" s="456"/>
      <c r="AM373" s="456"/>
      <c r="AN373" s="456"/>
      <c r="AO373" s="456"/>
      <c r="AP373" s="456"/>
      <c r="AQ373" s="456"/>
      <c r="AR373" s="456"/>
      <c r="AS373" s="456"/>
      <c r="AT373" s="456"/>
    </row>
    <row r="374" spans="4:139" ht="14.25" customHeight="1" x14ac:dyDescent="0.35">
      <c r="D374" s="451"/>
      <c r="E374" s="451"/>
      <c r="F374" s="451"/>
      <c r="G374" s="451"/>
      <c r="H374" s="451"/>
      <c r="I374" s="451"/>
      <c r="J374" s="451"/>
      <c r="K374" s="451"/>
      <c r="L374" s="451"/>
      <c r="M374" s="451"/>
      <c r="N374" s="451"/>
      <c r="O374" s="451"/>
      <c r="P374" s="451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  <c r="AA374" s="451"/>
      <c r="AB374" s="451"/>
      <c r="AC374" s="451"/>
      <c r="AD374" s="451"/>
      <c r="AE374" s="451"/>
      <c r="AF374" s="451"/>
      <c r="AG374" s="451"/>
      <c r="AH374" s="451"/>
      <c r="AI374" s="451"/>
      <c r="AJ374" s="451"/>
      <c r="AK374" s="451"/>
      <c r="AL374" s="451"/>
      <c r="AM374" s="451"/>
      <c r="AN374" s="451"/>
      <c r="AO374" s="451"/>
      <c r="AP374" s="451"/>
      <c r="AQ374" s="451"/>
      <c r="AR374" s="451"/>
      <c r="AS374" s="451"/>
      <c r="AT374" s="451"/>
    </row>
    <row r="375" spans="4:139" ht="14.25" customHeight="1" x14ac:dyDescent="0.35">
      <c r="D375" s="276" t="s">
        <v>119</v>
      </c>
      <c r="E375" s="277"/>
      <c r="F375" s="277"/>
      <c r="G375" s="277"/>
      <c r="H375" s="277"/>
      <c r="I375" s="277"/>
      <c r="J375" s="277"/>
      <c r="K375" s="277"/>
      <c r="L375" s="277"/>
      <c r="M375" s="277"/>
      <c r="N375" s="277"/>
      <c r="O375" s="277"/>
      <c r="P375" s="277"/>
      <c r="Q375" s="278"/>
      <c r="R375" s="290" t="s">
        <v>120</v>
      </c>
      <c r="S375" s="290"/>
      <c r="T375" s="290"/>
      <c r="U375" s="290"/>
      <c r="V375" s="290"/>
      <c r="W375" s="290"/>
      <c r="X375" s="290"/>
      <c r="Y375" s="290"/>
      <c r="Z375" s="290"/>
      <c r="AA375" s="290"/>
      <c r="AB375" s="290"/>
      <c r="AC375" s="290"/>
      <c r="AD375" s="290"/>
      <c r="AE375" s="290"/>
      <c r="AF375" s="290" t="s">
        <v>121</v>
      </c>
      <c r="AG375" s="290"/>
      <c r="AH375" s="290"/>
      <c r="AI375" s="290"/>
      <c r="AJ375" s="290"/>
      <c r="AK375" s="290"/>
      <c r="AL375" s="290"/>
      <c r="AM375" s="290"/>
      <c r="AN375" s="290"/>
      <c r="AO375" s="290"/>
      <c r="AP375" s="290"/>
      <c r="AQ375" s="290"/>
      <c r="AR375" s="290"/>
      <c r="AS375" s="290"/>
      <c r="AT375" s="290"/>
    </row>
    <row r="376" spans="4:139" ht="14.25" customHeight="1" x14ac:dyDescent="0.35">
      <c r="D376" s="801" t="s">
        <v>235</v>
      </c>
      <c r="E376" s="802"/>
      <c r="F376" s="802"/>
      <c r="G376" s="802"/>
      <c r="H376" s="802"/>
      <c r="I376" s="802"/>
      <c r="J376" s="803"/>
      <c r="K376" s="688" t="s">
        <v>236</v>
      </c>
      <c r="L376" s="688"/>
      <c r="M376" s="688"/>
      <c r="N376" s="688"/>
      <c r="O376" s="688"/>
      <c r="P376" s="688"/>
      <c r="Q376" s="688"/>
      <c r="R376" s="688" t="s">
        <v>235</v>
      </c>
      <c r="S376" s="688"/>
      <c r="T376" s="688"/>
      <c r="U376" s="688"/>
      <c r="V376" s="688"/>
      <c r="W376" s="688"/>
      <c r="X376" s="688"/>
      <c r="Y376" s="688" t="s">
        <v>236</v>
      </c>
      <c r="Z376" s="688"/>
      <c r="AA376" s="688"/>
      <c r="AB376" s="688"/>
      <c r="AC376" s="688"/>
      <c r="AD376" s="688"/>
      <c r="AE376" s="688"/>
      <c r="AF376" s="688" t="s">
        <v>235</v>
      </c>
      <c r="AG376" s="688"/>
      <c r="AH376" s="688"/>
      <c r="AI376" s="688"/>
      <c r="AJ376" s="688"/>
      <c r="AK376" s="688"/>
      <c r="AL376" s="688"/>
      <c r="AM376" s="688" t="s">
        <v>236</v>
      </c>
      <c r="AN376" s="688"/>
      <c r="AO376" s="688"/>
      <c r="AP376" s="688"/>
      <c r="AQ376" s="688"/>
      <c r="AR376" s="688"/>
      <c r="AS376" s="688"/>
      <c r="AT376" s="688"/>
    </row>
    <row r="377" spans="4:139" ht="14.25" customHeight="1" x14ac:dyDescent="0.35">
      <c r="D377" s="804"/>
      <c r="E377" s="805"/>
      <c r="F377" s="805"/>
      <c r="G377" s="805"/>
      <c r="H377" s="805"/>
      <c r="I377" s="805"/>
      <c r="J377" s="806"/>
      <c r="K377" s="688"/>
      <c r="L377" s="688"/>
      <c r="M377" s="688"/>
      <c r="N377" s="688"/>
      <c r="O377" s="688"/>
      <c r="P377" s="688"/>
      <c r="Q377" s="688"/>
      <c r="R377" s="688"/>
      <c r="S377" s="688"/>
      <c r="T377" s="688"/>
      <c r="U377" s="688"/>
      <c r="V377" s="688"/>
      <c r="W377" s="688"/>
      <c r="X377" s="688"/>
      <c r="Y377" s="688"/>
      <c r="Z377" s="688"/>
      <c r="AA377" s="688"/>
      <c r="AB377" s="688"/>
      <c r="AC377" s="688"/>
      <c r="AD377" s="688"/>
      <c r="AE377" s="688"/>
      <c r="AF377" s="688"/>
      <c r="AG377" s="688"/>
      <c r="AH377" s="688"/>
      <c r="AI377" s="688"/>
      <c r="AJ377" s="688"/>
      <c r="AK377" s="688"/>
      <c r="AL377" s="688"/>
      <c r="AM377" s="688"/>
      <c r="AN377" s="688"/>
      <c r="AO377" s="688"/>
      <c r="AP377" s="688"/>
      <c r="AQ377" s="688"/>
      <c r="AR377" s="688"/>
      <c r="AS377" s="688"/>
      <c r="AT377" s="688"/>
      <c r="EH377" s="685" t="s">
        <v>246</v>
      </c>
      <c r="EI377" s="685"/>
    </row>
    <row r="378" spans="4:139" ht="14.25" customHeight="1" x14ac:dyDescent="0.35">
      <c r="D378" s="867">
        <v>22.84</v>
      </c>
      <c r="E378" s="868"/>
      <c r="F378" s="868"/>
      <c r="G378" s="868"/>
      <c r="H378" s="868"/>
      <c r="I378" s="868"/>
      <c r="J378" s="869"/>
      <c r="K378" s="607">
        <v>5.94</v>
      </c>
      <c r="L378" s="607"/>
      <c r="M378" s="607"/>
      <c r="N378" s="607"/>
      <c r="O378" s="607"/>
      <c r="P378" s="607"/>
      <c r="Q378" s="607"/>
      <c r="R378" s="607">
        <v>22.91</v>
      </c>
      <c r="S378" s="607"/>
      <c r="T378" s="607"/>
      <c r="U378" s="607"/>
      <c r="V378" s="607"/>
      <c r="W378" s="607"/>
      <c r="X378" s="607"/>
      <c r="Y378" s="607">
        <v>11.97</v>
      </c>
      <c r="Z378" s="607"/>
      <c r="AA378" s="607"/>
      <c r="AB378" s="607"/>
      <c r="AC378" s="607"/>
      <c r="AD378" s="607"/>
      <c r="AE378" s="607"/>
      <c r="AF378" s="607">
        <v>22.86</v>
      </c>
      <c r="AG378" s="607"/>
      <c r="AH378" s="607"/>
      <c r="AI378" s="607"/>
      <c r="AJ378" s="607"/>
      <c r="AK378" s="607"/>
      <c r="AL378" s="607"/>
      <c r="AM378" s="607">
        <v>5.33</v>
      </c>
      <c r="AN378" s="607"/>
      <c r="AO378" s="607"/>
      <c r="AP378" s="607"/>
      <c r="AQ378" s="607"/>
      <c r="AR378" s="607"/>
      <c r="AS378" s="607"/>
      <c r="AT378" s="607"/>
      <c r="EH378" s="122" t="s">
        <v>119</v>
      </c>
      <c r="EI378" s="122">
        <f>+D378</f>
        <v>22.84</v>
      </c>
    </row>
    <row r="379" spans="4:139" ht="14.25" customHeight="1" x14ac:dyDescent="0.35">
      <c r="D379" s="870"/>
      <c r="E379" s="871"/>
      <c r="F379" s="871"/>
      <c r="G379" s="871"/>
      <c r="H379" s="871"/>
      <c r="I379" s="871"/>
      <c r="J379" s="872"/>
      <c r="K379" s="607"/>
      <c r="L379" s="607"/>
      <c r="M379" s="607"/>
      <c r="N379" s="607"/>
      <c r="O379" s="607"/>
      <c r="P379" s="607"/>
      <c r="Q379" s="607"/>
      <c r="R379" s="607"/>
      <c r="S379" s="607"/>
      <c r="T379" s="607"/>
      <c r="U379" s="607"/>
      <c r="V379" s="607"/>
      <c r="W379" s="607"/>
      <c r="X379" s="607"/>
      <c r="Y379" s="607"/>
      <c r="Z379" s="607"/>
      <c r="AA379" s="607"/>
      <c r="AB379" s="607"/>
      <c r="AC379" s="607"/>
      <c r="AD379" s="607"/>
      <c r="AE379" s="607"/>
      <c r="AF379" s="607"/>
      <c r="AG379" s="607"/>
      <c r="AH379" s="607"/>
      <c r="AI379" s="607"/>
      <c r="AJ379" s="607"/>
      <c r="AK379" s="607"/>
      <c r="AL379" s="607"/>
      <c r="AM379" s="607"/>
      <c r="AN379" s="607"/>
      <c r="AO379" s="607"/>
      <c r="AP379" s="607"/>
      <c r="AQ379" s="607"/>
      <c r="AR379" s="607"/>
      <c r="AS379" s="607"/>
      <c r="AT379" s="607"/>
      <c r="EH379" s="122" t="s">
        <v>120</v>
      </c>
      <c r="EI379" s="122">
        <f>+R378</f>
        <v>22.91</v>
      </c>
    </row>
    <row r="380" spans="4:139" ht="14.25" customHeight="1" x14ac:dyDescent="0.35">
      <c r="D380" s="612" t="s">
        <v>1255</v>
      </c>
      <c r="E380" s="612"/>
      <c r="F380" s="612"/>
      <c r="G380" s="612"/>
      <c r="H380" s="612"/>
      <c r="I380" s="612"/>
      <c r="J380" s="612"/>
      <c r="K380" s="612"/>
      <c r="L380" s="612"/>
      <c r="M380" s="612"/>
      <c r="N380" s="612"/>
      <c r="O380" s="612"/>
      <c r="P380" s="612"/>
      <c r="Q380" s="612"/>
      <c r="R380" s="612"/>
      <c r="S380" s="612"/>
      <c r="T380" s="612"/>
      <c r="U380" s="612"/>
      <c r="V380" s="612"/>
      <c r="W380" s="612"/>
      <c r="X380" s="612"/>
      <c r="Y380" s="612"/>
      <c r="Z380" s="612"/>
      <c r="AA380" s="612"/>
      <c r="AB380" s="612"/>
      <c r="AC380" s="612"/>
      <c r="AD380" s="612"/>
      <c r="AE380" s="612"/>
      <c r="AF380" s="612"/>
      <c r="AG380" s="612"/>
      <c r="AH380" s="612"/>
      <c r="AI380" s="612"/>
      <c r="AJ380" s="612"/>
      <c r="AK380" s="612"/>
      <c r="AL380" s="612"/>
      <c r="AM380" s="612"/>
      <c r="AN380" s="612"/>
      <c r="AO380" s="612"/>
      <c r="AP380" s="612"/>
      <c r="AQ380" s="612"/>
      <c r="AR380" s="612"/>
      <c r="AS380" s="612"/>
      <c r="AT380" s="612"/>
      <c r="EH380" s="122" t="s">
        <v>121</v>
      </c>
      <c r="EI380" s="122">
        <f>+AF378</f>
        <v>22.86</v>
      </c>
    </row>
    <row r="381" spans="4:139" ht="14.25" customHeight="1" x14ac:dyDescent="0.35"/>
    <row r="382" spans="4:139" ht="14.25" customHeight="1" x14ac:dyDescent="0.35">
      <c r="D382" s="456" t="s">
        <v>238</v>
      </c>
      <c r="E382" s="456"/>
      <c r="F382" s="456"/>
      <c r="G382" s="456"/>
      <c r="H382" s="456"/>
      <c r="I382" s="456"/>
      <c r="J382" s="456"/>
      <c r="K382" s="456"/>
      <c r="L382" s="456"/>
      <c r="M382" s="456"/>
      <c r="N382" s="456"/>
      <c r="O382" s="456"/>
      <c r="P382" s="456"/>
      <c r="Q382" s="456"/>
      <c r="R382" s="456"/>
      <c r="S382" s="456"/>
      <c r="T382" s="456"/>
      <c r="U382" s="456"/>
      <c r="V382" s="456"/>
      <c r="W382" s="456"/>
      <c r="X382" s="456"/>
      <c r="Y382" s="456"/>
      <c r="Z382" s="456"/>
      <c r="AA382" s="456"/>
      <c r="AB382" s="456"/>
      <c r="AC382" s="456"/>
      <c r="AD382" s="456"/>
      <c r="AE382" s="456"/>
      <c r="AF382" s="456"/>
      <c r="AG382" s="456"/>
      <c r="AH382" s="456"/>
      <c r="AI382" s="456"/>
      <c r="AJ382" s="456"/>
      <c r="AK382" s="456"/>
      <c r="AL382" s="456"/>
      <c r="AM382" s="456"/>
      <c r="AN382" s="456"/>
      <c r="AO382" s="456"/>
      <c r="AP382" s="456"/>
      <c r="AQ382" s="456"/>
      <c r="AR382" s="456"/>
      <c r="AS382" s="456"/>
      <c r="AT382" s="456"/>
    </row>
    <row r="383" spans="4:139" ht="14.25" customHeight="1" x14ac:dyDescent="0.35">
      <c r="D383" s="451"/>
      <c r="E383" s="451"/>
      <c r="F383" s="451"/>
      <c r="G383" s="451"/>
      <c r="H383" s="451"/>
      <c r="I383" s="451"/>
      <c r="J383" s="451"/>
      <c r="K383" s="451"/>
      <c r="L383" s="451"/>
      <c r="M383" s="451"/>
      <c r="N383" s="451"/>
      <c r="O383" s="451"/>
      <c r="P383" s="451"/>
      <c r="Q383" s="451"/>
      <c r="R383" s="451"/>
      <c r="S383" s="451"/>
      <c r="T383" s="451"/>
      <c r="U383" s="451"/>
      <c r="V383" s="451"/>
      <c r="W383" s="451"/>
      <c r="X383" s="451"/>
      <c r="Y383" s="451"/>
      <c r="Z383" s="451"/>
      <c r="AA383" s="451"/>
      <c r="AB383" s="451"/>
      <c r="AC383" s="451"/>
      <c r="AD383" s="451"/>
      <c r="AE383" s="451"/>
      <c r="AF383" s="451"/>
      <c r="AG383" s="451"/>
      <c r="AH383" s="451"/>
      <c r="AI383" s="451"/>
      <c r="AJ383" s="451"/>
      <c r="AK383" s="451"/>
      <c r="AL383" s="451"/>
      <c r="AM383" s="451"/>
      <c r="AN383" s="451"/>
      <c r="AO383" s="451"/>
      <c r="AP383" s="451"/>
      <c r="AQ383" s="451"/>
      <c r="AR383" s="451"/>
      <c r="AS383" s="451"/>
      <c r="AT383" s="451"/>
    </row>
    <row r="384" spans="4:139" ht="14.25" customHeight="1" x14ac:dyDescent="0.35">
      <c r="D384" s="482" t="s">
        <v>239</v>
      </c>
      <c r="E384" s="483"/>
      <c r="F384" s="483"/>
      <c r="G384" s="483"/>
      <c r="H384" s="483"/>
      <c r="I384" s="483"/>
      <c r="J384" s="483"/>
      <c r="K384" s="483"/>
      <c r="L384" s="483"/>
      <c r="M384" s="483"/>
      <c r="N384" s="483"/>
      <c r="O384" s="483"/>
      <c r="P384" s="483"/>
      <c r="Q384" s="483"/>
      <c r="R384" s="483"/>
      <c r="S384" s="483"/>
      <c r="T384" s="483"/>
      <c r="U384" s="483"/>
      <c r="V384" s="484"/>
      <c r="W384" s="652" t="s">
        <v>119</v>
      </c>
      <c r="X384" s="652"/>
      <c r="Y384" s="652"/>
      <c r="Z384" s="652"/>
      <c r="AA384" s="652"/>
      <c r="AB384" s="652"/>
      <c r="AC384" s="652"/>
      <c r="AD384" s="652"/>
      <c r="AE384" s="652" t="s">
        <v>120</v>
      </c>
      <c r="AF384" s="652"/>
      <c r="AG384" s="652"/>
      <c r="AH384" s="652"/>
      <c r="AI384" s="652"/>
      <c r="AJ384" s="652"/>
      <c r="AK384" s="652"/>
      <c r="AL384" s="652"/>
      <c r="AM384" s="652" t="s">
        <v>121</v>
      </c>
      <c r="AN384" s="652"/>
      <c r="AO384" s="652"/>
      <c r="AP384" s="652"/>
      <c r="AQ384" s="652"/>
      <c r="AR384" s="652"/>
      <c r="AS384" s="652"/>
      <c r="AT384" s="652"/>
    </row>
    <row r="385" spans="4:94" ht="14.25" customHeight="1" x14ac:dyDescent="0.35">
      <c r="D385" s="692"/>
      <c r="E385" s="693"/>
      <c r="F385" s="693"/>
      <c r="G385" s="693"/>
      <c r="H385" s="693"/>
      <c r="I385" s="693"/>
      <c r="J385" s="693"/>
      <c r="K385" s="693"/>
      <c r="L385" s="693"/>
      <c r="M385" s="693"/>
      <c r="N385" s="693"/>
      <c r="O385" s="693"/>
      <c r="P385" s="693"/>
      <c r="Q385" s="693"/>
      <c r="R385" s="693"/>
      <c r="S385" s="693"/>
      <c r="T385" s="693"/>
      <c r="U385" s="693"/>
      <c r="V385" s="694"/>
      <c r="W385" s="652"/>
      <c r="X385" s="652"/>
      <c r="Y385" s="652"/>
      <c r="Z385" s="652"/>
      <c r="AA385" s="652"/>
      <c r="AB385" s="652"/>
      <c r="AC385" s="652"/>
      <c r="AD385" s="652"/>
      <c r="AE385" s="652"/>
      <c r="AF385" s="652"/>
      <c r="AG385" s="652"/>
      <c r="AH385" s="652"/>
      <c r="AI385" s="652"/>
      <c r="AJ385" s="652"/>
      <c r="AK385" s="652"/>
      <c r="AL385" s="652"/>
      <c r="AM385" s="652"/>
      <c r="AN385" s="652"/>
      <c r="AO385" s="652"/>
      <c r="AP385" s="652"/>
      <c r="AQ385" s="652"/>
      <c r="AR385" s="652"/>
      <c r="AS385" s="652"/>
      <c r="AT385" s="652"/>
    </row>
    <row r="386" spans="4:94" ht="14.25" customHeight="1" x14ac:dyDescent="0.35">
      <c r="D386" s="689" t="s">
        <v>240</v>
      </c>
      <c r="E386" s="690"/>
      <c r="F386" s="690"/>
      <c r="G386" s="690"/>
      <c r="H386" s="690"/>
      <c r="I386" s="690"/>
      <c r="J386" s="690"/>
      <c r="K386" s="690"/>
      <c r="L386" s="690"/>
      <c r="M386" s="690"/>
      <c r="N386" s="690"/>
      <c r="O386" s="690"/>
      <c r="P386" s="690"/>
      <c r="Q386" s="690"/>
      <c r="R386" s="690"/>
      <c r="S386" s="690"/>
      <c r="T386" s="690"/>
      <c r="U386" s="690"/>
      <c r="V386" s="691"/>
      <c r="W386" s="255">
        <v>7.14</v>
      </c>
      <c r="X386" s="255"/>
      <c r="Y386" s="255"/>
      <c r="Z386" s="255"/>
      <c r="AA386" s="255"/>
      <c r="AB386" s="255"/>
      <c r="AC386" s="255"/>
      <c r="AD386" s="255"/>
      <c r="AE386" s="255">
        <v>3.23</v>
      </c>
      <c r="AF386" s="255"/>
      <c r="AG386" s="255"/>
      <c r="AH386" s="255"/>
      <c r="AI386" s="255"/>
      <c r="AJ386" s="255"/>
      <c r="AK386" s="255"/>
      <c r="AL386" s="255"/>
      <c r="AM386" s="255">
        <v>6.43</v>
      </c>
      <c r="AN386" s="255"/>
      <c r="AO386" s="255"/>
      <c r="AP386" s="255"/>
      <c r="AQ386" s="255"/>
      <c r="AR386" s="255"/>
      <c r="AS386" s="255"/>
      <c r="AT386" s="255"/>
    </row>
    <row r="387" spans="4:94" ht="14.25" customHeight="1" x14ac:dyDescent="0.35">
      <c r="D387" s="689" t="s">
        <v>241</v>
      </c>
      <c r="E387" s="690"/>
      <c r="F387" s="690"/>
      <c r="G387" s="690"/>
      <c r="H387" s="690"/>
      <c r="I387" s="690"/>
      <c r="J387" s="690"/>
      <c r="K387" s="690"/>
      <c r="L387" s="690"/>
      <c r="M387" s="690"/>
      <c r="N387" s="690"/>
      <c r="O387" s="690"/>
      <c r="P387" s="690"/>
      <c r="Q387" s="690"/>
      <c r="R387" s="690"/>
      <c r="S387" s="690"/>
      <c r="T387" s="690"/>
      <c r="U387" s="690"/>
      <c r="V387" s="691"/>
      <c r="W387" s="255">
        <v>2.73</v>
      </c>
      <c r="X387" s="255"/>
      <c r="Y387" s="255"/>
      <c r="Z387" s="255"/>
      <c r="AA387" s="255"/>
      <c r="AB387" s="255"/>
      <c r="AC387" s="255"/>
      <c r="AD387" s="255"/>
      <c r="AE387" s="255">
        <v>1.76</v>
      </c>
      <c r="AF387" s="255"/>
      <c r="AG387" s="255"/>
      <c r="AH387" s="255"/>
      <c r="AI387" s="255"/>
      <c r="AJ387" s="255"/>
      <c r="AK387" s="255"/>
      <c r="AL387" s="255"/>
      <c r="AM387" s="255">
        <v>2.5499999999999998</v>
      </c>
      <c r="AN387" s="255"/>
      <c r="AO387" s="255"/>
      <c r="AP387" s="255"/>
      <c r="AQ387" s="255"/>
      <c r="AR387" s="255"/>
      <c r="AS387" s="255"/>
      <c r="AT387" s="255"/>
    </row>
    <row r="388" spans="4:94" ht="14.25" customHeight="1" x14ac:dyDescent="0.35">
      <c r="D388" s="689" t="s">
        <v>242</v>
      </c>
      <c r="E388" s="690"/>
      <c r="F388" s="690"/>
      <c r="G388" s="690"/>
      <c r="H388" s="690"/>
      <c r="I388" s="690"/>
      <c r="J388" s="690"/>
      <c r="K388" s="690"/>
      <c r="L388" s="690"/>
      <c r="M388" s="690"/>
      <c r="N388" s="690"/>
      <c r="O388" s="690"/>
      <c r="P388" s="690"/>
      <c r="Q388" s="690"/>
      <c r="R388" s="690"/>
      <c r="S388" s="690"/>
      <c r="T388" s="690"/>
      <c r="U388" s="690"/>
      <c r="V388" s="691"/>
      <c r="W388" s="255">
        <v>3.37</v>
      </c>
      <c r="X388" s="255"/>
      <c r="Y388" s="255"/>
      <c r="Z388" s="255"/>
      <c r="AA388" s="255"/>
      <c r="AB388" s="255"/>
      <c r="AC388" s="255"/>
      <c r="AD388" s="255"/>
      <c r="AE388" s="255">
        <v>0.14000000000000001</v>
      </c>
      <c r="AF388" s="255"/>
      <c r="AG388" s="255"/>
      <c r="AH388" s="255"/>
      <c r="AI388" s="255"/>
      <c r="AJ388" s="255"/>
      <c r="AK388" s="255"/>
      <c r="AL388" s="255"/>
      <c r="AM388" s="255">
        <v>2.78</v>
      </c>
      <c r="AN388" s="255"/>
      <c r="AO388" s="255"/>
      <c r="AP388" s="255"/>
      <c r="AQ388" s="255"/>
      <c r="AR388" s="255"/>
      <c r="AS388" s="255"/>
      <c r="AT388" s="255"/>
    </row>
    <row r="389" spans="4:94" ht="14.25" customHeight="1" x14ac:dyDescent="0.35">
      <c r="D389" s="689" t="s">
        <v>243</v>
      </c>
      <c r="E389" s="690"/>
      <c r="F389" s="690"/>
      <c r="G389" s="690"/>
      <c r="H389" s="690"/>
      <c r="I389" s="690"/>
      <c r="J389" s="690"/>
      <c r="K389" s="690"/>
      <c r="L389" s="690"/>
      <c r="M389" s="690"/>
      <c r="N389" s="690"/>
      <c r="O389" s="690"/>
      <c r="P389" s="690"/>
      <c r="Q389" s="690"/>
      <c r="R389" s="690"/>
      <c r="S389" s="690"/>
      <c r="T389" s="690"/>
      <c r="U389" s="690"/>
      <c r="V389" s="691"/>
      <c r="W389" s="255">
        <v>7.78</v>
      </c>
      <c r="X389" s="255"/>
      <c r="Y389" s="255"/>
      <c r="Z389" s="255"/>
      <c r="AA389" s="255"/>
      <c r="AB389" s="255"/>
      <c r="AC389" s="255"/>
      <c r="AD389" s="255"/>
      <c r="AE389" s="255">
        <v>8.5299999999999994</v>
      </c>
      <c r="AF389" s="255"/>
      <c r="AG389" s="255"/>
      <c r="AH389" s="255"/>
      <c r="AI389" s="255"/>
      <c r="AJ389" s="255"/>
      <c r="AK389" s="255"/>
      <c r="AL389" s="255"/>
      <c r="AM389" s="255">
        <v>7.92</v>
      </c>
      <c r="AN389" s="255"/>
      <c r="AO389" s="255"/>
      <c r="AP389" s="255"/>
      <c r="AQ389" s="255"/>
      <c r="AR389" s="255"/>
      <c r="AS389" s="255"/>
      <c r="AT389" s="255"/>
      <c r="AV389" s="3"/>
    </row>
    <row r="390" spans="4:94" ht="14.25" customHeight="1" x14ac:dyDescent="0.35">
      <c r="D390" s="689" t="s">
        <v>244</v>
      </c>
      <c r="E390" s="690"/>
      <c r="F390" s="690"/>
      <c r="G390" s="690"/>
      <c r="H390" s="690"/>
      <c r="I390" s="690"/>
      <c r="J390" s="690"/>
      <c r="K390" s="690"/>
      <c r="L390" s="690"/>
      <c r="M390" s="690"/>
      <c r="N390" s="690"/>
      <c r="O390" s="690"/>
      <c r="P390" s="690"/>
      <c r="Q390" s="690"/>
      <c r="R390" s="690"/>
      <c r="S390" s="690"/>
      <c r="T390" s="690"/>
      <c r="U390" s="690"/>
      <c r="V390" s="691"/>
      <c r="W390" s="255">
        <v>5.58</v>
      </c>
      <c r="X390" s="255"/>
      <c r="Y390" s="255"/>
      <c r="Z390" s="255"/>
      <c r="AA390" s="255"/>
      <c r="AB390" s="255"/>
      <c r="AC390" s="255"/>
      <c r="AD390" s="255"/>
      <c r="AE390" s="255">
        <v>1.38</v>
      </c>
      <c r="AF390" s="255"/>
      <c r="AG390" s="255"/>
      <c r="AH390" s="255"/>
      <c r="AI390" s="255"/>
      <c r="AJ390" s="255"/>
      <c r="AK390" s="255"/>
      <c r="AL390" s="255"/>
      <c r="AM390" s="255">
        <v>4.8099999999999996</v>
      </c>
      <c r="AN390" s="255"/>
      <c r="AO390" s="255"/>
      <c r="AP390" s="255"/>
      <c r="AQ390" s="255"/>
      <c r="AR390" s="255"/>
      <c r="AS390" s="255"/>
      <c r="AT390" s="255"/>
    </row>
    <row r="391" spans="4:94" ht="14.25" customHeight="1" x14ac:dyDescent="0.35">
      <c r="D391" s="689" t="s">
        <v>245</v>
      </c>
      <c r="E391" s="690"/>
      <c r="F391" s="690"/>
      <c r="G391" s="690"/>
      <c r="H391" s="690"/>
      <c r="I391" s="690"/>
      <c r="J391" s="690"/>
      <c r="K391" s="690"/>
      <c r="L391" s="690"/>
      <c r="M391" s="690"/>
      <c r="N391" s="690"/>
      <c r="O391" s="690"/>
      <c r="P391" s="690"/>
      <c r="Q391" s="690"/>
      <c r="R391" s="690"/>
      <c r="S391" s="690"/>
      <c r="T391" s="690"/>
      <c r="U391" s="690"/>
      <c r="V391" s="691"/>
      <c r="W391" s="255">
        <v>14.2</v>
      </c>
      <c r="X391" s="255"/>
      <c r="Y391" s="255"/>
      <c r="Z391" s="255"/>
      <c r="AA391" s="255"/>
      <c r="AB391" s="255"/>
      <c r="AC391" s="255"/>
      <c r="AD391" s="255"/>
      <c r="AE391" s="687">
        <v>14.33</v>
      </c>
      <c r="AF391" s="687"/>
      <c r="AG391" s="687"/>
      <c r="AH391" s="687"/>
      <c r="AI391" s="687"/>
      <c r="AJ391" s="687"/>
      <c r="AK391" s="687"/>
      <c r="AL391" s="687"/>
      <c r="AM391" s="255">
        <v>14.22</v>
      </c>
      <c r="AN391" s="255"/>
      <c r="AO391" s="255"/>
      <c r="AP391" s="255"/>
      <c r="AQ391" s="255"/>
      <c r="AR391" s="255"/>
      <c r="AS391" s="255"/>
      <c r="AT391" s="255"/>
    </row>
    <row r="392" spans="4:94" ht="14.25" customHeight="1" x14ac:dyDescent="0.35">
      <c r="D392" s="612" t="s">
        <v>1257</v>
      </c>
      <c r="E392" s="612"/>
      <c r="F392" s="612"/>
      <c r="G392" s="612"/>
      <c r="H392" s="612"/>
      <c r="I392" s="612"/>
      <c r="J392" s="612"/>
      <c r="K392" s="612"/>
      <c r="L392" s="612"/>
      <c r="M392" s="612"/>
      <c r="N392" s="612"/>
      <c r="O392" s="612"/>
      <c r="P392" s="612"/>
      <c r="Q392" s="612"/>
      <c r="R392" s="612"/>
      <c r="S392" s="612"/>
      <c r="T392" s="612"/>
      <c r="U392" s="612"/>
      <c r="V392" s="612"/>
      <c r="W392" s="612"/>
      <c r="X392" s="612"/>
      <c r="Y392" s="612"/>
      <c r="Z392" s="612"/>
      <c r="AA392" s="612"/>
      <c r="AB392" s="612"/>
      <c r="AC392" s="612"/>
      <c r="AD392" s="612"/>
      <c r="AE392" s="612"/>
      <c r="AF392" s="612"/>
      <c r="AG392" s="612"/>
      <c r="AH392" s="612"/>
      <c r="AI392" s="612"/>
      <c r="AJ392" s="612"/>
      <c r="AK392" s="612"/>
      <c r="AL392" s="612"/>
      <c r="AM392" s="612"/>
      <c r="AN392" s="612"/>
      <c r="AO392" s="612"/>
      <c r="AP392" s="612"/>
      <c r="AQ392" s="612"/>
      <c r="AR392" s="612"/>
      <c r="AS392" s="612"/>
      <c r="AT392" s="612"/>
      <c r="AV392" s="686" t="s">
        <v>1258</v>
      </c>
      <c r="AW392" s="686"/>
      <c r="AX392" s="686"/>
      <c r="AY392" s="686"/>
      <c r="AZ392" s="686"/>
      <c r="BA392" s="686"/>
      <c r="BB392" s="686"/>
      <c r="BC392" s="686"/>
      <c r="BD392" s="686"/>
      <c r="BE392" s="686"/>
      <c r="BF392" s="686"/>
      <c r="BG392" s="686"/>
      <c r="BH392" s="686"/>
      <c r="BI392" s="686"/>
      <c r="BJ392" s="686"/>
      <c r="BK392" s="686"/>
      <c r="BL392" s="686"/>
      <c r="BM392" s="686"/>
      <c r="BN392" s="686"/>
      <c r="BO392" s="686"/>
      <c r="BP392" s="686"/>
      <c r="BQ392" s="686"/>
      <c r="BR392" s="686"/>
      <c r="BS392" s="686"/>
    </row>
    <row r="393" spans="4:94" ht="14.25" customHeight="1" x14ac:dyDescent="0.35"/>
    <row r="394" spans="4:94" ht="14.25" customHeight="1" x14ac:dyDescent="0.35">
      <c r="D394" s="800" t="s">
        <v>1236</v>
      </c>
      <c r="E394" s="800"/>
      <c r="F394" s="800"/>
      <c r="G394" s="800"/>
      <c r="H394" s="800"/>
      <c r="I394" s="800"/>
      <c r="J394" s="800"/>
      <c r="K394" s="800"/>
      <c r="L394" s="800"/>
      <c r="M394" s="800"/>
      <c r="N394" s="800"/>
      <c r="O394" s="800"/>
      <c r="P394" s="800"/>
      <c r="Q394" s="800"/>
      <c r="R394" s="800"/>
      <c r="S394" s="800"/>
      <c r="T394" s="800"/>
      <c r="U394" s="800"/>
      <c r="V394" s="800"/>
      <c r="W394" s="800"/>
      <c r="X394" s="800"/>
      <c r="Y394" s="800"/>
      <c r="Z394" s="800"/>
      <c r="AA394" s="800"/>
      <c r="AB394" s="800"/>
      <c r="AC394" s="800"/>
      <c r="AD394" s="800"/>
      <c r="AE394" s="800"/>
      <c r="AF394" s="800"/>
      <c r="AG394" s="800"/>
      <c r="AH394" s="800"/>
      <c r="AI394" s="800"/>
      <c r="AJ394" s="800"/>
      <c r="AK394" s="800"/>
      <c r="AL394" s="800"/>
      <c r="AM394" s="800"/>
      <c r="AN394" s="800"/>
      <c r="AO394" s="800"/>
      <c r="AP394" s="800"/>
      <c r="AQ394" s="800"/>
      <c r="AR394" s="800"/>
      <c r="AS394" s="800"/>
      <c r="AT394" s="800"/>
      <c r="AU394" s="800"/>
      <c r="AV394" s="800"/>
      <c r="AW394" s="800"/>
      <c r="AX394" s="800"/>
      <c r="AY394" s="800"/>
      <c r="AZ394" s="800"/>
      <c r="BA394" s="800"/>
      <c r="BB394" s="800"/>
      <c r="BC394" s="800"/>
      <c r="BD394" s="800"/>
      <c r="BE394" s="800"/>
      <c r="BF394" s="800"/>
      <c r="BG394" s="800"/>
      <c r="BH394" s="800"/>
      <c r="BI394" s="800"/>
      <c r="BJ394" s="800"/>
      <c r="BK394" s="800"/>
      <c r="BL394" s="800"/>
      <c r="BM394" s="800"/>
      <c r="BN394" s="800"/>
      <c r="BO394" s="800"/>
      <c r="BP394" s="800"/>
      <c r="BQ394" s="800"/>
      <c r="BR394" s="800"/>
      <c r="BS394" s="800"/>
      <c r="BT394" s="800"/>
      <c r="BU394" s="800"/>
      <c r="BV394" s="800"/>
      <c r="BW394" s="800"/>
      <c r="BX394" s="800"/>
      <c r="BY394" s="800"/>
      <c r="BZ394" s="800"/>
      <c r="CA394" s="800"/>
      <c r="CB394" s="800"/>
      <c r="CC394" s="800"/>
      <c r="CD394" s="800"/>
      <c r="CE394" s="800"/>
      <c r="CF394" s="800"/>
      <c r="CG394" s="800"/>
      <c r="CH394" s="800"/>
      <c r="CI394" s="800"/>
      <c r="CJ394" s="800"/>
      <c r="CK394" s="800"/>
      <c r="CL394" s="800"/>
      <c r="CM394" s="800"/>
      <c r="CN394" s="800"/>
    </row>
    <row r="395" spans="4:94" ht="24" customHeight="1" x14ac:dyDescent="0.35">
      <c r="D395" s="800"/>
      <c r="E395" s="800"/>
      <c r="F395" s="800"/>
      <c r="G395" s="800"/>
      <c r="H395" s="800"/>
      <c r="I395" s="800"/>
      <c r="J395" s="800"/>
      <c r="K395" s="800"/>
      <c r="L395" s="800"/>
      <c r="M395" s="800"/>
      <c r="N395" s="800"/>
      <c r="O395" s="800"/>
      <c r="P395" s="800"/>
      <c r="Q395" s="800"/>
      <c r="R395" s="800"/>
      <c r="S395" s="800"/>
      <c r="T395" s="800"/>
      <c r="U395" s="800"/>
      <c r="V395" s="800"/>
      <c r="W395" s="800"/>
      <c r="X395" s="800"/>
      <c r="Y395" s="800"/>
      <c r="Z395" s="800"/>
      <c r="AA395" s="800"/>
      <c r="AB395" s="800"/>
      <c r="AC395" s="800"/>
      <c r="AD395" s="800"/>
      <c r="AE395" s="800"/>
      <c r="AF395" s="800"/>
      <c r="AG395" s="800"/>
      <c r="AH395" s="800"/>
      <c r="AI395" s="800"/>
      <c r="AJ395" s="800"/>
      <c r="AK395" s="800"/>
      <c r="AL395" s="800"/>
      <c r="AM395" s="800"/>
      <c r="AN395" s="800"/>
      <c r="AO395" s="800"/>
      <c r="AP395" s="800"/>
      <c r="AQ395" s="800"/>
      <c r="AR395" s="800"/>
      <c r="AS395" s="800"/>
      <c r="AT395" s="800"/>
      <c r="AU395" s="800"/>
      <c r="AV395" s="800"/>
      <c r="AW395" s="800"/>
      <c r="AX395" s="800"/>
      <c r="AY395" s="800"/>
      <c r="AZ395" s="800"/>
      <c r="BA395" s="800"/>
      <c r="BB395" s="800"/>
      <c r="BC395" s="800"/>
      <c r="BD395" s="800"/>
      <c r="BE395" s="800"/>
      <c r="BF395" s="800"/>
      <c r="BG395" s="800"/>
      <c r="BH395" s="800"/>
      <c r="BI395" s="800"/>
      <c r="BJ395" s="800"/>
      <c r="BK395" s="800"/>
      <c r="BL395" s="800"/>
      <c r="BM395" s="800"/>
      <c r="BN395" s="800"/>
      <c r="BO395" s="800"/>
      <c r="BP395" s="800"/>
      <c r="BQ395" s="800"/>
      <c r="BR395" s="800"/>
      <c r="BS395" s="800"/>
      <c r="BT395" s="800"/>
      <c r="BU395" s="800"/>
      <c r="BV395" s="800"/>
      <c r="BW395" s="800"/>
      <c r="BX395" s="800"/>
      <c r="BY395" s="800"/>
      <c r="BZ395" s="800"/>
      <c r="CA395" s="800"/>
      <c r="CB395" s="800"/>
      <c r="CC395" s="800"/>
      <c r="CD395" s="800"/>
      <c r="CE395" s="800"/>
      <c r="CF395" s="800"/>
      <c r="CG395" s="800"/>
      <c r="CH395" s="800"/>
      <c r="CI395" s="800"/>
      <c r="CJ395" s="800"/>
      <c r="CK395" s="800"/>
      <c r="CL395" s="800"/>
      <c r="CM395" s="800"/>
      <c r="CN395" s="800"/>
    </row>
    <row r="396" spans="4:94" ht="14.25" customHeight="1" x14ac:dyDescent="0.35"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131"/>
    </row>
    <row r="397" spans="4:94" ht="14.25" customHeight="1" x14ac:dyDescent="0.35">
      <c r="D397" s="883" t="s">
        <v>216</v>
      </c>
      <c r="E397" s="884"/>
      <c r="F397" s="884"/>
      <c r="G397" s="884"/>
      <c r="H397" s="884"/>
      <c r="I397" s="884"/>
      <c r="J397" s="884"/>
      <c r="K397" s="884"/>
      <c r="L397" s="884"/>
      <c r="M397" s="884"/>
      <c r="N397" s="884"/>
      <c r="O397" s="884"/>
      <c r="P397" s="884"/>
      <c r="Q397" s="884"/>
      <c r="R397" s="884"/>
      <c r="S397" s="884"/>
      <c r="T397" s="885"/>
      <c r="U397" s="310" t="s">
        <v>121</v>
      </c>
      <c r="V397" s="310"/>
      <c r="W397" s="310"/>
      <c r="X397" s="310"/>
      <c r="Y397" s="310"/>
      <c r="Z397" s="310"/>
      <c r="AA397" s="310"/>
      <c r="AB397" s="310"/>
      <c r="AC397" s="310"/>
      <c r="AD397" s="310"/>
      <c r="AE397" s="310"/>
      <c r="AF397" s="310"/>
      <c r="AG397" s="310"/>
      <c r="AH397" s="310"/>
      <c r="AI397" s="310"/>
      <c r="AJ397" s="310"/>
      <c r="AK397" s="310"/>
      <c r="AL397" s="310"/>
      <c r="AM397" s="310" t="s">
        <v>234</v>
      </c>
      <c r="AN397" s="310"/>
      <c r="AO397" s="310"/>
      <c r="AP397" s="310"/>
      <c r="AQ397" s="310"/>
      <c r="AR397" s="310"/>
      <c r="AS397" s="310"/>
      <c r="AT397" s="310"/>
      <c r="AU397" s="310"/>
      <c r="AV397" s="310"/>
      <c r="AW397" s="310"/>
      <c r="AX397" s="310"/>
      <c r="AY397" s="310"/>
      <c r="AZ397" s="310"/>
      <c r="BA397" s="310"/>
      <c r="BB397" s="310"/>
      <c r="BC397" s="310"/>
      <c r="BD397" s="310"/>
      <c r="BE397" s="310" t="s">
        <v>107</v>
      </c>
      <c r="BF397" s="310"/>
      <c r="BG397" s="310"/>
      <c r="BH397" s="310"/>
      <c r="BI397" s="310"/>
      <c r="BJ397" s="310"/>
      <c r="BK397" s="310"/>
      <c r="BL397" s="310"/>
      <c r="BM397" s="310"/>
      <c r="BN397" s="310"/>
      <c r="BO397" s="310"/>
      <c r="BP397" s="310"/>
      <c r="BQ397" s="310"/>
      <c r="BR397" s="310"/>
      <c r="BS397" s="310"/>
      <c r="BT397" s="310"/>
      <c r="BU397" s="310"/>
      <c r="BV397" s="310"/>
      <c r="BW397" s="310" t="s">
        <v>233</v>
      </c>
      <c r="BX397" s="310"/>
      <c r="BY397" s="310"/>
      <c r="BZ397" s="310"/>
      <c r="CA397" s="310"/>
      <c r="CB397" s="310"/>
      <c r="CC397" s="310"/>
      <c r="CD397" s="310"/>
      <c r="CE397" s="310"/>
      <c r="CF397" s="310"/>
      <c r="CG397" s="310"/>
      <c r="CH397" s="310"/>
      <c r="CI397" s="310"/>
      <c r="CJ397" s="310"/>
      <c r="CK397" s="310"/>
      <c r="CL397" s="310"/>
      <c r="CM397" s="310"/>
      <c r="CN397" s="310"/>
    </row>
    <row r="398" spans="4:94" ht="14.25" customHeight="1" x14ac:dyDescent="0.35">
      <c r="D398" s="886"/>
      <c r="E398" s="887"/>
      <c r="F398" s="887"/>
      <c r="G398" s="887"/>
      <c r="H398" s="887"/>
      <c r="I398" s="887"/>
      <c r="J398" s="887"/>
      <c r="K398" s="887"/>
      <c r="L398" s="887"/>
      <c r="M398" s="887"/>
      <c r="N398" s="887"/>
      <c r="O398" s="887"/>
      <c r="P398" s="887"/>
      <c r="Q398" s="887"/>
      <c r="R398" s="887"/>
      <c r="S398" s="887"/>
      <c r="T398" s="888"/>
      <c r="U398" s="360" t="s">
        <v>121</v>
      </c>
      <c r="V398" s="361"/>
      <c r="W398" s="361"/>
      <c r="X398" s="361"/>
      <c r="Y398" s="361"/>
      <c r="Z398" s="362"/>
      <c r="AA398" s="788" t="s">
        <v>159</v>
      </c>
      <c r="AB398" s="452"/>
      <c r="AC398" s="452"/>
      <c r="AD398" s="452"/>
      <c r="AE398" s="452"/>
      <c r="AF398" s="789"/>
      <c r="AG398" s="788" t="s">
        <v>160</v>
      </c>
      <c r="AH398" s="452"/>
      <c r="AI398" s="452"/>
      <c r="AJ398" s="452"/>
      <c r="AK398" s="452"/>
      <c r="AL398" s="789"/>
      <c r="AM398" s="360" t="s">
        <v>121</v>
      </c>
      <c r="AN398" s="361"/>
      <c r="AO398" s="361"/>
      <c r="AP398" s="361"/>
      <c r="AQ398" s="361"/>
      <c r="AR398" s="362"/>
      <c r="AS398" s="310" t="s">
        <v>159</v>
      </c>
      <c r="AT398" s="310"/>
      <c r="AU398" s="310"/>
      <c r="AV398" s="310"/>
      <c r="AW398" s="310"/>
      <c r="AX398" s="310"/>
      <c r="AY398" s="310" t="s">
        <v>160</v>
      </c>
      <c r="AZ398" s="310"/>
      <c r="BA398" s="310"/>
      <c r="BB398" s="310"/>
      <c r="BC398" s="310"/>
      <c r="BD398" s="310"/>
      <c r="BE398" s="310" t="s">
        <v>121</v>
      </c>
      <c r="BF398" s="310"/>
      <c r="BG398" s="310"/>
      <c r="BH398" s="310"/>
      <c r="BI398" s="310"/>
      <c r="BJ398" s="310"/>
      <c r="BK398" s="310" t="s">
        <v>159</v>
      </c>
      <c r="BL398" s="310"/>
      <c r="BM398" s="310"/>
      <c r="BN398" s="310"/>
      <c r="BO398" s="310"/>
      <c r="BP398" s="310"/>
      <c r="BQ398" s="310" t="s">
        <v>160</v>
      </c>
      <c r="BR398" s="310"/>
      <c r="BS398" s="310"/>
      <c r="BT398" s="310"/>
      <c r="BU398" s="310"/>
      <c r="BV398" s="310"/>
      <c r="BW398" s="310" t="s">
        <v>121</v>
      </c>
      <c r="BX398" s="310"/>
      <c r="BY398" s="310"/>
      <c r="BZ398" s="310"/>
      <c r="CA398" s="310"/>
      <c r="CB398" s="310"/>
      <c r="CC398" s="310" t="s">
        <v>159</v>
      </c>
      <c r="CD398" s="310"/>
      <c r="CE398" s="310"/>
      <c r="CF398" s="310"/>
      <c r="CG398" s="310"/>
      <c r="CH398" s="310"/>
      <c r="CI398" s="310" t="s">
        <v>160</v>
      </c>
      <c r="CJ398" s="310"/>
      <c r="CK398" s="310"/>
      <c r="CL398" s="310"/>
      <c r="CM398" s="310"/>
      <c r="CN398" s="310"/>
    </row>
    <row r="399" spans="4:94" ht="14.25" customHeight="1" x14ac:dyDescent="0.35">
      <c r="D399" s="304" t="s">
        <v>716</v>
      </c>
      <c r="E399" s="305"/>
      <c r="F399" s="305"/>
      <c r="G399" s="305"/>
      <c r="H399" s="305"/>
      <c r="I399" s="305"/>
      <c r="J399" s="305"/>
      <c r="K399" s="305"/>
      <c r="L399" s="305"/>
      <c r="M399" s="305"/>
      <c r="N399" s="305"/>
      <c r="O399" s="305"/>
      <c r="P399" s="305"/>
      <c r="Q399" s="305"/>
      <c r="R399" s="305"/>
      <c r="S399" s="305"/>
      <c r="T399" s="306"/>
      <c r="U399" s="347">
        <f>+AM399+BE399+BW399</f>
        <v>1</v>
      </c>
      <c r="V399" s="347"/>
      <c r="W399" s="347"/>
      <c r="X399" s="347"/>
      <c r="Y399" s="347"/>
      <c r="Z399" s="347"/>
      <c r="AA399" s="347">
        <f>+AS399+BK399+CC399</f>
        <v>0</v>
      </c>
      <c r="AB399" s="347"/>
      <c r="AC399" s="347"/>
      <c r="AD399" s="347"/>
      <c r="AE399" s="347"/>
      <c r="AF399" s="347"/>
      <c r="AG399" s="347">
        <f>+AY399+BQ399+CI399</f>
        <v>1</v>
      </c>
      <c r="AH399" s="347"/>
      <c r="AI399" s="347"/>
      <c r="AJ399" s="347"/>
      <c r="AK399" s="347"/>
      <c r="AL399" s="347"/>
      <c r="AM399" s="347">
        <v>0</v>
      </c>
      <c r="AN399" s="347"/>
      <c r="AO399" s="347"/>
      <c r="AP399" s="347"/>
      <c r="AQ399" s="347"/>
      <c r="AR399" s="347"/>
      <c r="AS399" s="347">
        <v>0</v>
      </c>
      <c r="AT399" s="347"/>
      <c r="AU399" s="347"/>
      <c r="AV399" s="347"/>
      <c r="AW399" s="347"/>
      <c r="AX399" s="347"/>
      <c r="AY399" s="383">
        <v>0</v>
      </c>
      <c r="AZ399" s="383"/>
      <c r="BA399" s="383"/>
      <c r="BB399" s="383"/>
      <c r="BC399" s="383"/>
      <c r="BD399" s="383"/>
      <c r="BE399" s="347">
        <f>SUM(BK399:BV399)</f>
        <v>1</v>
      </c>
      <c r="BF399" s="347"/>
      <c r="BG399" s="347"/>
      <c r="BH399" s="347"/>
      <c r="BI399" s="347"/>
      <c r="BJ399" s="347"/>
      <c r="BK399" s="347">
        <v>0</v>
      </c>
      <c r="BL399" s="347"/>
      <c r="BM399" s="347"/>
      <c r="BN399" s="347"/>
      <c r="BO399" s="347"/>
      <c r="BP399" s="347"/>
      <c r="BQ399" s="383">
        <v>1</v>
      </c>
      <c r="BR399" s="383"/>
      <c r="BS399" s="383"/>
      <c r="BT399" s="383"/>
      <c r="BU399" s="383"/>
      <c r="BV399" s="383"/>
      <c r="BW399" s="347">
        <v>0</v>
      </c>
      <c r="BX399" s="347"/>
      <c r="BY399" s="347"/>
      <c r="BZ399" s="347"/>
      <c r="CA399" s="347"/>
      <c r="CB399" s="347"/>
      <c r="CC399" s="347">
        <v>0</v>
      </c>
      <c r="CD399" s="347"/>
      <c r="CE399" s="347"/>
      <c r="CF399" s="347"/>
      <c r="CG399" s="347"/>
      <c r="CH399" s="347"/>
      <c r="CI399" s="383">
        <v>0</v>
      </c>
      <c r="CJ399" s="383"/>
      <c r="CK399" s="383"/>
      <c r="CL399" s="383"/>
      <c r="CM399" s="383"/>
      <c r="CN399" s="383"/>
    </row>
    <row r="400" spans="4:94" ht="14.25" customHeight="1" x14ac:dyDescent="0.35">
      <c r="D400" s="304" t="s">
        <v>217</v>
      </c>
      <c r="E400" s="305"/>
      <c r="F400" s="305"/>
      <c r="G400" s="305"/>
      <c r="H400" s="305"/>
      <c r="I400" s="305"/>
      <c r="J400" s="305"/>
      <c r="K400" s="305"/>
      <c r="L400" s="305"/>
      <c r="M400" s="305"/>
      <c r="N400" s="305"/>
      <c r="O400" s="305"/>
      <c r="P400" s="305"/>
      <c r="Q400" s="305"/>
      <c r="R400" s="305"/>
      <c r="S400" s="305"/>
      <c r="T400" s="306"/>
      <c r="U400" s="347">
        <f t="shared" ref="U400:U416" si="13">+AM400+BE400+BW400</f>
        <v>0</v>
      </c>
      <c r="V400" s="347"/>
      <c r="W400" s="347"/>
      <c r="X400" s="347"/>
      <c r="Y400" s="347"/>
      <c r="Z400" s="347"/>
      <c r="AA400" s="347">
        <f>+AS400+BK400+CC400</f>
        <v>0</v>
      </c>
      <c r="AB400" s="347"/>
      <c r="AC400" s="347"/>
      <c r="AD400" s="347"/>
      <c r="AE400" s="347"/>
      <c r="AF400" s="347"/>
      <c r="AG400" s="347">
        <f>+AY400+BQ400+CI400</f>
        <v>1</v>
      </c>
      <c r="AH400" s="347"/>
      <c r="AI400" s="347"/>
      <c r="AJ400" s="347"/>
      <c r="AK400" s="347"/>
      <c r="AL400" s="347"/>
      <c r="AM400" s="347">
        <f>SUM(AS400:BD400)</f>
        <v>0</v>
      </c>
      <c r="AN400" s="347"/>
      <c r="AO400" s="347"/>
      <c r="AP400" s="347"/>
      <c r="AQ400" s="347"/>
      <c r="AR400" s="347"/>
      <c r="AS400" s="347">
        <v>0</v>
      </c>
      <c r="AT400" s="347"/>
      <c r="AU400" s="347"/>
      <c r="AV400" s="347"/>
      <c r="AW400" s="347"/>
      <c r="AX400" s="347"/>
      <c r="AY400" s="383">
        <v>0</v>
      </c>
      <c r="AZ400" s="383"/>
      <c r="BA400" s="383"/>
      <c r="BB400" s="383"/>
      <c r="BC400" s="383"/>
      <c r="BD400" s="383"/>
      <c r="BE400" s="347">
        <f>SUM(BK400:BV400)</f>
        <v>0</v>
      </c>
      <c r="BF400" s="347"/>
      <c r="BG400" s="347"/>
      <c r="BH400" s="347"/>
      <c r="BI400" s="347"/>
      <c r="BJ400" s="347"/>
      <c r="BK400" s="347">
        <v>0</v>
      </c>
      <c r="BL400" s="347"/>
      <c r="BM400" s="347"/>
      <c r="BN400" s="347"/>
      <c r="BO400" s="347"/>
      <c r="BP400" s="347"/>
      <c r="BQ400" s="383">
        <v>0</v>
      </c>
      <c r="BR400" s="383"/>
      <c r="BS400" s="383"/>
      <c r="BT400" s="383"/>
      <c r="BU400" s="383"/>
      <c r="BV400" s="383"/>
      <c r="BW400" s="347">
        <v>0</v>
      </c>
      <c r="BX400" s="347"/>
      <c r="BY400" s="347"/>
      <c r="BZ400" s="347"/>
      <c r="CA400" s="347"/>
      <c r="CB400" s="347"/>
      <c r="CC400" s="347">
        <v>0</v>
      </c>
      <c r="CD400" s="347"/>
      <c r="CE400" s="347"/>
      <c r="CF400" s="347"/>
      <c r="CG400" s="347"/>
      <c r="CH400" s="347"/>
      <c r="CI400" s="383">
        <v>1</v>
      </c>
      <c r="CJ400" s="383"/>
      <c r="CK400" s="383"/>
      <c r="CL400" s="383"/>
      <c r="CM400" s="383"/>
      <c r="CN400" s="383"/>
    </row>
    <row r="401" spans="4:92" ht="14.25" customHeight="1" x14ac:dyDescent="0.35">
      <c r="D401" s="304" t="s">
        <v>218</v>
      </c>
      <c r="E401" s="305"/>
      <c r="F401" s="305"/>
      <c r="G401" s="305"/>
      <c r="H401" s="305"/>
      <c r="I401" s="305"/>
      <c r="J401" s="305"/>
      <c r="K401" s="305"/>
      <c r="L401" s="305"/>
      <c r="M401" s="305"/>
      <c r="N401" s="305"/>
      <c r="O401" s="305"/>
      <c r="P401" s="305"/>
      <c r="Q401" s="305"/>
      <c r="R401" s="305"/>
      <c r="S401" s="305"/>
      <c r="T401" s="306"/>
      <c r="U401" s="347">
        <f t="shared" si="13"/>
        <v>10</v>
      </c>
      <c r="V401" s="347"/>
      <c r="W401" s="347"/>
      <c r="X401" s="347"/>
      <c r="Y401" s="347"/>
      <c r="Z401" s="347"/>
      <c r="AA401" s="347">
        <f t="shared" ref="AA401:AA416" si="14">+AS401+BK401+CC401</f>
        <v>5</v>
      </c>
      <c r="AB401" s="347"/>
      <c r="AC401" s="347"/>
      <c r="AD401" s="347"/>
      <c r="AE401" s="347"/>
      <c r="AF401" s="347"/>
      <c r="AG401" s="347">
        <f t="shared" ref="AG401:AG416" si="15">+AY401+BQ401+CI401</f>
        <v>6</v>
      </c>
      <c r="AH401" s="347"/>
      <c r="AI401" s="347"/>
      <c r="AJ401" s="347"/>
      <c r="AK401" s="347"/>
      <c r="AL401" s="347"/>
      <c r="AM401" s="347">
        <f t="shared" ref="AM401:AM415" si="16">SUM(AS401:BD401)</f>
        <v>0</v>
      </c>
      <c r="AN401" s="347"/>
      <c r="AO401" s="347"/>
      <c r="AP401" s="347"/>
      <c r="AQ401" s="347"/>
      <c r="AR401" s="347"/>
      <c r="AS401" s="347">
        <v>0</v>
      </c>
      <c r="AT401" s="347"/>
      <c r="AU401" s="347"/>
      <c r="AV401" s="347"/>
      <c r="AW401" s="347"/>
      <c r="AX401" s="347"/>
      <c r="AY401" s="383">
        <v>0</v>
      </c>
      <c r="AZ401" s="383"/>
      <c r="BA401" s="383"/>
      <c r="BB401" s="383"/>
      <c r="BC401" s="383"/>
      <c r="BD401" s="383"/>
      <c r="BE401" s="347">
        <f t="shared" ref="BE401:BE416" si="17">SUM(BK401:BV401)</f>
        <v>10</v>
      </c>
      <c r="BF401" s="347"/>
      <c r="BG401" s="347"/>
      <c r="BH401" s="347"/>
      <c r="BI401" s="347"/>
      <c r="BJ401" s="347"/>
      <c r="BK401" s="347">
        <v>4</v>
      </c>
      <c r="BL401" s="347"/>
      <c r="BM401" s="347"/>
      <c r="BN401" s="347"/>
      <c r="BO401" s="347"/>
      <c r="BP401" s="347"/>
      <c r="BQ401" s="383">
        <v>6</v>
      </c>
      <c r="BR401" s="383"/>
      <c r="BS401" s="383"/>
      <c r="BT401" s="383"/>
      <c r="BU401" s="383"/>
      <c r="BV401" s="383"/>
      <c r="BW401" s="347">
        <v>0</v>
      </c>
      <c r="BX401" s="347"/>
      <c r="BY401" s="347"/>
      <c r="BZ401" s="347"/>
      <c r="CA401" s="347"/>
      <c r="CB401" s="347"/>
      <c r="CC401" s="347">
        <v>1</v>
      </c>
      <c r="CD401" s="347"/>
      <c r="CE401" s="347"/>
      <c r="CF401" s="347"/>
      <c r="CG401" s="347"/>
      <c r="CH401" s="347"/>
      <c r="CI401" s="383">
        <v>0</v>
      </c>
      <c r="CJ401" s="383"/>
      <c r="CK401" s="383"/>
      <c r="CL401" s="383"/>
      <c r="CM401" s="383"/>
      <c r="CN401" s="383"/>
    </row>
    <row r="402" spans="4:92" ht="14.25" customHeight="1" x14ac:dyDescent="0.35">
      <c r="D402" s="304" t="s">
        <v>219</v>
      </c>
      <c r="E402" s="305"/>
      <c r="F402" s="305"/>
      <c r="G402" s="305"/>
      <c r="H402" s="305"/>
      <c r="I402" s="305"/>
      <c r="J402" s="305"/>
      <c r="K402" s="305"/>
      <c r="L402" s="305"/>
      <c r="M402" s="305"/>
      <c r="N402" s="305"/>
      <c r="O402" s="305"/>
      <c r="P402" s="305"/>
      <c r="Q402" s="305"/>
      <c r="R402" s="305"/>
      <c r="S402" s="305"/>
      <c r="T402" s="306"/>
      <c r="U402" s="347">
        <f t="shared" si="13"/>
        <v>12</v>
      </c>
      <c r="V402" s="347"/>
      <c r="W402" s="347"/>
      <c r="X402" s="347"/>
      <c r="Y402" s="347"/>
      <c r="Z402" s="347"/>
      <c r="AA402" s="347">
        <f t="shared" si="14"/>
        <v>4</v>
      </c>
      <c r="AB402" s="347"/>
      <c r="AC402" s="347"/>
      <c r="AD402" s="347"/>
      <c r="AE402" s="347"/>
      <c r="AF402" s="347"/>
      <c r="AG402" s="347">
        <f t="shared" si="15"/>
        <v>8</v>
      </c>
      <c r="AH402" s="347"/>
      <c r="AI402" s="347"/>
      <c r="AJ402" s="347"/>
      <c r="AK402" s="347"/>
      <c r="AL402" s="347"/>
      <c r="AM402" s="347">
        <f t="shared" si="16"/>
        <v>0</v>
      </c>
      <c r="AN402" s="347"/>
      <c r="AO402" s="347"/>
      <c r="AP402" s="347"/>
      <c r="AQ402" s="347"/>
      <c r="AR402" s="347"/>
      <c r="AS402" s="347">
        <v>0</v>
      </c>
      <c r="AT402" s="347"/>
      <c r="AU402" s="347"/>
      <c r="AV402" s="347"/>
      <c r="AW402" s="347"/>
      <c r="AX402" s="347"/>
      <c r="AY402" s="383">
        <v>0</v>
      </c>
      <c r="AZ402" s="383"/>
      <c r="BA402" s="383"/>
      <c r="BB402" s="383"/>
      <c r="BC402" s="383"/>
      <c r="BD402" s="383"/>
      <c r="BE402" s="347">
        <f t="shared" si="17"/>
        <v>7</v>
      </c>
      <c r="BF402" s="347"/>
      <c r="BG402" s="347"/>
      <c r="BH402" s="347"/>
      <c r="BI402" s="347"/>
      <c r="BJ402" s="347"/>
      <c r="BK402" s="347">
        <v>2</v>
      </c>
      <c r="BL402" s="347"/>
      <c r="BM402" s="347"/>
      <c r="BN402" s="347"/>
      <c r="BO402" s="347"/>
      <c r="BP402" s="347"/>
      <c r="BQ402" s="383">
        <v>5</v>
      </c>
      <c r="BR402" s="383"/>
      <c r="BS402" s="383"/>
      <c r="BT402" s="383"/>
      <c r="BU402" s="383"/>
      <c r="BV402" s="383"/>
      <c r="BW402" s="347">
        <f t="shared" ref="BW402:BW415" si="18">SUM(CC402:CN402)</f>
        <v>5</v>
      </c>
      <c r="BX402" s="347"/>
      <c r="BY402" s="347"/>
      <c r="BZ402" s="347"/>
      <c r="CA402" s="347"/>
      <c r="CB402" s="347"/>
      <c r="CC402" s="347">
        <v>2</v>
      </c>
      <c r="CD402" s="347"/>
      <c r="CE402" s="347"/>
      <c r="CF402" s="347"/>
      <c r="CG402" s="347"/>
      <c r="CH402" s="347"/>
      <c r="CI402" s="383">
        <v>3</v>
      </c>
      <c r="CJ402" s="383"/>
      <c r="CK402" s="383"/>
      <c r="CL402" s="383"/>
      <c r="CM402" s="383"/>
      <c r="CN402" s="383"/>
    </row>
    <row r="403" spans="4:92" ht="14.25" customHeight="1" x14ac:dyDescent="0.35">
      <c r="D403" s="304" t="s">
        <v>220</v>
      </c>
      <c r="E403" s="305"/>
      <c r="F403" s="305"/>
      <c r="G403" s="305"/>
      <c r="H403" s="305"/>
      <c r="I403" s="305"/>
      <c r="J403" s="305"/>
      <c r="K403" s="305"/>
      <c r="L403" s="305"/>
      <c r="M403" s="305"/>
      <c r="N403" s="305"/>
      <c r="O403" s="305"/>
      <c r="P403" s="305"/>
      <c r="Q403" s="305"/>
      <c r="R403" s="305"/>
      <c r="S403" s="305"/>
      <c r="T403" s="306"/>
      <c r="U403" s="347">
        <f t="shared" si="13"/>
        <v>11</v>
      </c>
      <c r="V403" s="347"/>
      <c r="W403" s="347"/>
      <c r="X403" s="347"/>
      <c r="Y403" s="347"/>
      <c r="Z403" s="347"/>
      <c r="AA403" s="347">
        <f t="shared" si="14"/>
        <v>3</v>
      </c>
      <c r="AB403" s="347"/>
      <c r="AC403" s="347"/>
      <c r="AD403" s="347"/>
      <c r="AE403" s="347"/>
      <c r="AF403" s="347"/>
      <c r="AG403" s="347">
        <f t="shared" si="15"/>
        <v>8</v>
      </c>
      <c r="AH403" s="347"/>
      <c r="AI403" s="347"/>
      <c r="AJ403" s="347"/>
      <c r="AK403" s="347"/>
      <c r="AL403" s="347"/>
      <c r="AM403" s="347">
        <f t="shared" si="16"/>
        <v>0</v>
      </c>
      <c r="AN403" s="347"/>
      <c r="AO403" s="347"/>
      <c r="AP403" s="347"/>
      <c r="AQ403" s="347"/>
      <c r="AR403" s="347"/>
      <c r="AS403" s="347">
        <v>0</v>
      </c>
      <c r="AT403" s="347"/>
      <c r="AU403" s="347"/>
      <c r="AV403" s="347"/>
      <c r="AW403" s="347"/>
      <c r="AX403" s="347"/>
      <c r="AY403" s="383">
        <v>0</v>
      </c>
      <c r="AZ403" s="383"/>
      <c r="BA403" s="383"/>
      <c r="BB403" s="383"/>
      <c r="BC403" s="383"/>
      <c r="BD403" s="383"/>
      <c r="BE403" s="347">
        <f t="shared" si="17"/>
        <v>8</v>
      </c>
      <c r="BF403" s="347"/>
      <c r="BG403" s="347"/>
      <c r="BH403" s="347"/>
      <c r="BI403" s="347"/>
      <c r="BJ403" s="347"/>
      <c r="BK403" s="347">
        <v>2</v>
      </c>
      <c r="BL403" s="347"/>
      <c r="BM403" s="347"/>
      <c r="BN403" s="347"/>
      <c r="BO403" s="347"/>
      <c r="BP403" s="347"/>
      <c r="BQ403" s="383">
        <v>6</v>
      </c>
      <c r="BR403" s="383"/>
      <c r="BS403" s="383"/>
      <c r="BT403" s="383"/>
      <c r="BU403" s="383"/>
      <c r="BV403" s="383"/>
      <c r="BW403" s="347">
        <f t="shared" si="18"/>
        <v>3</v>
      </c>
      <c r="BX403" s="347"/>
      <c r="BY403" s="347"/>
      <c r="BZ403" s="347"/>
      <c r="CA403" s="347"/>
      <c r="CB403" s="347"/>
      <c r="CC403" s="347">
        <v>1</v>
      </c>
      <c r="CD403" s="347"/>
      <c r="CE403" s="347"/>
      <c r="CF403" s="347"/>
      <c r="CG403" s="347"/>
      <c r="CH403" s="347"/>
      <c r="CI403" s="383">
        <v>2</v>
      </c>
      <c r="CJ403" s="383"/>
      <c r="CK403" s="383"/>
      <c r="CL403" s="383"/>
      <c r="CM403" s="383"/>
      <c r="CN403" s="383"/>
    </row>
    <row r="404" spans="4:92" ht="14.25" customHeight="1" x14ac:dyDescent="0.35">
      <c r="D404" s="304" t="s">
        <v>221</v>
      </c>
      <c r="E404" s="305"/>
      <c r="F404" s="305"/>
      <c r="G404" s="305"/>
      <c r="H404" s="305"/>
      <c r="I404" s="305"/>
      <c r="J404" s="305"/>
      <c r="K404" s="305"/>
      <c r="L404" s="305"/>
      <c r="M404" s="305"/>
      <c r="N404" s="305"/>
      <c r="O404" s="305"/>
      <c r="P404" s="305"/>
      <c r="Q404" s="305"/>
      <c r="R404" s="305"/>
      <c r="S404" s="305"/>
      <c r="T404" s="306"/>
      <c r="U404" s="347">
        <f t="shared" si="13"/>
        <v>14</v>
      </c>
      <c r="V404" s="347"/>
      <c r="W404" s="347"/>
      <c r="X404" s="347"/>
      <c r="Y404" s="347"/>
      <c r="Z404" s="347"/>
      <c r="AA404" s="347">
        <f t="shared" si="14"/>
        <v>5</v>
      </c>
      <c r="AB404" s="347"/>
      <c r="AC404" s="347"/>
      <c r="AD404" s="347"/>
      <c r="AE404" s="347"/>
      <c r="AF404" s="347"/>
      <c r="AG404" s="347">
        <f t="shared" si="15"/>
        <v>9</v>
      </c>
      <c r="AH404" s="347"/>
      <c r="AI404" s="347"/>
      <c r="AJ404" s="347"/>
      <c r="AK404" s="347"/>
      <c r="AL404" s="347"/>
      <c r="AM404" s="347">
        <f t="shared" si="16"/>
        <v>0</v>
      </c>
      <c r="AN404" s="347"/>
      <c r="AO404" s="347"/>
      <c r="AP404" s="347"/>
      <c r="AQ404" s="347"/>
      <c r="AR404" s="347"/>
      <c r="AS404" s="347">
        <v>0</v>
      </c>
      <c r="AT404" s="347"/>
      <c r="AU404" s="347"/>
      <c r="AV404" s="347"/>
      <c r="AW404" s="347"/>
      <c r="AX404" s="347"/>
      <c r="AY404" s="383">
        <v>0</v>
      </c>
      <c r="AZ404" s="383"/>
      <c r="BA404" s="383"/>
      <c r="BB404" s="383"/>
      <c r="BC404" s="383"/>
      <c r="BD404" s="383"/>
      <c r="BE404" s="347">
        <f t="shared" si="17"/>
        <v>6</v>
      </c>
      <c r="BF404" s="347"/>
      <c r="BG404" s="347"/>
      <c r="BH404" s="347"/>
      <c r="BI404" s="347"/>
      <c r="BJ404" s="347"/>
      <c r="BK404" s="347">
        <v>1</v>
      </c>
      <c r="BL404" s="347"/>
      <c r="BM404" s="347"/>
      <c r="BN404" s="347"/>
      <c r="BO404" s="347"/>
      <c r="BP404" s="347"/>
      <c r="BQ404" s="383">
        <v>5</v>
      </c>
      <c r="BR404" s="383"/>
      <c r="BS404" s="383"/>
      <c r="BT404" s="383"/>
      <c r="BU404" s="383"/>
      <c r="BV404" s="383"/>
      <c r="BW404" s="347">
        <f t="shared" si="18"/>
        <v>8</v>
      </c>
      <c r="BX404" s="347"/>
      <c r="BY404" s="347"/>
      <c r="BZ404" s="347"/>
      <c r="CA404" s="347"/>
      <c r="CB404" s="347"/>
      <c r="CC404" s="347">
        <v>4</v>
      </c>
      <c r="CD404" s="347"/>
      <c r="CE404" s="347"/>
      <c r="CF404" s="347"/>
      <c r="CG404" s="347"/>
      <c r="CH404" s="347"/>
      <c r="CI404" s="383">
        <v>4</v>
      </c>
      <c r="CJ404" s="383"/>
      <c r="CK404" s="383"/>
      <c r="CL404" s="383"/>
      <c r="CM404" s="383"/>
      <c r="CN404" s="383"/>
    </row>
    <row r="405" spans="4:92" ht="14.25" customHeight="1" x14ac:dyDescent="0.35">
      <c r="D405" s="304" t="s">
        <v>222</v>
      </c>
      <c r="E405" s="305"/>
      <c r="F405" s="305"/>
      <c r="G405" s="305"/>
      <c r="H405" s="305"/>
      <c r="I405" s="305"/>
      <c r="J405" s="305"/>
      <c r="K405" s="305"/>
      <c r="L405" s="305"/>
      <c r="M405" s="305"/>
      <c r="N405" s="305"/>
      <c r="O405" s="305"/>
      <c r="P405" s="305"/>
      <c r="Q405" s="305"/>
      <c r="R405" s="305"/>
      <c r="S405" s="305"/>
      <c r="T405" s="306"/>
      <c r="U405" s="347">
        <f t="shared" si="13"/>
        <v>6</v>
      </c>
      <c r="V405" s="347"/>
      <c r="W405" s="347"/>
      <c r="X405" s="347"/>
      <c r="Y405" s="347"/>
      <c r="Z405" s="347"/>
      <c r="AA405" s="347">
        <f t="shared" si="14"/>
        <v>3</v>
      </c>
      <c r="AB405" s="347"/>
      <c r="AC405" s="347"/>
      <c r="AD405" s="347"/>
      <c r="AE405" s="347"/>
      <c r="AF405" s="347"/>
      <c r="AG405" s="347">
        <f t="shared" si="15"/>
        <v>3</v>
      </c>
      <c r="AH405" s="347"/>
      <c r="AI405" s="347"/>
      <c r="AJ405" s="347"/>
      <c r="AK405" s="347"/>
      <c r="AL405" s="347"/>
      <c r="AM405" s="347">
        <f t="shared" si="16"/>
        <v>0</v>
      </c>
      <c r="AN405" s="347"/>
      <c r="AO405" s="347"/>
      <c r="AP405" s="347"/>
      <c r="AQ405" s="347"/>
      <c r="AR405" s="347"/>
      <c r="AS405" s="347">
        <v>0</v>
      </c>
      <c r="AT405" s="347"/>
      <c r="AU405" s="347"/>
      <c r="AV405" s="347"/>
      <c r="AW405" s="347"/>
      <c r="AX405" s="347"/>
      <c r="AY405" s="383">
        <v>0</v>
      </c>
      <c r="AZ405" s="383"/>
      <c r="BA405" s="383"/>
      <c r="BB405" s="383"/>
      <c r="BC405" s="383"/>
      <c r="BD405" s="383"/>
      <c r="BE405" s="347">
        <f t="shared" si="17"/>
        <v>5</v>
      </c>
      <c r="BF405" s="347"/>
      <c r="BG405" s="347"/>
      <c r="BH405" s="347"/>
      <c r="BI405" s="347"/>
      <c r="BJ405" s="347"/>
      <c r="BK405" s="347">
        <v>3</v>
      </c>
      <c r="BL405" s="347"/>
      <c r="BM405" s="347"/>
      <c r="BN405" s="347"/>
      <c r="BO405" s="347"/>
      <c r="BP405" s="347"/>
      <c r="BQ405" s="383">
        <v>2</v>
      </c>
      <c r="BR405" s="383"/>
      <c r="BS405" s="383"/>
      <c r="BT405" s="383"/>
      <c r="BU405" s="383"/>
      <c r="BV405" s="383"/>
      <c r="BW405" s="347">
        <f t="shared" si="18"/>
        <v>1</v>
      </c>
      <c r="BX405" s="347"/>
      <c r="BY405" s="347"/>
      <c r="BZ405" s="347"/>
      <c r="CA405" s="347"/>
      <c r="CB405" s="347"/>
      <c r="CC405" s="347">
        <v>0</v>
      </c>
      <c r="CD405" s="347"/>
      <c r="CE405" s="347"/>
      <c r="CF405" s="347"/>
      <c r="CG405" s="347"/>
      <c r="CH405" s="347"/>
      <c r="CI405" s="383">
        <v>1</v>
      </c>
      <c r="CJ405" s="383"/>
      <c r="CK405" s="383"/>
      <c r="CL405" s="383"/>
      <c r="CM405" s="383"/>
      <c r="CN405" s="383"/>
    </row>
    <row r="406" spans="4:92" ht="14.25" customHeight="1" x14ac:dyDescent="0.35">
      <c r="D406" s="304" t="s">
        <v>223</v>
      </c>
      <c r="E406" s="305"/>
      <c r="F406" s="305"/>
      <c r="G406" s="305"/>
      <c r="H406" s="305"/>
      <c r="I406" s="305"/>
      <c r="J406" s="305"/>
      <c r="K406" s="305"/>
      <c r="L406" s="305"/>
      <c r="M406" s="305"/>
      <c r="N406" s="305"/>
      <c r="O406" s="305"/>
      <c r="P406" s="305"/>
      <c r="Q406" s="305"/>
      <c r="R406" s="305"/>
      <c r="S406" s="305"/>
      <c r="T406" s="306"/>
      <c r="U406" s="347">
        <f t="shared" si="13"/>
        <v>9</v>
      </c>
      <c r="V406" s="347"/>
      <c r="W406" s="347"/>
      <c r="X406" s="347"/>
      <c r="Y406" s="347"/>
      <c r="Z406" s="347"/>
      <c r="AA406" s="347">
        <f t="shared" si="14"/>
        <v>4</v>
      </c>
      <c r="AB406" s="347"/>
      <c r="AC406" s="347"/>
      <c r="AD406" s="347"/>
      <c r="AE406" s="347"/>
      <c r="AF406" s="347"/>
      <c r="AG406" s="347">
        <f t="shared" si="15"/>
        <v>5</v>
      </c>
      <c r="AH406" s="347"/>
      <c r="AI406" s="347"/>
      <c r="AJ406" s="347"/>
      <c r="AK406" s="347"/>
      <c r="AL406" s="347"/>
      <c r="AM406" s="347">
        <f t="shared" si="16"/>
        <v>0</v>
      </c>
      <c r="AN406" s="347"/>
      <c r="AO406" s="347"/>
      <c r="AP406" s="347"/>
      <c r="AQ406" s="347"/>
      <c r="AR406" s="347"/>
      <c r="AS406" s="347">
        <v>0</v>
      </c>
      <c r="AT406" s="347"/>
      <c r="AU406" s="347"/>
      <c r="AV406" s="347"/>
      <c r="AW406" s="347"/>
      <c r="AX406" s="347"/>
      <c r="AY406" s="383">
        <v>0</v>
      </c>
      <c r="AZ406" s="383"/>
      <c r="BA406" s="383"/>
      <c r="BB406" s="383"/>
      <c r="BC406" s="383"/>
      <c r="BD406" s="383"/>
      <c r="BE406" s="347">
        <f t="shared" si="17"/>
        <v>6</v>
      </c>
      <c r="BF406" s="347"/>
      <c r="BG406" s="347"/>
      <c r="BH406" s="347"/>
      <c r="BI406" s="347"/>
      <c r="BJ406" s="347"/>
      <c r="BK406" s="347">
        <v>2</v>
      </c>
      <c r="BL406" s="347"/>
      <c r="BM406" s="347"/>
      <c r="BN406" s="347"/>
      <c r="BO406" s="347"/>
      <c r="BP406" s="347"/>
      <c r="BQ406" s="383">
        <v>4</v>
      </c>
      <c r="BR406" s="383"/>
      <c r="BS406" s="383"/>
      <c r="BT406" s="383"/>
      <c r="BU406" s="383"/>
      <c r="BV406" s="383"/>
      <c r="BW406" s="347">
        <f t="shared" si="18"/>
        <v>3</v>
      </c>
      <c r="BX406" s="347"/>
      <c r="BY406" s="347"/>
      <c r="BZ406" s="347"/>
      <c r="CA406" s="347"/>
      <c r="CB406" s="347"/>
      <c r="CC406" s="347">
        <v>2</v>
      </c>
      <c r="CD406" s="347"/>
      <c r="CE406" s="347"/>
      <c r="CF406" s="347"/>
      <c r="CG406" s="347"/>
      <c r="CH406" s="347"/>
      <c r="CI406" s="383">
        <v>1</v>
      </c>
      <c r="CJ406" s="383"/>
      <c r="CK406" s="383"/>
      <c r="CL406" s="383"/>
      <c r="CM406" s="383"/>
      <c r="CN406" s="383"/>
    </row>
    <row r="407" spans="4:92" ht="14.25" customHeight="1" x14ac:dyDescent="0.35">
      <c r="D407" s="304" t="s">
        <v>224</v>
      </c>
      <c r="E407" s="305"/>
      <c r="F407" s="305"/>
      <c r="G407" s="305"/>
      <c r="H407" s="305"/>
      <c r="I407" s="305"/>
      <c r="J407" s="305"/>
      <c r="K407" s="305"/>
      <c r="L407" s="305"/>
      <c r="M407" s="305"/>
      <c r="N407" s="305"/>
      <c r="O407" s="305"/>
      <c r="P407" s="305"/>
      <c r="Q407" s="305"/>
      <c r="R407" s="305"/>
      <c r="S407" s="305"/>
      <c r="T407" s="306"/>
      <c r="U407" s="347">
        <f t="shared" si="13"/>
        <v>13</v>
      </c>
      <c r="V407" s="347"/>
      <c r="W407" s="347"/>
      <c r="X407" s="347"/>
      <c r="Y407" s="347"/>
      <c r="Z407" s="347"/>
      <c r="AA407" s="347">
        <f t="shared" si="14"/>
        <v>5</v>
      </c>
      <c r="AB407" s="347"/>
      <c r="AC407" s="347"/>
      <c r="AD407" s="347"/>
      <c r="AE407" s="347"/>
      <c r="AF407" s="347"/>
      <c r="AG407" s="347">
        <f t="shared" si="15"/>
        <v>8</v>
      </c>
      <c r="AH407" s="347"/>
      <c r="AI407" s="347"/>
      <c r="AJ407" s="347"/>
      <c r="AK407" s="347"/>
      <c r="AL407" s="347"/>
      <c r="AM407" s="347">
        <f t="shared" si="16"/>
        <v>0</v>
      </c>
      <c r="AN407" s="347"/>
      <c r="AO407" s="347"/>
      <c r="AP407" s="347"/>
      <c r="AQ407" s="347"/>
      <c r="AR407" s="347"/>
      <c r="AS407" s="347">
        <v>0</v>
      </c>
      <c r="AT407" s="347"/>
      <c r="AU407" s="347"/>
      <c r="AV407" s="347"/>
      <c r="AW407" s="347"/>
      <c r="AX407" s="347"/>
      <c r="AY407" s="383">
        <v>0</v>
      </c>
      <c r="AZ407" s="383"/>
      <c r="BA407" s="383"/>
      <c r="BB407" s="383"/>
      <c r="BC407" s="383"/>
      <c r="BD407" s="383"/>
      <c r="BE407" s="347">
        <f t="shared" si="17"/>
        <v>6</v>
      </c>
      <c r="BF407" s="347"/>
      <c r="BG407" s="347"/>
      <c r="BH407" s="347"/>
      <c r="BI407" s="347"/>
      <c r="BJ407" s="347"/>
      <c r="BK407" s="347">
        <v>3</v>
      </c>
      <c r="BL407" s="347"/>
      <c r="BM407" s="347"/>
      <c r="BN407" s="347"/>
      <c r="BO407" s="347"/>
      <c r="BP407" s="347"/>
      <c r="BQ407" s="383">
        <v>3</v>
      </c>
      <c r="BR407" s="383"/>
      <c r="BS407" s="383"/>
      <c r="BT407" s="383"/>
      <c r="BU407" s="383"/>
      <c r="BV407" s="383"/>
      <c r="BW407" s="347">
        <f t="shared" si="18"/>
        <v>7</v>
      </c>
      <c r="BX407" s="347"/>
      <c r="BY407" s="347"/>
      <c r="BZ407" s="347"/>
      <c r="CA407" s="347"/>
      <c r="CB407" s="347"/>
      <c r="CC407" s="347">
        <v>2</v>
      </c>
      <c r="CD407" s="347"/>
      <c r="CE407" s="347"/>
      <c r="CF407" s="347"/>
      <c r="CG407" s="347"/>
      <c r="CH407" s="347"/>
      <c r="CI407" s="383">
        <v>5</v>
      </c>
      <c r="CJ407" s="383"/>
      <c r="CK407" s="383"/>
      <c r="CL407" s="383"/>
      <c r="CM407" s="383"/>
      <c r="CN407" s="383"/>
    </row>
    <row r="408" spans="4:92" ht="14.25" customHeight="1" x14ac:dyDescent="0.35">
      <c r="D408" s="304" t="s">
        <v>225</v>
      </c>
      <c r="E408" s="305"/>
      <c r="F408" s="305"/>
      <c r="G408" s="305"/>
      <c r="H408" s="305"/>
      <c r="I408" s="305"/>
      <c r="J408" s="305"/>
      <c r="K408" s="305"/>
      <c r="L408" s="305"/>
      <c r="M408" s="305"/>
      <c r="N408" s="305"/>
      <c r="O408" s="305"/>
      <c r="P408" s="305"/>
      <c r="Q408" s="305"/>
      <c r="R408" s="305"/>
      <c r="S408" s="305"/>
      <c r="T408" s="306"/>
      <c r="U408" s="347">
        <f t="shared" si="13"/>
        <v>9</v>
      </c>
      <c r="V408" s="347"/>
      <c r="W408" s="347"/>
      <c r="X408" s="347"/>
      <c r="Y408" s="347"/>
      <c r="Z408" s="347"/>
      <c r="AA408" s="347">
        <f t="shared" si="14"/>
        <v>6</v>
      </c>
      <c r="AB408" s="347"/>
      <c r="AC408" s="347"/>
      <c r="AD408" s="347"/>
      <c r="AE408" s="347"/>
      <c r="AF408" s="347"/>
      <c r="AG408" s="347">
        <f t="shared" si="15"/>
        <v>3</v>
      </c>
      <c r="AH408" s="347"/>
      <c r="AI408" s="347"/>
      <c r="AJ408" s="347"/>
      <c r="AK408" s="347"/>
      <c r="AL408" s="347"/>
      <c r="AM408" s="347">
        <f t="shared" si="16"/>
        <v>0</v>
      </c>
      <c r="AN408" s="347"/>
      <c r="AO408" s="347"/>
      <c r="AP408" s="347"/>
      <c r="AQ408" s="347"/>
      <c r="AR408" s="347"/>
      <c r="AS408" s="347">
        <v>0</v>
      </c>
      <c r="AT408" s="347"/>
      <c r="AU408" s="347"/>
      <c r="AV408" s="347"/>
      <c r="AW408" s="347"/>
      <c r="AX408" s="347"/>
      <c r="AY408" s="383">
        <v>0</v>
      </c>
      <c r="AZ408" s="383"/>
      <c r="BA408" s="383"/>
      <c r="BB408" s="383"/>
      <c r="BC408" s="383"/>
      <c r="BD408" s="383"/>
      <c r="BE408" s="347">
        <f t="shared" si="17"/>
        <v>4</v>
      </c>
      <c r="BF408" s="347"/>
      <c r="BG408" s="347"/>
      <c r="BH408" s="347"/>
      <c r="BI408" s="347"/>
      <c r="BJ408" s="347"/>
      <c r="BK408" s="347">
        <v>4</v>
      </c>
      <c r="BL408" s="347"/>
      <c r="BM408" s="347"/>
      <c r="BN408" s="347"/>
      <c r="BO408" s="347"/>
      <c r="BP408" s="347"/>
      <c r="BQ408" s="383">
        <v>0</v>
      </c>
      <c r="BR408" s="383"/>
      <c r="BS408" s="383"/>
      <c r="BT408" s="383"/>
      <c r="BU408" s="383"/>
      <c r="BV408" s="383"/>
      <c r="BW408" s="347">
        <f t="shared" si="18"/>
        <v>5</v>
      </c>
      <c r="BX408" s="347"/>
      <c r="BY408" s="347"/>
      <c r="BZ408" s="347"/>
      <c r="CA408" s="347"/>
      <c r="CB408" s="347"/>
      <c r="CC408" s="347">
        <v>2</v>
      </c>
      <c r="CD408" s="347"/>
      <c r="CE408" s="347"/>
      <c r="CF408" s="347"/>
      <c r="CG408" s="347"/>
      <c r="CH408" s="347"/>
      <c r="CI408" s="383">
        <v>3</v>
      </c>
      <c r="CJ408" s="383"/>
      <c r="CK408" s="383"/>
      <c r="CL408" s="383"/>
      <c r="CM408" s="383"/>
      <c r="CN408" s="383"/>
    </row>
    <row r="409" spans="4:92" ht="14.25" customHeight="1" x14ac:dyDescent="0.35">
      <c r="D409" s="304" t="s">
        <v>226</v>
      </c>
      <c r="E409" s="305"/>
      <c r="F409" s="305"/>
      <c r="G409" s="305"/>
      <c r="H409" s="305"/>
      <c r="I409" s="305"/>
      <c r="J409" s="305"/>
      <c r="K409" s="305"/>
      <c r="L409" s="305"/>
      <c r="M409" s="305"/>
      <c r="N409" s="305"/>
      <c r="O409" s="305"/>
      <c r="P409" s="305"/>
      <c r="Q409" s="305"/>
      <c r="R409" s="305"/>
      <c r="S409" s="305"/>
      <c r="T409" s="306"/>
      <c r="U409" s="347">
        <f t="shared" si="13"/>
        <v>18</v>
      </c>
      <c r="V409" s="347"/>
      <c r="W409" s="347"/>
      <c r="X409" s="347"/>
      <c r="Y409" s="347"/>
      <c r="Z409" s="347"/>
      <c r="AA409" s="347">
        <f t="shared" si="14"/>
        <v>6</v>
      </c>
      <c r="AB409" s="347"/>
      <c r="AC409" s="347"/>
      <c r="AD409" s="347"/>
      <c r="AE409" s="347"/>
      <c r="AF409" s="347"/>
      <c r="AG409" s="347">
        <f t="shared" si="15"/>
        <v>12</v>
      </c>
      <c r="AH409" s="347"/>
      <c r="AI409" s="347"/>
      <c r="AJ409" s="347"/>
      <c r="AK409" s="347"/>
      <c r="AL409" s="347"/>
      <c r="AM409" s="347">
        <f t="shared" si="16"/>
        <v>0</v>
      </c>
      <c r="AN409" s="347"/>
      <c r="AO409" s="347"/>
      <c r="AP409" s="347"/>
      <c r="AQ409" s="347"/>
      <c r="AR409" s="347"/>
      <c r="AS409" s="347">
        <v>0</v>
      </c>
      <c r="AT409" s="347"/>
      <c r="AU409" s="347"/>
      <c r="AV409" s="347"/>
      <c r="AW409" s="347"/>
      <c r="AX409" s="347"/>
      <c r="AY409" s="383">
        <v>0</v>
      </c>
      <c r="AZ409" s="383"/>
      <c r="BA409" s="383"/>
      <c r="BB409" s="383"/>
      <c r="BC409" s="383"/>
      <c r="BD409" s="383"/>
      <c r="BE409" s="347">
        <f t="shared" si="17"/>
        <v>8</v>
      </c>
      <c r="BF409" s="347"/>
      <c r="BG409" s="347"/>
      <c r="BH409" s="347"/>
      <c r="BI409" s="347"/>
      <c r="BJ409" s="347"/>
      <c r="BK409" s="347">
        <v>1</v>
      </c>
      <c r="BL409" s="347"/>
      <c r="BM409" s="347"/>
      <c r="BN409" s="347"/>
      <c r="BO409" s="347"/>
      <c r="BP409" s="347"/>
      <c r="BQ409" s="383">
        <v>7</v>
      </c>
      <c r="BR409" s="383"/>
      <c r="BS409" s="383"/>
      <c r="BT409" s="383"/>
      <c r="BU409" s="383"/>
      <c r="BV409" s="383"/>
      <c r="BW409" s="347">
        <f t="shared" si="18"/>
        <v>10</v>
      </c>
      <c r="BX409" s="347"/>
      <c r="BY409" s="347"/>
      <c r="BZ409" s="347"/>
      <c r="CA409" s="347"/>
      <c r="CB409" s="347"/>
      <c r="CC409" s="347">
        <v>5</v>
      </c>
      <c r="CD409" s="347"/>
      <c r="CE409" s="347"/>
      <c r="CF409" s="347"/>
      <c r="CG409" s="347"/>
      <c r="CH409" s="347"/>
      <c r="CI409" s="383">
        <v>5</v>
      </c>
      <c r="CJ409" s="383"/>
      <c r="CK409" s="383"/>
      <c r="CL409" s="383"/>
      <c r="CM409" s="383"/>
      <c r="CN409" s="383"/>
    </row>
    <row r="410" spans="4:92" ht="14.25" customHeight="1" x14ac:dyDescent="0.35">
      <c r="D410" s="304" t="s">
        <v>227</v>
      </c>
      <c r="E410" s="305"/>
      <c r="F410" s="305"/>
      <c r="G410" s="305"/>
      <c r="H410" s="305"/>
      <c r="I410" s="305"/>
      <c r="J410" s="305"/>
      <c r="K410" s="305"/>
      <c r="L410" s="305"/>
      <c r="M410" s="305"/>
      <c r="N410" s="305"/>
      <c r="O410" s="305"/>
      <c r="P410" s="305"/>
      <c r="Q410" s="305"/>
      <c r="R410" s="305"/>
      <c r="S410" s="305"/>
      <c r="T410" s="306"/>
      <c r="U410" s="347">
        <f t="shared" si="13"/>
        <v>14</v>
      </c>
      <c r="V410" s="347"/>
      <c r="W410" s="347"/>
      <c r="X410" s="347"/>
      <c r="Y410" s="347"/>
      <c r="Z410" s="347"/>
      <c r="AA410" s="347">
        <f t="shared" si="14"/>
        <v>7</v>
      </c>
      <c r="AB410" s="347"/>
      <c r="AC410" s="347"/>
      <c r="AD410" s="347"/>
      <c r="AE410" s="347"/>
      <c r="AF410" s="347"/>
      <c r="AG410" s="347">
        <f t="shared" si="15"/>
        <v>7</v>
      </c>
      <c r="AH410" s="347"/>
      <c r="AI410" s="347"/>
      <c r="AJ410" s="347"/>
      <c r="AK410" s="347"/>
      <c r="AL410" s="347"/>
      <c r="AM410" s="347">
        <f t="shared" si="16"/>
        <v>0</v>
      </c>
      <c r="AN410" s="347"/>
      <c r="AO410" s="347"/>
      <c r="AP410" s="347"/>
      <c r="AQ410" s="347"/>
      <c r="AR410" s="347"/>
      <c r="AS410" s="347">
        <v>0</v>
      </c>
      <c r="AT410" s="347"/>
      <c r="AU410" s="347"/>
      <c r="AV410" s="347"/>
      <c r="AW410" s="347"/>
      <c r="AX410" s="347"/>
      <c r="AY410" s="383">
        <v>0</v>
      </c>
      <c r="AZ410" s="383"/>
      <c r="BA410" s="383"/>
      <c r="BB410" s="383"/>
      <c r="BC410" s="383"/>
      <c r="BD410" s="383"/>
      <c r="BE410" s="347">
        <f t="shared" si="17"/>
        <v>8</v>
      </c>
      <c r="BF410" s="347"/>
      <c r="BG410" s="347"/>
      <c r="BH410" s="347"/>
      <c r="BI410" s="347"/>
      <c r="BJ410" s="347"/>
      <c r="BK410" s="347">
        <v>3</v>
      </c>
      <c r="BL410" s="347"/>
      <c r="BM410" s="347"/>
      <c r="BN410" s="347"/>
      <c r="BO410" s="347"/>
      <c r="BP410" s="347"/>
      <c r="BQ410" s="383">
        <v>5</v>
      </c>
      <c r="BR410" s="383"/>
      <c r="BS410" s="383"/>
      <c r="BT410" s="383"/>
      <c r="BU410" s="383"/>
      <c r="BV410" s="383"/>
      <c r="BW410" s="347">
        <f t="shared" si="18"/>
        <v>6</v>
      </c>
      <c r="BX410" s="347"/>
      <c r="BY410" s="347"/>
      <c r="BZ410" s="347"/>
      <c r="CA410" s="347"/>
      <c r="CB410" s="347"/>
      <c r="CC410" s="347">
        <v>4</v>
      </c>
      <c r="CD410" s="347"/>
      <c r="CE410" s="347"/>
      <c r="CF410" s="347"/>
      <c r="CG410" s="347"/>
      <c r="CH410" s="347"/>
      <c r="CI410" s="383">
        <v>2</v>
      </c>
      <c r="CJ410" s="383"/>
      <c r="CK410" s="383"/>
      <c r="CL410" s="383"/>
      <c r="CM410" s="383"/>
      <c r="CN410" s="383"/>
    </row>
    <row r="411" spans="4:92" ht="14.25" customHeight="1" x14ac:dyDescent="0.35">
      <c r="D411" s="304" t="s">
        <v>228</v>
      </c>
      <c r="E411" s="305"/>
      <c r="F411" s="305"/>
      <c r="G411" s="305"/>
      <c r="H411" s="305"/>
      <c r="I411" s="305"/>
      <c r="J411" s="305"/>
      <c r="K411" s="305"/>
      <c r="L411" s="305"/>
      <c r="M411" s="305"/>
      <c r="N411" s="305"/>
      <c r="O411" s="305"/>
      <c r="P411" s="305"/>
      <c r="Q411" s="305"/>
      <c r="R411" s="305"/>
      <c r="S411" s="305"/>
      <c r="T411" s="306"/>
      <c r="U411" s="347">
        <f t="shared" si="13"/>
        <v>10</v>
      </c>
      <c r="V411" s="347"/>
      <c r="W411" s="347"/>
      <c r="X411" s="347"/>
      <c r="Y411" s="347"/>
      <c r="Z411" s="347"/>
      <c r="AA411" s="347">
        <f t="shared" si="14"/>
        <v>5</v>
      </c>
      <c r="AB411" s="347"/>
      <c r="AC411" s="347"/>
      <c r="AD411" s="347"/>
      <c r="AE411" s="347"/>
      <c r="AF411" s="347"/>
      <c r="AG411" s="347">
        <f t="shared" si="15"/>
        <v>5</v>
      </c>
      <c r="AH411" s="347"/>
      <c r="AI411" s="347"/>
      <c r="AJ411" s="347"/>
      <c r="AK411" s="347"/>
      <c r="AL411" s="347"/>
      <c r="AM411" s="347">
        <f t="shared" si="16"/>
        <v>0</v>
      </c>
      <c r="AN411" s="347"/>
      <c r="AO411" s="347"/>
      <c r="AP411" s="347"/>
      <c r="AQ411" s="347"/>
      <c r="AR411" s="347"/>
      <c r="AS411" s="347">
        <v>0</v>
      </c>
      <c r="AT411" s="347"/>
      <c r="AU411" s="347"/>
      <c r="AV411" s="347"/>
      <c r="AW411" s="347"/>
      <c r="AX411" s="347"/>
      <c r="AY411" s="383">
        <v>0</v>
      </c>
      <c r="AZ411" s="383"/>
      <c r="BA411" s="383"/>
      <c r="BB411" s="383"/>
      <c r="BC411" s="383"/>
      <c r="BD411" s="383"/>
      <c r="BE411" s="347">
        <f t="shared" si="17"/>
        <v>5</v>
      </c>
      <c r="BF411" s="347"/>
      <c r="BG411" s="347"/>
      <c r="BH411" s="347"/>
      <c r="BI411" s="347"/>
      <c r="BJ411" s="347"/>
      <c r="BK411" s="347">
        <v>3</v>
      </c>
      <c r="BL411" s="347"/>
      <c r="BM411" s="347"/>
      <c r="BN411" s="347"/>
      <c r="BO411" s="347"/>
      <c r="BP411" s="347"/>
      <c r="BQ411" s="383">
        <v>2</v>
      </c>
      <c r="BR411" s="383"/>
      <c r="BS411" s="383"/>
      <c r="BT411" s="383"/>
      <c r="BU411" s="383"/>
      <c r="BV411" s="383"/>
      <c r="BW411" s="347">
        <f t="shared" si="18"/>
        <v>5</v>
      </c>
      <c r="BX411" s="347"/>
      <c r="BY411" s="347"/>
      <c r="BZ411" s="347"/>
      <c r="CA411" s="347"/>
      <c r="CB411" s="347"/>
      <c r="CC411" s="347">
        <v>2</v>
      </c>
      <c r="CD411" s="347"/>
      <c r="CE411" s="347"/>
      <c r="CF411" s="347"/>
      <c r="CG411" s="347"/>
      <c r="CH411" s="347"/>
      <c r="CI411" s="383">
        <v>3</v>
      </c>
      <c r="CJ411" s="383"/>
      <c r="CK411" s="383"/>
      <c r="CL411" s="383"/>
      <c r="CM411" s="383"/>
      <c r="CN411" s="383"/>
    </row>
    <row r="412" spans="4:92" ht="14.25" customHeight="1" x14ac:dyDescent="0.35">
      <c r="D412" s="304" t="s">
        <v>229</v>
      </c>
      <c r="E412" s="305"/>
      <c r="F412" s="305"/>
      <c r="G412" s="305"/>
      <c r="H412" s="305"/>
      <c r="I412" s="305"/>
      <c r="J412" s="305"/>
      <c r="K412" s="305"/>
      <c r="L412" s="305"/>
      <c r="M412" s="305"/>
      <c r="N412" s="305"/>
      <c r="O412" s="305"/>
      <c r="P412" s="305"/>
      <c r="Q412" s="305"/>
      <c r="R412" s="305"/>
      <c r="S412" s="305"/>
      <c r="T412" s="306"/>
      <c r="U412" s="347">
        <f t="shared" si="13"/>
        <v>19</v>
      </c>
      <c r="V412" s="347"/>
      <c r="W412" s="347"/>
      <c r="X412" s="347"/>
      <c r="Y412" s="347"/>
      <c r="Z412" s="347"/>
      <c r="AA412" s="347">
        <f t="shared" si="14"/>
        <v>9</v>
      </c>
      <c r="AB412" s="347"/>
      <c r="AC412" s="347"/>
      <c r="AD412" s="347"/>
      <c r="AE412" s="347"/>
      <c r="AF412" s="347"/>
      <c r="AG412" s="347">
        <f t="shared" si="15"/>
        <v>10</v>
      </c>
      <c r="AH412" s="347"/>
      <c r="AI412" s="347"/>
      <c r="AJ412" s="347"/>
      <c r="AK412" s="347"/>
      <c r="AL412" s="347"/>
      <c r="AM412" s="347">
        <f t="shared" si="16"/>
        <v>0</v>
      </c>
      <c r="AN412" s="347"/>
      <c r="AO412" s="347"/>
      <c r="AP412" s="347"/>
      <c r="AQ412" s="347"/>
      <c r="AR412" s="347"/>
      <c r="AS412" s="347">
        <v>0</v>
      </c>
      <c r="AT412" s="347"/>
      <c r="AU412" s="347"/>
      <c r="AV412" s="347"/>
      <c r="AW412" s="347"/>
      <c r="AX412" s="347"/>
      <c r="AY412" s="383">
        <v>0</v>
      </c>
      <c r="AZ412" s="383"/>
      <c r="BA412" s="383"/>
      <c r="BB412" s="383"/>
      <c r="BC412" s="383"/>
      <c r="BD412" s="383"/>
      <c r="BE412" s="347">
        <f t="shared" si="17"/>
        <v>10</v>
      </c>
      <c r="BF412" s="347"/>
      <c r="BG412" s="347"/>
      <c r="BH412" s="347"/>
      <c r="BI412" s="347"/>
      <c r="BJ412" s="347"/>
      <c r="BK412" s="347">
        <v>2</v>
      </c>
      <c r="BL412" s="347"/>
      <c r="BM412" s="347"/>
      <c r="BN412" s="347"/>
      <c r="BO412" s="347"/>
      <c r="BP412" s="347"/>
      <c r="BQ412" s="383">
        <v>8</v>
      </c>
      <c r="BR412" s="383"/>
      <c r="BS412" s="383"/>
      <c r="BT412" s="383"/>
      <c r="BU412" s="383"/>
      <c r="BV412" s="383"/>
      <c r="BW412" s="347">
        <f t="shared" si="18"/>
        <v>9</v>
      </c>
      <c r="BX412" s="347"/>
      <c r="BY412" s="347"/>
      <c r="BZ412" s="347"/>
      <c r="CA412" s="347"/>
      <c r="CB412" s="347"/>
      <c r="CC412" s="347">
        <v>7</v>
      </c>
      <c r="CD412" s="347"/>
      <c r="CE412" s="347"/>
      <c r="CF412" s="347"/>
      <c r="CG412" s="347"/>
      <c r="CH412" s="347"/>
      <c r="CI412" s="383">
        <v>2</v>
      </c>
      <c r="CJ412" s="383"/>
      <c r="CK412" s="383"/>
      <c r="CL412" s="383"/>
      <c r="CM412" s="383"/>
      <c r="CN412" s="383"/>
    </row>
    <row r="413" spans="4:92" ht="14.25" customHeight="1" x14ac:dyDescent="0.35">
      <c r="D413" s="304" t="s">
        <v>230</v>
      </c>
      <c r="E413" s="305"/>
      <c r="F413" s="305"/>
      <c r="G413" s="305"/>
      <c r="H413" s="305"/>
      <c r="I413" s="305"/>
      <c r="J413" s="305"/>
      <c r="K413" s="305"/>
      <c r="L413" s="305"/>
      <c r="M413" s="305"/>
      <c r="N413" s="305"/>
      <c r="O413" s="305"/>
      <c r="P413" s="305"/>
      <c r="Q413" s="305"/>
      <c r="R413" s="305"/>
      <c r="S413" s="305"/>
      <c r="T413" s="306"/>
      <c r="U413" s="347">
        <f t="shared" si="13"/>
        <v>16</v>
      </c>
      <c r="V413" s="347"/>
      <c r="W413" s="347"/>
      <c r="X413" s="347"/>
      <c r="Y413" s="347"/>
      <c r="Z413" s="347"/>
      <c r="AA413" s="347">
        <f t="shared" si="14"/>
        <v>6</v>
      </c>
      <c r="AB413" s="347"/>
      <c r="AC413" s="347"/>
      <c r="AD413" s="347"/>
      <c r="AE413" s="347"/>
      <c r="AF413" s="347"/>
      <c r="AG413" s="347">
        <f t="shared" si="15"/>
        <v>10</v>
      </c>
      <c r="AH413" s="347"/>
      <c r="AI413" s="347"/>
      <c r="AJ413" s="347"/>
      <c r="AK413" s="347"/>
      <c r="AL413" s="347"/>
      <c r="AM413" s="347">
        <f t="shared" si="16"/>
        <v>0</v>
      </c>
      <c r="AN413" s="347"/>
      <c r="AO413" s="347"/>
      <c r="AP413" s="347"/>
      <c r="AQ413" s="347"/>
      <c r="AR413" s="347"/>
      <c r="AS413" s="347">
        <v>0</v>
      </c>
      <c r="AT413" s="347"/>
      <c r="AU413" s="347"/>
      <c r="AV413" s="347"/>
      <c r="AW413" s="347"/>
      <c r="AX413" s="347"/>
      <c r="AY413" s="383">
        <v>0</v>
      </c>
      <c r="AZ413" s="383"/>
      <c r="BA413" s="383"/>
      <c r="BB413" s="383"/>
      <c r="BC413" s="383"/>
      <c r="BD413" s="383"/>
      <c r="BE413" s="347">
        <f t="shared" si="17"/>
        <v>8</v>
      </c>
      <c r="BF413" s="347"/>
      <c r="BG413" s="347"/>
      <c r="BH413" s="347"/>
      <c r="BI413" s="347"/>
      <c r="BJ413" s="347"/>
      <c r="BK413" s="347">
        <v>3</v>
      </c>
      <c r="BL413" s="347"/>
      <c r="BM413" s="347"/>
      <c r="BN413" s="347"/>
      <c r="BO413" s="347"/>
      <c r="BP413" s="347"/>
      <c r="BQ413" s="383">
        <v>5</v>
      </c>
      <c r="BR413" s="383"/>
      <c r="BS413" s="383"/>
      <c r="BT413" s="383"/>
      <c r="BU413" s="383"/>
      <c r="BV413" s="383"/>
      <c r="BW413" s="347">
        <f t="shared" si="18"/>
        <v>8</v>
      </c>
      <c r="BX413" s="347"/>
      <c r="BY413" s="347"/>
      <c r="BZ413" s="347"/>
      <c r="CA413" s="347"/>
      <c r="CB413" s="347"/>
      <c r="CC413" s="347">
        <v>3</v>
      </c>
      <c r="CD413" s="347"/>
      <c r="CE413" s="347"/>
      <c r="CF413" s="347"/>
      <c r="CG413" s="347"/>
      <c r="CH413" s="347"/>
      <c r="CI413" s="383">
        <v>5</v>
      </c>
      <c r="CJ413" s="383"/>
      <c r="CK413" s="383"/>
      <c r="CL413" s="383"/>
      <c r="CM413" s="383"/>
      <c r="CN413" s="383"/>
    </row>
    <row r="414" spans="4:92" ht="14.25" customHeight="1" x14ac:dyDescent="0.35">
      <c r="D414" s="304" t="s">
        <v>231</v>
      </c>
      <c r="E414" s="305"/>
      <c r="F414" s="305"/>
      <c r="G414" s="305"/>
      <c r="H414" s="305"/>
      <c r="I414" s="305"/>
      <c r="J414" s="305"/>
      <c r="K414" s="305"/>
      <c r="L414" s="305"/>
      <c r="M414" s="305"/>
      <c r="N414" s="305"/>
      <c r="O414" s="305"/>
      <c r="P414" s="305"/>
      <c r="Q414" s="305"/>
      <c r="R414" s="305"/>
      <c r="S414" s="305"/>
      <c r="T414" s="306"/>
      <c r="U414" s="347">
        <f t="shared" si="13"/>
        <v>22</v>
      </c>
      <c r="V414" s="347"/>
      <c r="W414" s="347"/>
      <c r="X414" s="347"/>
      <c r="Y414" s="347"/>
      <c r="Z414" s="347"/>
      <c r="AA414" s="347">
        <f t="shared" si="14"/>
        <v>13</v>
      </c>
      <c r="AB414" s="347"/>
      <c r="AC414" s="347"/>
      <c r="AD414" s="347"/>
      <c r="AE414" s="347"/>
      <c r="AF414" s="347"/>
      <c r="AG414" s="347">
        <f t="shared" si="15"/>
        <v>9</v>
      </c>
      <c r="AH414" s="347"/>
      <c r="AI414" s="347"/>
      <c r="AJ414" s="347"/>
      <c r="AK414" s="347"/>
      <c r="AL414" s="347"/>
      <c r="AM414" s="347">
        <f t="shared" si="16"/>
        <v>0</v>
      </c>
      <c r="AN414" s="347"/>
      <c r="AO414" s="347"/>
      <c r="AP414" s="347"/>
      <c r="AQ414" s="347"/>
      <c r="AR414" s="347"/>
      <c r="AS414" s="347">
        <v>0</v>
      </c>
      <c r="AT414" s="347"/>
      <c r="AU414" s="347"/>
      <c r="AV414" s="347"/>
      <c r="AW414" s="347"/>
      <c r="AX414" s="347"/>
      <c r="AY414" s="383">
        <v>0</v>
      </c>
      <c r="AZ414" s="383"/>
      <c r="BA414" s="383"/>
      <c r="BB414" s="383"/>
      <c r="BC414" s="383"/>
      <c r="BD414" s="383"/>
      <c r="BE414" s="347">
        <f t="shared" si="17"/>
        <v>7</v>
      </c>
      <c r="BF414" s="347"/>
      <c r="BG414" s="347"/>
      <c r="BH414" s="347"/>
      <c r="BI414" s="347"/>
      <c r="BJ414" s="347"/>
      <c r="BK414" s="347">
        <v>4</v>
      </c>
      <c r="BL414" s="347"/>
      <c r="BM414" s="347"/>
      <c r="BN414" s="347"/>
      <c r="BO414" s="347"/>
      <c r="BP414" s="347"/>
      <c r="BQ414" s="383">
        <v>3</v>
      </c>
      <c r="BR414" s="383"/>
      <c r="BS414" s="383"/>
      <c r="BT414" s="383"/>
      <c r="BU414" s="383"/>
      <c r="BV414" s="383"/>
      <c r="BW414" s="347">
        <f t="shared" si="18"/>
        <v>15</v>
      </c>
      <c r="BX414" s="347"/>
      <c r="BY414" s="347"/>
      <c r="BZ414" s="347"/>
      <c r="CA414" s="347"/>
      <c r="CB414" s="347"/>
      <c r="CC414" s="347">
        <v>9</v>
      </c>
      <c r="CD414" s="347"/>
      <c r="CE414" s="347"/>
      <c r="CF414" s="347"/>
      <c r="CG414" s="347"/>
      <c r="CH414" s="347"/>
      <c r="CI414" s="383">
        <v>6</v>
      </c>
      <c r="CJ414" s="383"/>
      <c r="CK414" s="383"/>
      <c r="CL414" s="383"/>
      <c r="CM414" s="383"/>
      <c r="CN414" s="383"/>
    </row>
    <row r="415" spans="4:92" ht="14.25" customHeight="1" x14ac:dyDescent="0.35">
      <c r="D415" s="304" t="s">
        <v>330</v>
      </c>
      <c r="E415" s="305"/>
      <c r="F415" s="305"/>
      <c r="G415" s="305"/>
      <c r="H415" s="305"/>
      <c r="I415" s="305"/>
      <c r="J415" s="305"/>
      <c r="K415" s="305"/>
      <c r="L415" s="305"/>
      <c r="M415" s="305"/>
      <c r="N415" s="305"/>
      <c r="O415" s="305"/>
      <c r="P415" s="305"/>
      <c r="Q415" s="305"/>
      <c r="R415" s="305"/>
      <c r="S415" s="305"/>
      <c r="T415" s="306"/>
      <c r="U415" s="347">
        <f t="shared" si="13"/>
        <v>38</v>
      </c>
      <c r="V415" s="347"/>
      <c r="W415" s="347"/>
      <c r="X415" s="347"/>
      <c r="Y415" s="347"/>
      <c r="Z415" s="347"/>
      <c r="AA415" s="347">
        <f t="shared" si="14"/>
        <v>17</v>
      </c>
      <c r="AB415" s="347"/>
      <c r="AC415" s="347"/>
      <c r="AD415" s="347"/>
      <c r="AE415" s="347"/>
      <c r="AF415" s="347"/>
      <c r="AG415" s="347">
        <f t="shared" si="15"/>
        <v>21</v>
      </c>
      <c r="AH415" s="347"/>
      <c r="AI415" s="347"/>
      <c r="AJ415" s="347"/>
      <c r="AK415" s="347"/>
      <c r="AL415" s="347"/>
      <c r="AM415" s="347">
        <f t="shared" si="16"/>
        <v>0</v>
      </c>
      <c r="AN415" s="347"/>
      <c r="AO415" s="347"/>
      <c r="AP415" s="347"/>
      <c r="AQ415" s="347"/>
      <c r="AR415" s="347"/>
      <c r="AS415" s="347">
        <v>0</v>
      </c>
      <c r="AT415" s="347"/>
      <c r="AU415" s="347"/>
      <c r="AV415" s="347"/>
      <c r="AW415" s="347"/>
      <c r="AX415" s="347"/>
      <c r="AY415" s="383">
        <v>0</v>
      </c>
      <c r="AZ415" s="383"/>
      <c r="BA415" s="383"/>
      <c r="BB415" s="383"/>
      <c r="BC415" s="383"/>
      <c r="BD415" s="383"/>
      <c r="BE415" s="347">
        <f t="shared" si="17"/>
        <v>12</v>
      </c>
      <c r="BF415" s="347"/>
      <c r="BG415" s="347"/>
      <c r="BH415" s="347"/>
      <c r="BI415" s="347"/>
      <c r="BJ415" s="347"/>
      <c r="BK415" s="347">
        <v>8</v>
      </c>
      <c r="BL415" s="347"/>
      <c r="BM415" s="347"/>
      <c r="BN415" s="347"/>
      <c r="BO415" s="347"/>
      <c r="BP415" s="347"/>
      <c r="BQ415" s="383">
        <v>4</v>
      </c>
      <c r="BR415" s="383"/>
      <c r="BS415" s="383"/>
      <c r="BT415" s="383"/>
      <c r="BU415" s="383"/>
      <c r="BV415" s="383"/>
      <c r="BW415" s="347">
        <f t="shared" si="18"/>
        <v>26</v>
      </c>
      <c r="BX415" s="347"/>
      <c r="BY415" s="347"/>
      <c r="BZ415" s="347"/>
      <c r="CA415" s="347"/>
      <c r="CB415" s="347"/>
      <c r="CC415" s="347">
        <v>9</v>
      </c>
      <c r="CD415" s="347"/>
      <c r="CE415" s="347"/>
      <c r="CF415" s="347"/>
      <c r="CG415" s="347"/>
      <c r="CH415" s="347"/>
      <c r="CI415" s="383">
        <v>17</v>
      </c>
      <c r="CJ415" s="383"/>
      <c r="CK415" s="383"/>
      <c r="CL415" s="383"/>
      <c r="CM415" s="383"/>
      <c r="CN415" s="383"/>
    </row>
    <row r="416" spans="4:92" ht="14.25" customHeight="1" x14ac:dyDescent="0.35">
      <c r="D416" s="304" t="s">
        <v>232</v>
      </c>
      <c r="E416" s="305"/>
      <c r="F416" s="305"/>
      <c r="G416" s="305"/>
      <c r="H416" s="305"/>
      <c r="I416" s="305"/>
      <c r="J416" s="305"/>
      <c r="K416" s="305"/>
      <c r="L416" s="305"/>
      <c r="M416" s="305"/>
      <c r="N416" s="305"/>
      <c r="O416" s="305"/>
      <c r="P416" s="305"/>
      <c r="Q416" s="305"/>
      <c r="R416" s="305"/>
      <c r="S416" s="305"/>
      <c r="T416" s="306"/>
      <c r="U416" s="347">
        <f t="shared" si="13"/>
        <v>0</v>
      </c>
      <c r="V416" s="347"/>
      <c r="W416" s="347"/>
      <c r="X416" s="347"/>
      <c r="Y416" s="347"/>
      <c r="Z416" s="347"/>
      <c r="AA416" s="347">
        <f t="shared" si="14"/>
        <v>0</v>
      </c>
      <c r="AB416" s="347"/>
      <c r="AC416" s="347"/>
      <c r="AD416" s="347"/>
      <c r="AE416" s="347"/>
      <c r="AF416" s="347"/>
      <c r="AG416" s="347">
        <f t="shared" si="15"/>
        <v>0</v>
      </c>
      <c r="AH416" s="347"/>
      <c r="AI416" s="347"/>
      <c r="AJ416" s="347"/>
      <c r="AK416" s="347"/>
      <c r="AL416" s="347"/>
      <c r="AM416" s="347">
        <f t="shared" ref="AM416" si="19">SUM(AS416:BD416)</f>
        <v>0</v>
      </c>
      <c r="AN416" s="347"/>
      <c r="AO416" s="347"/>
      <c r="AP416" s="347"/>
      <c r="AQ416" s="347"/>
      <c r="AR416" s="347"/>
      <c r="AS416" s="347">
        <v>0</v>
      </c>
      <c r="AT416" s="347"/>
      <c r="AU416" s="347"/>
      <c r="AV416" s="347"/>
      <c r="AW416" s="347"/>
      <c r="AX416" s="347"/>
      <c r="AY416" s="383">
        <v>0</v>
      </c>
      <c r="AZ416" s="383"/>
      <c r="BA416" s="383"/>
      <c r="BB416" s="383"/>
      <c r="BC416" s="383"/>
      <c r="BD416" s="383"/>
      <c r="BE416" s="347">
        <f t="shared" si="17"/>
        <v>0</v>
      </c>
      <c r="BF416" s="347"/>
      <c r="BG416" s="347"/>
      <c r="BH416" s="347"/>
      <c r="BI416" s="347"/>
      <c r="BJ416" s="347"/>
      <c r="BK416" s="347"/>
      <c r="BL416" s="347"/>
      <c r="BM416" s="347"/>
      <c r="BN416" s="347"/>
      <c r="BO416" s="347"/>
      <c r="BP416" s="347"/>
      <c r="BQ416" s="383">
        <v>0</v>
      </c>
      <c r="BR416" s="383"/>
      <c r="BS416" s="383"/>
      <c r="BT416" s="383"/>
      <c r="BU416" s="383"/>
      <c r="BV416" s="383"/>
      <c r="BW416" s="347">
        <f>SUM(CC416:CN416)</f>
        <v>0</v>
      </c>
      <c r="BX416" s="347"/>
      <c r="BY416" s="347"/>
      <c r="BZ416" s="347"/>
      <c r="CA416" s="347"/>
      <c r="CB416" s="347"/>
      <c r="CC416" s="347">
        <v>0</v>
      </c>
      <c r="CD416" s="347"/>
      <c r="CE416" s="347"/>
      <c r="CF416" s="347"/>
      <c r="CG416" s="347"/>
      <c r="CH416" s="347"/>
      <c r="CI416" s="383">
        <v>0</v>
      </c>
      <c r="CJ416" s="383"/>
      <c r="CK416" s="383"/>
      <c r="CL416" s="383"/>
      <c r="CM416" s="383"/>
      <c r="CN416" s="383"/>
    </row>
    <row r="417" spans="4:92" ht="14.25" customHeight="1" x14ac:dyDescent="0.35">
      <c r="D417" s="349" t="s">
        <v>121</v>
      </c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1"/>
      <c r="U417" s="310">
        <f>SUM(U399:Z416)</f>
        <v>222</v>
      </c>
      <c r="V417" s="310"/>
      <c r="W417" s="310"/>
      <c r="X417" s="310"/>
      <c r="Y417" s="310"/>
      <c r="Z417" s="310"/>
      <c r="AA417" s="310">
        <f t="shared" ref="AA417" si="20">SUM(AA399:AF416)</f>
        <v>98</v>
      </c>
      <c r="AB417" s="310"/>
      <c r="AC417" s="310"/>
      <c r="AD417" s="310"/>
      <c r="AE417" s="310"/>
      <c r="AF417" s="310"/>
      <c r="AG417" s="310">
        <f t="shared" ref="AG417" si="21">SUM(AG399:AL416)</f>
        <v>126</v>
      </c>
      <c r="AH417" s="310"/>
      <c r="AI417" s="310"/>
      <c r="AJ417" s="310"/>
      <c r="AK417" s="310"/>
      <c r="AL417" s="310"/>
      <c r="AM417" s="310">
        <f t="shared" ref="AM417" si="22">SUM(AM399:AR416)</f>
        <v>0</v>
      </c>
      <c r="AN417" s="310"/>
      <c r="AO417" s="310"/>
      <c r="AP417" s="310"/>
      <c r="AQ417" s="310"/>
      <c r="AR417" s="310"/>
      <c r="AS417" s="310">
        <f t="shared" ref="AS417" si="23">SUM(AS399:AX416)</f>
        <v>0</v>
      </c>
      <c r="AT417" s="310"/>
      <c r="AU417" s="310"/>
      <c r="AV417" s="310"/>
      <c r="AW417" s="310"/>
      <c r="AX417" s="310"/>
      <c r="AY417" s="310">
        <f t="shared" ref="AY417" si="24">SUM(AY399:BD416)</f>
        <v>0</v>
      </c>
      <c r="AZ417" s="310"/>
      <c r="BA417" s="310"/>
      <c r="BB417" s="310"/>
      <c r="BC417" s="310"/>
      <c r="BD417" s="310"/>
      <c r="BE417" s="310">
        <f t="shared" ref="BE417" si="25">SUM(BE399:BJ416)</f>
        <v>111</v>
      </c>
      <c r="BF417" s="310"/>
      <c r="BG417" s="310"/>
      <c r="BH417" s="310"/>
      <c r="BI417" s="310"/>
      <c r="BJ417" s="310"/>
      <c r="BK417" s="310">
        <f t="shared" ref="BK417" si="26">SUM(BK399:BP416)</f>
        <v>45</v>
      </c>
      <c r="BL417" s="310"/>
      <c r="BM417" s="310"/>
      <c r="BN417" s="310"/>
      <c r="BO417" s="310"/>
      <c r="BP417" s="310"/>
      <c r="BQ417" s="310">
        <f t="shared" ref="BQ417" si="27">SUM(BQ399:BV416)</f>
        <v>66</v>
      </c>
      <c r="BR417" s="310"/>
      <c r="BS417" s="310"/>
      <c r="BT417" s="310"/>
      <c r="BU417" s="310"/>
      <c r="BV417" s="310"/>
      <c r="BW417" s="310">
        <f t="shared" ref="BW417" si="28">SUM(BW399:CB416)</f>
        <v>111</v>
      </c>
      <c r="BX417" s="310"/>
      <c r="BY417" s="310"/>
      <c r="BZ417" s="310"/>
      <c r="CA417" s="310"/>
      <c r="CB417" s="310"/>
      <c r="CC417" s="310">
        <f t="shared" ref="CC417" si="29">SUM(CC399:CH416)</f>
        <v>53</v>
      </c>
      <c r="CD417" s="310"/>
      <c r="CE417" s="310"/>
      <c r="CF417" s="310"/>
      <c r="CG417" s="310"/>
      <c r="CH417" s="310"/>
      <c r="CI417" s="310">
        <f t="shared" ref="CI417" si="30">SUM(CI399:CN416)</f>
        <v>60</v>
      </c>
      <c r="CJ417" s="310"/>
      <c r="CK417" s="310"/>
      <c r="CL417" s="310"/>
      <c r="CM417" s="310"/>
      <c r="CN417" s="310"/>
    </row>
    <row r="418" spans="4:92" ht="14.25" customHeight="1" x14ac:dyDescent="0.35">
      <c r="D418" s="807" t="s">
        <v>782</v>
      </c>
      <c r="E418" s="807"/>
      <c r="F418" s="807"/>
      <c r="G418" s="807"/>
      <c r="H418" s="807"/>
      <c r="I418" s="807"/>
      <c r="J418" s="807"/>
      <c r="K418" s="807"/>
      <c r="L418" s="807"/>
      <c r="M418" s="807"/>
      <c r="N418" s="807"/>
      <c r="O418" s="807"/>
      <c r="P418" s="807"/>
      <c r="Q418" s="807"/>
      <c r="R418" s="807"/>
      <c r="S418" s="807"/>
      <c r="T418" s="807"/>
      <c r="U418" s="807"/>
      <c r="V418" s="807"/>
      <c r="W418" s="807"/>
      <c r="X418" s="807"/>
      <c r="Y418" s="807"/>
      <c r="Z418" s="807"/>
      <c r="AA418" s="807"/>
      <c r="AB418" s="807"/>
      <c r="AC418" s="807"/>
      <c r="AD418" s="807"/>
      <c r="AE418" s="807"/>
      <c r="AF418" s="807"/>
      <c r="AG418" s="807"/>
      <c r="AH418" s="807"/>
      <c r="AI418" s="807"/>
      <c r="AJ418" s="807"/>
      <c r="AK418" s="807"/>
      <c r="AL418" s="807"/>
      <c r="AM418" s="807"/>
      <c r="AN418" s="807"/>
      <c r="AO418" s="807"/>
      <c r="AP418" s="807"/>
      <c r="AQ418" s="807"/>
      <c r="AR418" s="807"/>
      <c r="AS418" s="807"/>
      <c r="AT418" s="807"/>
      <c r="AU418" s="807"/>
      <c r="AV418" s="807"/>
      <c r="AW418" s="807"/>
      <c r="AX418" s="807"/>
      <c r="AY418" s="807"/>
      <c r="AZ418" s="807"/>
      <c r="BA418" s="807"/>
      <c r="BB418" s="807"/>
      <c r="BC418" s="807"/>
      <c r="BD418" s="807"/>
      <c r="BE418" s="807"/>
      <c r="BF418" s="807"/>
      <c r="BG418" s="807"/>
      <c r="BH418" s="807"/>
      <c r="BI418" s="807"/>
      <c r="BJ418" s="807"/>
      <c r="BK418" s="807"/>
      <c r="BL418" s="807"/>
      <c r="BM418" s="807"/>
      <c r="BN418" s="807"/>
      <c r="BO418" s="807"/>
      <c r="BP418" s="807"/>
      <c r="BQ418" s="807"/>
      <c r="BR418" s="807"/>
      <c r="BS418" s="807"/>
      <c r="BT418" s="807"/>
      <c r="BU418" s="807"/>
      <c r="BV418" s="807"/>
      <c r="BW418" s="807"/>
      <c r="BX418" s="807"/>
      <c r="BY418" s="807"/>
      <c r="BZ418" s="807"/>
      <c r="CA418" s="807"/>
      <c r="CB418" s="807"/>
      <c r="CC418" s="807"/>
      <c r="CD418" s="807"/>
      <c r="CE418" s="807"/>
      <c r="CF418" s="807"/>
      <c r="CG418" s="807"/>
      <c r="CH418" s="807"/>
      <c r="CI418" s="452"/>
      <c r="CJ418" s="452"/>
      <c r="CK418" s="452"/>
      <c r="CL418" s="452"/>
      <c r="CM418" s="452"/>
      <c r="CN418" s="452"/>
    </row>
    <row r="419" spans="4:92" ht="14.25" customHeight="1" x14ac:dyDescent="0.35">
      <c r="D419" s="702"/>
      <c r="E419" s="702"/>
      <c r="F419" s="702"/>
      <c r="G419" s="702"/>
      <c r="H419" s="702"/>
      <c r="I419" s="702"/>
      <c r="J419" s="702"/>
      <c r="K419" s="702"/>
      <c r="L419" s="702"/>
      <c r="M419" s="702"/>
      <c r="N419" s="702"/>
      <c r="O419" s="702"/>
      <c r="P419" s="702"/>
      <c r="Q419" s="702"/>
      <c r="R419" s="702"/>
      <c r="S419" s="702"/>
      <c r="T419" s="702"/>
      <c r="U419" s="702"/>
      <c r="V419" s="702"/>
      <c r="W419" s="702"/>
      <c r="X419" s="702"/>
      <c r="Y419" s="702"/>
      <c r="Z419" s="702"/>
      <c r="AA419" s="702"/>
      <c r="AB419" s="702"/>
      <c r="AC419" s="702"/>
      <c r="AD419" s="702"/>
      <c r="AE419" s="702"/>
      <c r="AF419" s="702"/>
      <c r="AG419" s="702"/>
      <c r="AH419" s="702"/>
      <c r="AI419" s="702"/>
      <c r="AJ419" s="702"/>
      <c r="AK419" s="702"/>
      <c r="AL419" s="702"/>
      <c r="AM419" s="702"/>
      <c r="AN419" s="702"/>
      <c r="AO419" s="702"/>
      <c r="AP419" s="702"/>
      <c r="AQ419" s="702"/>
      <c r="AR419" s="702"/>
      <c r="AS419" s="702"/>
      <c r="AT419" s="702"/>
      <c r="AU419" s="702"/>
      <c r="AV419" s="702"/>
      <c r="AW419" s="702"/>
      <c r="AX419" s="702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  <c r="CH419" s="702"/>
      <c r="CI419" s="702"/>
      <c r="CJ419" s="702"/>
      <c r="CK419" s="702"/>
      <c r="CL419" s="702"/>
      <c r="CM419" s="702"/>
      <c r="CN419" s="702"/>
    </row>
    <row r="420" spans="4:92" ht="14.25" customHeight="1" x14ac:dyDescent="0.35">
      <c r="D420" s="6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</row>
    <row r="421" spans="4:92" ht="14.25" customHeight="1" x14ac:dyDescent="0.35">
      <c r="D421" s="787" t="s">
        <v>255</v>
      </c>
      <c r="E421" s="787"/>
      <c r="F421" s="787"/>
      <c r="G421" s="787"/>
      <c r="H421" s="787"/>
      <c r="I421" s="787"/>
      <c r="J421" s="787"/>
      <c r="K421" s="787"/>
      <c r="L421" s="787"/>
      <c r="M421" s="787"/>
      <c r="N421" s="787"/>
      <c r="O421" s="787"/>
      <c r="P421" s="787"/>
      <c r="Q421" s="787"/>
      <c r="R421" s="787"/>
      <c r="S421" s="787"/>
      <c r="T421" s="787"/>
      <c r="U421" s="787"/>
      <c r="V421" s="787"/>
      <c r="W421" s="787"/>
      <c r="X421" s="787"/>
      <c r="Y421" s="787"/>
      <c r="Z421" s="787"/>
      <c r="AA421" s="787"/>
      <c r="AB421" s="787"/>
      <c r="AC421" s="787"/>
      <c r="AD421" s="787"/>
      <c r="AE421" s="787"/>
      <c r="AF421" s="787"/>
      <c r="AG421" s="787"/>
      <c r="AH421" s="787"/>
      <c r="AI421" s="787"/>
      <c r="AJ421" s="787"/>
      <c r="AK421" s="787"/>
      <c r="AL421" s="787"/>
      <c r="AM421" s="787"/>
      <c r="AN421" s="787"/>
      <c r="AO421" s="787"/>
      <c r="AP421" s="787"/>
      <c r="AQ421" s="787"/>
      <c r="AR421" s="787"/>
      <c r="AS421" s="787"/>
      <c r="AT421" s="787"/>
      <c r="AU421" s="9"/>
      <c r="AV421" s="456" t="s">
        <v>316</v>
      </c>
      <c r="AW421" s="456"/>
      <c r="AX421" s="456"/>
      <c r="AY421" s="456"/>
      <c r="AZ421" s="456"/>
      <c r="BA421" s="456"/>
      <c r="BB421" s="456"/>
      <c r="BC421" s="456"/>
      <c r="BD421" s="456"/>
      <c r="BE421" s="456"/>
      <c r="BF421" s="456"/>
      <c r="BG421" s="456"/>
      <c r="BH421" s="456"/>
      <c r="BI421" s="456"/>
      <c r="BJ421" s="456"/>
      <c r="BK421" s="456"/>
      <c r="BL421" s="456"/>
      <c r="BM421" s="456"/>
      <c r="BN421" s="456"/>
      <c r="BO421" s="456"/>
      <c r="BP421" s="456"/>
      <c r="BQ421" s="456"/>
      <c r="BR421" s="456"/>
      <c r="BS421" s="456"/>
      <c r="BT421" s="456"/>
      <c r="BU421" s="456"/>
      <c r="BV421" s="456"/>
      <c r="BW421" s="456"/>
      <c r="BX421" s="456"/>
      <c r="BY421" s="456"/>
      <c r="BZ421" s="456"/>
      <c r="CA421" s="456"/>
      <c r="CB421" s="456"/>
      <c r="CC421" s="456"/>
      <c r="CD421" s="456"/>
      <c r="CE421" s="456"/>
      <c r="CF421" s="456"/>
      <c r="CG421" s="456"/>
      <c r="CH421" s="456"/>
      <c r="CI421" s="456"/>
      <c r="CJ421" s="456"/>
      <c r="CK421" s="456"/>
      <c r="CL421" s="456"/>
      <c r="CM421" s="456"/>
      <c r="CN421" s="456"/>
    </row>
    <row r="422" spans="4:92" ht="14.25" customHeight="1" x14ac:dyDescent="0.35">
      <c r="D422" s="818"/>
      <c r="E422" s="818"/>
      <c r="F422" s="818"/>
      <c r="G422" s="818"/>
      <c r="H422" s="818"/>
      <c r="I422" s="818"/>
      <c r="J422" s="818"/>
      <c r="K422" s="818"/>
      <c r="L422" s="818"/>
      <c r="M422" s="818"/>
      <c r="N422" s="818"/>
      <c r="O422" s="818"/>
      <c r="P422" s="818"/>
      <c r="Q422" s="818"/>
      <c r="R422" s="818"/>
      <c r="S422" s="818"/>
      <c r="T422" s="818"/>
      <c r="U422" s="818"/>
      <c r="V422" s="818"/>
      <c r="W422" s="818"/>
      <c r="X422" s="818"/>
      <c r="Y422" s="818"/>
      <c r="Z422" s="818"/>
      <c r="AA422" s="818"/>
      <c r="AB422" s="818"/>
      <c r="AC422" s="818"/>
      <c r="AD422" s="818"/>
      <c r="AE422" s="818"/>
      <c r="AF422" s="818"/>
      <c r="AG422" s="818"/>
      <c r="AH422" s="818"/>
      <c r="AI422" s="818"/>
      <c r="AJ422" s="818"/>
      <c r="AK422" s="818"/>
      <c r="AL422" s="818"/>
      <c r="AM422" s="818"/>
      <c r="AN422" s="818"/>
      <c r="AO422" s="818"/>
      <c r="AP422" s="818"/>
      <c r="AQ422" s="818"/>
      <c r="AR422" s="818"/>
      <c r="AS422" s="818"/>
      <c r="AT422" s="818"/>
      <c r="AU422" s="9"/>
      <c r="AV422" s="456"/>
      <c r="AW422" s="456"/>
      <c r="AX422" s="456"/>
      <c r="AY422" s="456"/>
      <c r="AZ422" s="456"/>
      <c r="BA422" s="456"/>
      <c r="BB422" s="456"/>
      <c r="BC422" s="456"/>
      <c r="BD422" s="456"/>
      <c r="BE422" s="456"/>
      <c r="BF422" s="456"/>
      <c r="BG422" s="456"/>
      <c r="BH422" s="456"/>
      <c r="BI422" s="456"/>
      <c r="BJ422" s="456"/>
      <c r="BK422" s="456"/>
      <c r="BL422" s="456"/>
      <c r="BM422" s="456"/>
      <c r="BN422" s="456"/>
      <c r="BO422" s="456"/>
      <c r="BP422" s="456"/>
      <c r="BQ422" s="456"/>
      <c r="BR422" s="456"/>
      <c r="BS422" s="456"/>
      <c r="BT422" s="456"/>
      <c r="BU422" s="456"/>
      <c r="BV422" s="456"/>
      <c r="BW422" s="456"/>
      <c r="BX422" s="456"/>
      <c r="BY422" s="456"/>
      <c r="BZ422" s="456"/>
      <c r="CA422" s="456"/>
      <c r="CB422" s="456"/>
      <c r="CC422" s="456"/>
      <c r="CD422" s="456"/>
      <c r="CE422" s="456"/>
      <c r="CF422" s="456"/>
      <c r="CG422" s="456"/>
      <c r="CH422" s="456"/>
      <c r="CI422" s="456"/>
      <c r="CJ422" s="456"/>
      <c r="CK422" s="456"/>
      <c r="CL422" s="456"/>
      <c r="CM422" s="456"/>
      <c r="CN422" s="456"/>
    </row>
    <row r="423" spans="4:92" ht="14.25" customHeight="1" x14ac:dyDescent="0.35">
      <c r="D423" s="360" t="s">
        <v>256</v>
      </c>
      <c r="E423" s="361"/>
      <c r="F423" s="361"/>
      <c r="G423" s="361"/>
      <c r="H423" s="361"/>
      <c r="I423" s="361"/>
      <c r="J423" s="361"/>
      <c r="K423" s="361"/>
      <c r="L423" s="361"/>
      <c r="M423" s="361"/>
      <c r="N423" s="362"/>
      <c r="O423" s="310">
        <v>2015</v>
      </c>
      <c r="P423" s="310"/>
      <c r="Q423" s="310"/>
      <c r="R423" s="310"/>
      <c r="S423" s="310"/>
      <c r="T423" s="310">
        <v>2016</v>
      </c>
      <c r="U423" s="310"/>
      <c r="V423" s="310"/>
      <c r="W423" s="310"/>
      <c r="X423" s="310"/>
      <c r="Y423" s="310">
        <v>2017</v>
      </c>
      <c r="Z423" s="310"/>
      <c r="AA423" s="310"/>
      <c r="AB423" s="310"/>
      <c r="AC423" s="310">
        <v>2018</v>
      </c>
      <c r="AD423" s="310"/>
      <c r="AE423" s="310"/>
      <c r="AF423" s="310"/>
      <c r="AG423" s="310">
        <v>2019</v>
      </c>
      <c r="AH423" s="310"/>
      <c r="AI423" s="310"/>
      <c r="AJ423" s="310"/>
      <c r="AK423" s="310">
        <v>2021</v>
      </c>
      <c r="AL423" s="310"/>
      <c r="AM423" s="310"/>
      <c r="AN423" s="310"/>
      <c r="AO423" s="310"/>
      <c r="AP423" s="310">
        <v>2020</v>
      </c>
      <c r="AQ423" s="310"/>
      <c r="AR423" s="310"/>
      <c r="AS423" s="310"/>
      <c r="AT423" s="310"/>
      <c r="AU423" s="12"/>
      <c r="AV423" s="310" t="s">
        <v>317</v>
      </c>
      <c r="AW423" s="310"/>
      <c r="AX423" s="310"/>
      <c r="AY423" s="310"/>
      <c r="AZ423" s="310"/>
      <c r="BA423" s="310"/>
      <c r="BB423" s="310"/>
      <c r="BC423" s="310"/>
      <c r="BD423" s="310"/>
      <c r="BE423" s="310"/>
      <c r="BF423" s="310"/>
      <c r="BG423" s="310"/>
      <c r="BH423" s="310"/>
      <c r="BI423" s="310"/>
      <c r="BJ423" s="310"/>
      <c r="BK423" s="310"/>
      <c r="BL423" s="310"/>
      <c r="BM423" s="310" t="s">
        <v>121</v>
      </c>
      <c r="BN423" s="310"/>
      <c r="BO423" s="310"/>
      <c r="BP423" s="310"/>
      <c r="BQ423" s="310"/>
      <c r="BR423" s="310"/>
      <c r="BS423" s="310" t="s">
        <v>184</v>
      </c>
      <c r="BT423" s="310"/>
      <c r="BU423" s="310"/>
      <c r="BV423" s="310" t="s">
        <v>119</v>
      </c>
      <c r="BW423" s="310"/>
      <c r="BX423" s="310"/>
      <c r="BY423" s="310"/>
      <c r="BZ423" s="310"/>
      <c r="CA423" s="310"/>
      <c r="CB423" s="310" t="s">
        <v>184</v>
      </c>
      <c r="CC423" s="310"/>
      <c r="CD423" s="310"/>
      <c r="CE423" s="310"/>
      <c r="CF423" s="310" t="s">
        <v>120</v>
      </c>
      <c r="CG423" s="310"/>
      <c r="CH423" s="310"/>
      <c r="CI423" s="310"/>
      <c r="CJ423" s="310"/>
      <c r="CK423" s="310"/>
      <c r="CL423" s="310" t="s">
        <v>184</v>
      </c>
      <c r="CM423" s="310"/>
      <c r="CN423" s="310"/>
    </row>
    <row r="424" spans="4:92" ht="14.25" customHeight="1" x14ac:dyDescent="0.35">
      <c r="D424" s="788"/>
      <c r="E424" s="452"/>
      <c r="F424" s="452"/>
      <c r="G424" s="452"/>
      <c r="H424" s="452"/>
      <c r="I424" s="452"/>
      <c r="J424" s="452"/>
      <c r="K424" s="452"/>
      <c r="L424" s="452"/>
      <c r="M424" s="452"/>
      <c r="N424" s="789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0"/>
      <c r="Z424" s="310"/>
      <c r="AA424" s="310"/>
      <c r="AB424" s="310"/>
      <c r="AC424" s="310"/>
      <c r="AD424" s="310"/>
      <c r="AE424" s="310"/>
      <c r="AF424" s="310"/>
      <c r="AG424" s="310"/>
      <c r="AH424" s="310"/>
      <c r="AI424" s="310"/>
      <c r="AJ424" s="310"/>
      <c r="AK424" s="310"/>
      <c r="AL424" s="310"/>
      <c r="AM424" s="310"/>
      <c r="AN424" s="310"/>
      <c r="AO424" s="310"/>
      <c r="AP424" s="310"/>
      <c r="AQ424" s="310"/>
      <c r="AR424" s="310"/>
      <c r="AS424" s="310"/>
      <c r="AT424" s="310"/>
      <c r="AU424" s="12"/>
      <c r="AV424" s="589" t="s">
        <v>319</v>
      </c>
      <c r="AW424" s="589"/>
      <c r="AX424" s="589"/>
      <c r="AY424" s="589"/>
      <c r="AZ424" s="589"/>
      <c r="BA424" s="589"/>
      <c r="BB424" s="589"/>
      <c r="BC424" s="589"/>
      <c r="BD424" s="589"/>
      <c r="BE424" s="589"/>
      <c r="BF424" s="589"/>
      <c r="BG424" s="589"/>
      <c r="BH424" s="589"/>
      <c r="BI424" s="589"/>
      <c r="BJ424" s="589"/>
      <c r="BK424" s="589"/>
      <c r="BL424" s="589"/>
      <c r="BM424" s="578">
        <v>7194</v>
      </c>
      <c r="BN424" s="578"/>
      <c r="BO424" s="578"/>
      <c r="BP424" s="578"/>
      <c r="BQ424" s="578"/>
      <c r="BR424" s="578"/>
      <c r="BS424" s="347">
        <v>100</v>
      </c>
      <c r="BT424" s="347"/>
      <c r="BU424" s="347"/>
      <c r="BV424" s="578">
        <v>5867</v>
      </c>
      <c r="BW424" s="578"/>
      <c r="BX424" s="578"/>
      <c r="BY424" s="578"/>
      <c r="BZ424" s="578"/>
      <c r="CA424" s="578"/>
      <c r="CB424" s="347">
        <v>100</v>
      </c>
      <c r="CC424" s="347"/>
      <c r="CD424" s="347"/>
      <c r="CE424" s="347"/>
      <c r="CF424" s="578">
        <v>1327</v>
      </c>
      <c r="CG424" s="578"/>
      <c r="CH424" s="578"/>
      <c r="CI424" s="578"/>
      <c r="CJ424" s="578"/>
      <c r="CK424" s="578"/>
      <c r="CL424" s="347">
        <v>100</v>
      </c>
      <c r="CM424" s="347"/>
      <c r="CN424" s="347"/>
    </row>
    <row r="425" spans="4:92" ht="14.25" customHeight="1" x14ac:dyDescent="0.35">
      <c r="D425" s="363"/>
      <c r="E425" s="364"/>
      <c r="F425" s="364"/>
      <c r="G425" s="364"/>
      <c r="H425" s="364"/>
      <c r="I425" s="364"/>
      <c r="J425" s="364"/>
      <c r="K425" s="364"/>
      <c r="L425" s="364"/>
      <c r="M425" s="364"/>
      <c r="N425" s="365"/>
      <c r="O425" s="310"/>
      <c r="P425" s="310"/>
      <c r="Q425" s="310"/>
      <c r="R425" s="310"/>
      <c r="S425" s="310"/>
      <c r="T425" s="310"/>
      <c r="U425" s="310"/>
      <c r="V425" s="310"/>
      <c r="W425" s="310"/>
      <c r="X425" s="310"/>
      <c r="Y425" s="310"/>
      <c r="Z425" s="310"/>
      <c r="AA425" s="310"/>
      <c r="AB425" s="310"/>
      <c r="AC425" s="310"/>
      <c r="AD425" s="310"/>
      <c r="AE425" s="310"/>
      <c r="AF425" s="310"/>
      <c r="AG425" s="310"/>
      <c r="AH425" s="310"/>
      <c r="AI425" s="310"/>
      <c r="AJ425" s="310"/>
      <c r="AK425" s="310"/>
      <c r="AL425" s="310"/>
      <c r="AM425" s="310"/>
      <c r="AN425" s="310"/>
      <c r="AO425" s="310"/>
      <c r="AP425" s="310"/>
      <c r="AQ425" s="310"/>
      <c r="AR425" s="310"/>
      <c r="AS425" s="310"/>
      <c r="AT425" s="310"/>
      <c r="AU425" s="12"/>
      <c r="AV425" s="589" t="s">
        <v>320</v>
      </c>
      <c r="AW425" s="589"/>
      <c r="AX425" s="589"/>
      <c r="AY425" s="589"/>
      <c r="AZ425" s="589"/>
      <c r="BA425" s="589"/>
      <c r="BB425" s="589"/>
      <c r="BC425" s="589"/>
      <c r="BD425" s="589"/>
      <c r="BE425" s="589"/>
      <c r="BF425" s="589"/>
      <c r="BG425" s="589"/>
      <c r="BH425" s="589"/>
      <c r="BI425" s="589"/>
      <c r="BJ425" s="589"/>
      <c r="BK425" s="589"/>
      <c r="BL425" s="589"/>
      <c r="BM425" s="578">
        <v>3939</v>
      </c>
      <c r="BN425" s="578"/>
      <c r="BO425" s="578"/>
      <c r="BP425" s="578"/>
      <c r="BQ425" s="578"/>
      <c r="BR425" s="578"/>
      <c r="BS425" s="347">
        <v>54.75</v>
      </c>
      <c r="BT425" s="347"/>
      <c r="BU425" s="347"/>
      <c r="BV425" s="578">
        <v>2925</v>
      </c>
      <c r="BW425" s="578"/>
      <c r="BX425" s="578"/>
      <c r="BY425" s="578"/>
      <c r="BZ425" s="578"/>
      <c r="CA425" s="578"/>
      <c r="CB425" s="347">
        <v>49.86</v>
      </c>
      <c r="CC425" s="347"/>
      <c r="CD425" s="347"/>
      <c r="CE425" s="347"/>
      <c r="CF425" s="578">
        <v>1014</v>
      </c>
      <c r="CG425" s="578"/>
      <c r="CH425" s="578"/>
      <c r="CI425" s="578"/>
      <c r="CJ425" s="578"/>
      <c r="CK425" s="578"/>
      <c r="CL425" s="347">
        <v>76.41</v>
      </c>
      <c r="CM425" s="347"/>
      <c r="CN425" s="347"/>
    </row>
    <row r="426" spans="4:92" ht="14.25" customHeight="1" x14ac:dyDescent="0.35">
      <c r="D426" s="403" t="s">
        <v>257</v>
      </c>
      <c r="E426" s="404"/>
      <c r="F426" s="404"/>
      <c r="G426" s="404"/>
      <c r="H426" s="404"/>
      <c r="I426" s="404"/>
      <c r="J426" s="404"/>
      <c r="K426" s="404"/>
      <c r="L426" s="404"/>
      <c r="M426" s="404"/>
      <c r="N426" s="405"/>
      <c r="O426" s="590"/>
      <c r="P426" s="383"/>
      <c r="Q426" s="383"/>
      <c r="R426" s="383"/>
      <c r="S426" s="383"/>
      <c r="T426" s="812"/>
      <c r="U426" s="347"/>
      <c r="V426" s="347"/>
      <c r="W426" s="347"/>
      <c r="X426" s="347"/>
      <c r="Y426" s="812"/>
      <c r="Z426" s="347"/>
      <c r="AA426" s="347"/>
      <c r="AB426" s="347"/>
      <c r="AC426" s="812"/>
      <c r="AD426" s="347"/>
      <c r="AE426" s="347"/>
      <c r="AF426" s="347"/>
      <c r="AG426" s="812"/>
      <c r="AH426" s="347"/>
      <c r="AI426" s="347"/>
      <c r="AJ426" s="347"/>
      <c r="AK426" s="590"/>
      <c r="AL426" s="383"/>
      <c r="AM426" s="383"/>
      <c r="AN426" s="383"/>
      <c r="AO426" s="383"/>
      <c r="AP426" s="590"/>
      <c r="AQ426" s="383"/>
      <c r="AR426" s="383"/>
      <c r="AS426" s="383"/>
      <c r="AT426" s="383"/>
      <c r="AU426" s="12"/>
      <c r="AV426" s="589" t="s">
        <v>321</v>
      </c>
      <c r="AW426" s="589"/>
      <c r="AX426" s="589"/>
      <c r="AY426" s="589"/>
      <c r="AZ426" s="589"/>
      <c r="BA426" s="589"/>
      <c r="BB426" s="589"/>
      <c r="BC426" s="589"/>
      <c r="BD426" s="589"/>
      <c r="BE426" s="589"/>
      <c r="BF426" s="589"/>
      <c r="BG426" s="589"/>
      <c r="BH426" s="589"/>
      <c r="BI426" s="589"/>
      <c r="BJ426" s="589"/>
      <c r="BK426" s="589"/>
      <c r="BL426" s="589"/>
      <c r="BM426" s="578">
        <v>3255</v>
      </c>
      <c r="BN426" s="578"/>
      <c r="BO426" s="578"/>
      <c r="BP426" s="578"/>
      <c r="BQ426" s="578"/>
      <c r="BR426" s="578"/>
      <c r="BS426" s="347">
        <v>45.25</v>
      </c>
      <c r="BT426" s="347"/>
      <c r="BU426" s="347"/>
      <c r="BV426" s="578">
        <v>2942</v>
      </c>
      <c r="BW426" s="578"/>
      <c r="BX426" s="578"/>
      <c r="BY426" s="578"/>
      <c r="BZ426" s="578"/>
      <c r="CA426" s="578"/>
      <c r="CB426" s="347">
        <v>50.15</v>
      </c>
      <c r="CC426" s="347"/>
      <c r="CD426" s="347"/>
      <c r="CE426" s="347"/>
      <c r="CF426" s="578">
        <v>313</v>
      </c>
      <c r="CG426" s="578"/>
      <c r="CH426" s="578"/>
      <c r="CI426" s="578"/>
      <c r="CJ426" s="578"/>
      <c r="CK426" s="578"/>
      <c r="CL426" s="347">
        <v>23.59</v>
      </c>
      <c r="CM426" s="347"/>
      <c r="CN426" s="347"/>
    </row>
    <row r="427" spans="4:92" ht="14.25" customHeight="1" x14ac:dyDescent="0.35">
      <c r="D427" s="403" t="s">
        <v>258</v>
      </c>
      <c r="E427" s="404"/>
      <c r="F427" s="404"/>
      <c r="G427" s="404"/>
      <c r="H427" s="404"/>
      <c r="I427" s="404"/>
      <c r="J427" s="404"/>
      <c r="K427" s="404"/>
      <c r="L427" s="404"/>
      <c r="M427" s="404"/>
      <c r="N427" s="405"/>
      <c r="O427" s="590"/>
      <c r="P427" s="383"/>
      <c r="Q427" s="383"/>
      <c r="R427" s="383"/>
      <c r="S427" s="383"/>
      <c r="T427" s="812"/>
      <c r="U427" s="347"/>
      <c r="V427" s="347"/>
      <c r="W427" s="347"/>
      <c r="X427" s="347"/>
      <c r="Y427" s="812"/>
      <c r="Z427" s="347"/>
      <c r="AA427" s="347"/>
      <c r="AB427" s="347"/>
      <c r="AC427" s="812"/>
      <c r="AD427" s="347"/>
      <c r="AE427" s="347"/>
      <c r="AF427" s="347"/>
      <c r="AG427" s="812"/>
      <c r="AH427" s="347"/>
      <c r="AI427" s="347"/>
      <c r="AJ427" s="347"/>
      <c r="AK427" s="590"/>
      <c r="AL427" s="383"/>
      <c r="AM427" s="383"/>
      <c r="AN427" s="383"/>
      <c r="AO427" s="383"/>
      <c r="AP427" s="590"/>
      <c r="AQ427" s="383"/>
      <c r="AR427" s="383"/>
      <c r="AS427" s="383"/>
      <c r="AT427" s="383"/>
      <c r="AU427" s="12"/>
      <c r="AV427" s="589" t="s">
        <v>322</v>
      </c>
      <c r="AW427" s="589"/>
      <c r="AX427" s="589"/>
      <c r="AY427" s="589"/>
      <c r="AZ427" s="589"/>
      <c r="BA427" s="589"/>
      <c r="BB427" s="589"/>
      <c r="BC427" s="589"/>
      <c r="BD427" s="589"/>
      <c r="BE427" s="589"/>
      <c r="BF427" s="589"/>
      <c r="BG427" s="589"/>
      <c r="BH427" s="589"/>
      <c r="BI427" s="589"/>
      <c r="BJ427" s="589"/>
      <c r="BK427" s="589"/>
      <c r="BL427" s="589"/>
      <c r="BM427" s="578">
        <v>1835</v>
      </c>
      <c r="BN427" s="578"/>
      <c r="BO427" s="578"/>
      <c r="BP427" s="578"/>
      <c r="BQ427" s="578"/>
      <c r="BR427" s="578"/>
      <c r="BS427" s="347">
        <v>25.51</v>
      </c>
      <c r="BT427" s="347"/>
      <c r="BU427" s="347"/>
      <c r="BV427" s="578">
        <v>1790</v>
      </c>
      <c r="BW427" s="578"/>
      <c r="BX427" s="578"/>
      <c r="BY427" s="578"/>
      <c r="BZ427" s="578"/>
      <c r="CA427" s="578"/>
      <c r="CB427" s="347">
        <v>30.51</v>
      </c>
      <c r="CC427" s="347"/>
      <c r="CD427" s="347"/>
      <c r="CE427" s="347"/>
      <c r="CF427" s="578">
        <v>45</v>
      </c>
      <c r="CG427" s="578"/>
      <c r="CH427" s="578"/>
      <c r="CI427" s="578"/>
      <c r="CJ427" s="578"/>
      <c r="CK427" s="578"/>
      <c r="CL427" s="347">
        <v>3.39</v>
      </c>
      <c r="CM427" s="347"/>
      <c r="CN427" s="347"/>
    </row>
    <row r="428" spans="4:92" ht="14.25" customHeight="1" x14ac:dyDescent="0.35">
      <c r="D428" s="403" t="s">
        <v>259</v>
      </c>
      <c r="E428" s="404"/>
      <c r="F428" s="404"/>
      <c r="G428" s="404"/>
      <c r="H428" s="404"/>
      <c r="I428" s="404"/>
      <c r="J428" s="404"/>
      <c r="K428" s="404"/>
      <c r="L428" s="404"/>
      <c r="M428" s="404"/>
      <c r="N428" s="405"/>
      <c r="O428" s="591"/>
      <c r="P428" s="592"/>
      <c r="Q428" s="592"/>
      <c r="R428" s="592"/>
      <c r="S428" s="593"/>
      <c r="T428" s="347"/>
      <c r="U428" s="347"/>
      <c r="V428" s="347"/>
      <c r="W428" s="347"/>
      <c r="X428" s="347"/>
      <c r="Y428" s="347"/>
      <c r="Z428" s="347"/>
      <c r="AA428" s="347"/>
      <c r="AB428" s="347"/>
      <c r="AC428" s="594"/>
      <c r="AD428" s="594"/>
      <c r="AE428" s="594"/>
      <c r="AF428" s="594"/>
      <c r="AG428" s="347"/>
      <c r="AH428" s="347"/>
      <c r="AI428" s="347"/>
      <c r="AJ428" s="347"/>
      <c r="AK428" s="383"/>
      <c r="AL428" s="383"/>
      <c r="AM428" s="383"/>
      <c r="AN428" s="383"/>
      <c r="AO428" s="383"/>
      <c r="AP428" s="383"/>
      <c r="AQ428" s="383"/>
      <c r="AR428" s="383"/>
      <c r="AS428" s="383"/>
      <c r="AT428" s="383"/>
      <c r="AU428" s="12"/>
      <c r="AV428" s="589" t="s">
        <v>323</v>
      </c>
      <c r="AW428" s="589"/>
      <c r="AX428" s="589"/>
      <c r="AY428" s="589"/>
      <c r="AZ428" s="589"/>
      <c r="BA428" s="589"/>
      <c r="BB428" s="589"/>
      <c r="BC428" s="589"/>
      <c r="BD428" s="589"/>
      <c r="BE428" s="589"/>
      <c r="BF428" s="589"/>
      <c r="BG428" s="589"/>
      <c r="BH428" s="589"/>
      <c r="BI428" s="589"/>
      <c r="BJ428" s="589"/>
      <c r="BK428" s="589"/>
      <c r="BL428" s="589"/>
      <c r="BM428" s="578">
        <v>1420</v>
      </c>
      <c r="BN428" s="578"/>
      <c r="BO428" s="578"/>
      <c r="BP428" s="578"/>
      <c r="BQ428" s="578"/>
      <c r="BR428" s="578"/>
      <c r="BS428" s="347">
        <v>19.739999999999998</v>
      </c>
      <c r="BT428" s="347"/>
      <c r="BU428" s="347"/>
      <c r="BV428" s="578">
        <v>1152</v>
      </c>
      <c r="BW428" s="578"/>
      <c r="BX428" s="578"/>
      <c r="BY428" s="578"/>
      <c r="BZ428" s="578"/>
      <c r="CA428" s="578"/>
      <c r="CB428" s="347">
        <v>19.64</v>
      </c>
      <c r="CC428" s="347"/>
      <c r="CD428" s="347"/>
      <c r="CE428" s="347"/>
      <c r="CF428" s="578">
        <v>268</v>
      </c>
      <c r="CG428" s="578"/>
      <c r="CH428" s="578"/>
      <c r="CI428" s="578"/>
      <c r="CJ428" s="578"/>
      <c r="CK428" s="578"/>
      <c r="CL428" s="347">
        <v>20.2</v>
      </c>
      <c r="CM428" s="347"/>
      <c r="CN428" s="347"/>
    </row>
    <row r="429" spans="4:92" ht="14.25" customHeight="1" x14ac:dyDescent="0.35">
      <c r="D429" s="455" t="s">
        <v>318</v>
      </c>
      <c r="E429" s="455"/>
      <c r="F429" s="455"/>
      <c r="G429" s="455"/>
      <c r="H429" s="455"/>
      <c r="I429" s="455"/>
      <c r="J429" s="455"/>
      <c r="K429" s="455"/>
      <c r="L429" s="455"/>
      <c r="M429" s="455"/>
      <c r="N429" s="455"/>
      <c r="O429" s="455"/>
      <c r="P429" s="455"/>
      <c r="Q429" s="455"/>
      <c r="R429" s="455"/>
      <c r="S429" s="455"/>
      <c r="T429" s="455"/>
      <c r="U429" s="455"/>
      <c r="V429" s="455"/>
      <c r="W429" s="455"/>
      <c r="X429" s="455"/>
      <c r="Y429" s="455"/>
      <c r="Z429" s="455"/>
      <c r="AA429" s="455"/>
      <c r="AB429" s="455"/>
      <c r="AC429" s="455"/>
      <c r="AD429" s="455"/>
      <c r="AE429" s="455"/>
      <c r="AF429" s="455"/>
      <c r="AG429" s="455"/>
      <c r="AH429" s="455"/>
      <c r="AI429" s="455"/>
      <c r="AJ429" s="455"/>
      <c r="AK429" s="455"/>
      <c r="AL429" s="455"/>
      <c r="AM429" s="455"/>
      <c r="AN429" s="455"/>
      <c r="AO429" s="455"/>
      <c r="AP429" s="455"/>
      <c r="AQ429" s="455"/>
      <c r="AR429" s="455"/>
      <c r="AS429" s="455"/>
      <c r="AT429" s="455"/>
      <c r="AU429" s="12"/>
      <c r="AV429" s="702" t="s">
        <v>327</v>
      </c>
      <c r="AW429" s="702"/>
      <c r="AX429" s="702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  <c r="CH429" s="702"/>
      <c r="CI429" s="702"/>
      <c r="CJ429" s="702"/>
      <c r="CK429" s="702"/>
      <c r="CL429" s="702"/>
      <c r="CM429" s="702"/>
      <c r="CN429" s="702"/>
    </row>
    <row r="430" spans="4:92" ht="14.25" customHeight="1" x14ac:dyDescent="0.35"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  <c r="AE430" s="116"/>
      <c r="AF430" s="116"/>
      <c r="AG430" s="116"/>
      <c r="AH430" s="116"/>
      <c r="AI430" s="116"/>
      <c r="AJ430" s="116"/>
      <c r="AK430" s="116"/>
      <c r="AL430" s="116"/>
      <c r="AM430" s="116"/>
      <c r="AN430" s="116"/>
      <c r="AO430" s="116"/>
      <c r="AP430" s="116"/>
      <c r="AQ430" s="116"/>
      <c r="AR430" s="116"/>
      <c r="AS430" s="116"/>
      <c r="AT430" s="116"/>
      <c r="AU430" s="116"/>
      <c r="AV430" s="116"/>
      <c r="AW430" s="116"/>
      <c r="AX430" s="116"/>
      <c r="AY430" s="116"/>
      <c r="AZ430" s="116"/>
      <c r="BA430" s="116"/>
      <c r="BB430" s="116"/>
      <c r="BC430" s="116"/>
      <c r="BD430" s="116"/>
      <c r="BE430" s="116"/>
      <c r="BF430" s="116"/>
      <c r="BG430" s="116"/>
      <c r="BH430" s="116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</row>
    <row r="431" spans="4:92" ht="14.25" customHeight="1" x14ac:dyDescent="0.35">
      <c r="D431" s="577" t="s">
        <v>744</v>
      </c>
      <c r="E431" s="577"/>
      <c r="F431" s="577"/>
      <c r="G431" s="577"/>
      <c r="H431" s="577"/>
      <c r="I431" s="577"/>
      <c r="J431" s="577"/>
      <c r="K431" s="577"/>
      <c r="L431" s="577"/>
      <c r="M431" s="577"/>
      <c r="N431" s="577"/>
      <c r="O431" s="577"/>
      <c r="P431" s="577"/>
      <c r="Q431" s="577"/>
      <c r="R431" s="577"/>
      <c r="S431" s="577"/>
      <c r="T431" s="577"/>
      <c r="U431" s="577"/>
      <c r="V431" s="577"/>
      <c r="W431" s="577"/>
      <c r="X431" s="577"/>
      <c r="Y431" s="577"/>
      <c r="Z431" s="577"/>
      <c r="AA431" s="577"/>
      <c r="AB431" s="577"/>
      <c r="AC431" s="577"/>
      <c r="AD431" s="577"/>
      <c r="AE431" s="577"/>
      <c r="AF431" s="577"/>
      <c r="AG431" s="577"/>
      <c r="AH431" s="577"/>
      <c r="AI431" s="577"/>
      <c r="AJ431" s="577"/>
      <c r="AK431" s="577"/>
      <c r="AL431" s="577"/>
      <c r="AM431" s="577"/>
      <c r="AN431" s="577"/>
      <c r="AO431" s="577"/>
      <c r="AP431" s="577"/>
      <c r="AQ431" s="577"/>
      <c r="AR431" s="577"/>
      <c r="AS431" s="577"/>
      <c r="AT431" s="577"/>
      <c r="AU431" s="577"/>
      <c r="AV431" s="577"/>
      <c r="AW431" s="577"/>
      <c r="AX431" s="577"/>
      <c r="AY431" s="577"/>
      <c r="AZ431" s="577"/>
      <c r="BA431" s="577"/>
      <c r="BB431" s="577"/>
      <c r="BC431" s="577"/>
      <c r="BD431" s="577"/>
      <c r="BE431" s="577"/>
      <c r="BF431" s="577"/>
      <c r="BG431" s="577"/>
      <c r="BH431" s="577"/>
      <c r="BI431" s="577"/>
      <c r="BJ431" s="577"/>
      <c r="BK431" s="577"/>
      <c r="BL431" s="577"/>
      <c r="BM431" s="577"/>
      <c r="BN431" s="577"/>
      <c r="BO431" s="577"/>
      <c r="BP431" s="577"/>
      <c r="BQ431" s="577"/>
      <c r="BR431" s="577"/>
      <c r="BS431" s="577"/>
      <c r="BT431" s="577"/>
      <c r="BU431" s="577"/>
      <c r="BV431" s="577"/>
      <c r="BW431" s="577"/>
      <c r="BX431" s="577"/>
      <c r="BY431" s="577"/>
      <c r="BZ431" s="577"/>
      <c r="CA431" s="577"/>
      <c r="CB431" s="577"/>
      <c r="CC431" s="577"/>
      <c r="CD431" s="577"/>
      <c r="CE431" s="577"/>
      <c r="CF431" s="577"/>
      <c r="CG431" s="577"/>
      <c r="CH431" s="577"/>
      <c r="CI431" s="577"/>
      <c r="CJ431" s="577"/>
      <c r="CK431" s="577"/>
      <c r="CL431" s="577"/>
      <c r="CM431" s="577"/>
      <c r="CN431" s="577"/>
    </row>
    <row r="432" spans="4:92" ht="14.25" customHeight="1" x14ac:dyDescent="0.35">
      <c r="D432" s="577"/>
      <c r="E432" s="577"/>
      <c r="F432" s="577"/>
      <c r="G432" s="577"/>
      <c r="H432" s="577"/>
      <c r="I432" s="577"/>
      <c r="J432" s="577"/>
      <c r="K432" s="577"/>
      <c r="L432" s="577"/>
      <c r="M432" s="577"/>
      <c r="N432" s="577"/>
      <c r="O432" s="577"/>
      <c r="P432" s="577"/>
      <c r="Q432" s="577"/>
      <c r="R432" s="577"/>
      <c r="S432" s="577"/>
      <c r="T432" s="577"/>
      <c r="U432" s="577"/>
      <c r="V432" s="577"/>
      <c r="W432" s="577"/>
      <c r="X432" s="577"/>
      <c r="Y432" s="577"/>
      <c r="Z432" s="577"/>
      <c r="AA432" s="577"/>
      <c r="AB432" s="577"/>
      <c r="AC432" s="577"/>
      <c r="AD432" s="577"/>
      <c r="AE432" s="577"/>
      <c r="AF432" s="577"/>
      <c r="AG432" s="577"/>
      <c r="AH432" s="577"/>
      <c r="AI432" s="577"/>
      <c r="AJ432" s="577"/>
      <c r="AK432" s="577"/>
      <c r="AL432" s="577"/>
      <c r="AM432" s="577"/>
      <c r="AN432" s="577"/>
      <c r="AO432" s="577"/>
      <c r="AP432" s="577"/>
      <c r="AQ432" s="577"/>
      <c r="AR432" s="577"/>
      <c r="AS432" s="577"/>
      <c r="AT432" s="577"/>
      <c r="AU432" s="577"/>
      <c r="AV432" s="577"/>
      <c r="AW432" s="577"/>
      <c r="AX432" s="577"/>
      <c r="AY432" s="577"/>
      <c r="AZ432" s="577"/>
      <c r="BA432" s="577"/>
      <c r="BB432" s="577"/>
      <c r="BC432" s="577"/>
      <c r="BD432" s="577"/>
      <c r="BE432" s="577"/>
      <c r="BF432" s="577"/>
      <c r="BG432" s="577"/>
      <c r="BH432" s="577"/>
      <c r="BI432" s="577"/>
      <c r="BJ432" s="577"/>
      <c r="BK432" s="577"/>
      <c r="BL432" s="577"/>
      <c r="BM432" s="577"/>
      <c r="BN432" s="577"/>
      <c r="BO432" s="577"/>
      <c r="BP432" s="577"/>
      <c r="BQ432" s="577"/>
      <c r="BR432" s="577"/>
      <c r="BS432" s="577"/>
      <c r="BT432" s="577"/>
      <c r="BU432" s="577"/>
      <c r="BV432" s="577"/>
      <c r="BW432" s="577"/>
      <c r="BX432" s="577"/>
      <c r="BY432" s="577"/>
      <c r="BZ432" s="577"/>
      <c r="CA432" s="577"/>
      <c r="CB432" s="577"/>
      <c r="CC432" s="577"/>
      <c r="CD432" s="577"/>
      <c r="CE432" s="577"/>
      <c r="CF432" s="577"/>
      <c r="CG432" s="577"/>
      <c r="CH432" s="577"/>
      <c r="CI432" s="577"/>
      <c r="CJ432" s="577"/>
      <c r="CK432" s="577"/>
      <c r="CL432" s="577"/>
      <c r="CM432" s="577"/>
      <c r="CN432" s="577"/>
    </row>
    <row r="433" spans="1:139" ht="14.25" customHeight="1" x14ac:dyDescent="0.35"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</row>
    <row r="434" spans="1:139" ht="14.25" customHeight="1" x14ac:dyDescent="0.35">
      <c r="D434" s="900" t="s">
        <v>260</v>
      </c>
      <c r="E434" s="901"/>
      <c r="F434" s="901"/>
      <c r="G434" s="901"/>
      <c r="H434" s="901"/>
      <c r="I434" s="901"/>
      <c r="J434" s="901"/>
      <c r="K434" s="901"/>
      <c r="L434" s="901"/>
      <c r="M434" s="901"/>
      <c r="N434" s="901"/>
      <c r="O434" s="901"/>
      <c r="P434" s="901"/>
      <c r="Q434" s="901"/>
      <c r="R434" s="902"/>
      <c r="S434" s="563" t="s">
        <v>1259</v>
      </c>
      <c r="T434" s="563"/>
      <c r="U434" s="563"/>
      <c r="V434" s="563"/>
      <c r="W434" s="563"/>
      <c r="X434" s="563"/>
      <c r="Y434" s="563"/>
      <c r="Z434" s="563"/>
      <c r="AA434" s="563"/>
      <c r="AB434" s="563"/>
      <c r="AC434" s="563"/>
      <c r="AD434" s="563"/>
      <c r="AE434" s="563"/>
      <c r="AF434" s="563"/>
      <c r="AG434" s="563" t="s">
        <v>1325</v>
      </c>
      <c r="AH434" s="563"/>
      <c r="AI434" s="563"/>
      <c r="AJ434" s="563"/>
      <c r="AK434" s="563"/>
      <c r="AL434" s="563"/>
      <c r="AM434" s="563"/>
      <c r="AN434" s="563"/>
      <c r="AO434" s="563"/>
      <c r="AP434" s="563"/>
      <c r="AQ434" s="563"/>
      <c r="AR434" s="563"/>
      <c r="AS434" s="563"/>
      <c r="AT434" s="563"/>
    </row>
    <row r="435" spans="1:139" ht="14.25" customHeight="1" x14ac:dyDescent="0.35">
      <c r="D435" s="903"/>
      <c r="E435" s="904"/>
      <c r="F435" s="904"/>
      <c r="G435" s="904"/>
      <c r="H435" s="904"/>
      <c r="I435" s="904"/>
      <c r="J435" s="904"/>
      <c r="K435" s="904"/>
      <c r="L435" s="904"/>
      <c r="M435" s="904"/>
      <c r="N435" s="904"/>
      <c r="O435" s="904"/>
      <c r="P435" s="904"/>
      <c r="Q435" s="904"/>
      <c r="R435" s="905"/>
      <c r="S435" s="563" t="s">
        <v>270</v>
      </c>
      <c r="T435" s="563"/>
      <c r="U435" s="563"/>
      <c r="V435" s="563"/>
      <c r="W435" s="563"/>
      <c r="X435" s="563"/>
      <c r="Y435" s="563"/>
      <c r="Z435" s="813" t="s">
        <v>262</v>
      </c>
      <c r="AA435" s="813"/>
      <c r="AB435" s="813"/>
      <c r="AC435" s="813"/>
      <c r="AD435" s="813"/>
      <c r="AE435" s="813"/>
      <c r="AF435" s="813"/>
      <c r="AG435" s="563" t="s">
        <v>270</v>
      </c>
      <c r="AH435" s="563"/>
      <c r="AI435" s="563"/>
      <c r="AJ435" s="563"/>
      <c r="AK435" s="563"/>
      <c r="AL435" s="563"/>
      <c r="AM435" s="563"/>
      <c r="AN435" s="813" t="s">
        <v>262</v>
      </c>
      <c r="AO435" s="813"/>
      <c r="AP435" s="813"/>
      <c r="AQ435" s="813"/>
      <c r="AR435" s="813"/>
      <c r="AS435" s="813"/>
      <c r="AT435" s="813"/>
      <c r="EH435" s="122" t="s">
        <v>623</v>
      </c>
      <c r="EI435" s="122" t="s">
        <v>624</v>
      </c>
    </row>
    <row r="436" spans="1:139" ht="14.25" customHeight="1" x14ac:dyDescent="0.35">
      <c r="D436" s="906"/>
      <c r="E436" s="907"/>
      <c r="F436" s="907"/>
      <c r="G436" s="907"/>
      <c r="H436" s="907"/>
      <c r="I436" s="907"/>
      <c r="J436" s="907"/>
      <c r="K436" s="907"/>
      <c r="L436" s="907"/>
      <c r="M436" s="907"/>
      <c r="N436" s="907"/>
      <c r="O436" s="907"/>
      <c r="P436" s="907"/>
      <c r="Q436" s="907"/>
      <c r="R436" s="908"/>
      <c r="S436" s="563"/>
      <c r="T436" s="563"/>
      <c r="U436" s="563"/>
      <c r="V436" s="563"/>
      <c r="W436" s="563"/>
      <c r="X436" s="563"/>
      <c r="Y436" s="563"/>
      <c r="Z436" s="813"/>
      <c r="AA436" s="813"/>
      <c r="AB436" s="813"/>
      <c r="AC436" s="813"/>
      <c r="AD436" s="813"/>
      <c r="AE436" s="813"/>
      <c r="AF436" s="813"/>
      <c r="AG436" s="563"/>
      <c r="AH436" s="563"/>
      <c r="AI436" s="563"/>
      <c r="AJ436" s="563"/>
      <c r="AK436" s="563"/>
      <c r="AL436" s="563"/>
      <c r="AM436" s="563"/>
      <c r="AN436" s="813"/>
      <c r="AO436" s="813"/>
      <c r="AP436" s="813"/>
      <c r="AQ436" s="813"/>
      <c r="AR436" s="813"/>
      <c r="AS436" s="813"/>
      <c r="AT436" s="813"/>
    </row>
    <row r="437" spans="1:139" ht="14.25" customHeight="1" x14ac:dyDescent="0.35">
      <c r="D437" s="304" t="s">
        <v>261</v>
      </c>
      <c r="E437" s="305"/>
      <c r="F437" s="305"/>
      <c r="G437" s="305"/>
      <c r="H437" s="305"/>
      <c r="I437" s="305"/>
      <c r="J437" s="305"/>
      <c r="K437" s="305"/>
      <c r="L437" s="305"/>
      <c r="M437" s="305"/>
      <c r="N437" s="305"/>
      <c r="O437" s="305"/>
      <c r="P437" s="305"/>
      <c r="Q437" s="305"/>
      <c r="R437" s="306"/>
      <c r="S437" s="347">
        <v>10</v>
      </c>
      <c r="T437" s="347"/>
      <c r="U437" s="347"/>
      <c r="V437" s="347"/>
      <c r="W437" s="347"/>
      <c r="X437" s="347"/>
      <c r="Y437" s="347"/>
      <c r="Z437" s="564">
        <v>24.05</v>
      </c>
      <c r="AA437" s="564"/>
      <c r="AB437" s="564"/>
      <c r="AC437" s="564"/>
      <c r="AD437" s="564"/>
      <c r="AE437" s="564"/>
      <c r="AF437" s="564"/>
      <c r="AG437" s="347">
        <v>20</v>
      </c>
      <c r="AH437" s="347"/>
      <c r="AI437" s="347"/>
      <c r="AJ437" s="347"/>
      <c r="AK437" s="347"/>
      <c r="AL437" s="347"/>
      <c r="AM437" s="347"/>
      <c r="AN437" s="564">
        <v>47.623583000000004</v>
      </c>
      <c r="AO437" s="564"/>
      <c r="AP437" s="564"/>
      <c r="AQ437" s="564"/>
      <c r="AR437" s="564"/>
      <c r="AS437" s="564"/>
      <c r="AT437" s="564"/>
      <c r="EH437" s="122" t="str">
        <f t="shared" ref="EH437:EH444" si="31">+D437</f>
        <v xml:space="preserve">Homicidios </v>
      </c>
      <c r="EI437" s="122">
        <f t="shared" ref="EI437:EI444" si="32">+AG437</f>
        <v>20</v>
      </c>
    </row>
    <row r="438" spans="1:139" ht="14.25" customHeight="1" x14ac:dyDescent="0.35">
      <c r="D438" s="304" t="s">
        <v>271</v>
      </c>
      <c r="E438" s="305"/>
      <c r="F438" s="305"/>
      <c r="G438" s="305"/>
      <c r="H438" s="305"/>
      <c r="I438" s="305"/>
      <c r="J438" s="305"/>
      <c r="K438" s="305"/>
      <c r="L438" s="305"/>
      <c r="M438" s="305"/>
      <c r="N438" s="305"/>
      <c r="O438" s="305"/>
      <c r="P438" s="305"/>
      <c r="Q438" s="305"/>
      <c r="R438" s="306"/>
      <c r="S438" s="347">
        <v>4</v>
      </c>
      <c r="T438" s="347"/>
      <c r="U438" s="347"/>
      <c r="V438" s="347"/>
      <c r="W438" s="347"/>
      <c r="X438" s="347"/>
      <c r="Y438" s="347"/>
      <c r="Z438" s="564">
        <v>10.53</v>
      </c>
      <c r="AA438" s="564"/>
      <c r="AB438" s="564"/>
      <c r="AC438" s="564"/>
      <c r="AD438" s="564"/>
      <c r="AE438" s="564"/>
      <c r="AF438" s="564"/>
      <c r="AG438" s="347">
        <v>4</v>
      </c>
      <c r="AH438" s="347"/>
      <c r="AI438" s="347"/>
      <c r="AJ438" s="347"/>
      <c r="AK438" s="347"/>
      <c r="AL438" s="347"/>
      <c r="AM438" s="347"/>
      <c r="AN438" s="564">
        <v>10.48</v>
      </c>
      <c r="AO438" s="564"/>
      <c r="AP438" s="564"/>
      <c r="AQ438" s="564"/>
      <c r="AR438" s="564"/>
      <c r="AS438" s="564"/>
      <c r="AT438" s="564"/>
      <c r="EH438" s="122" t="str">
        <f t="shared" si="31"/>
        <v>Suicidios</v>
      </c>
      <c r="EI438" s="122">
        <f t="shared" si="32"/>
        <v>4</v>
      </c>
    </row>
    <row r="439" spans="1:139" ht="14.25" customHeight="1" x14ac:dyDescent="0.35">
      <c r="D439" s="304" t="s">
        <v>264</v>
      </c>
      <c r="E439" s="305"/>
      <c r="F439" s="305"/>
      <c r="G439" s="305"/>
      <c r="H439" s="305"/>
      <c r="I439" s="305"/>
      <c r="J439" s="305"/>
      <c r="K439" s="305"/>
      <c r="L439" s="305"/>
      <c r="M439" s="305"/>
      <c r="N439" s="305"/>
      <c r="O439" s="305"/>
      <c r="P439" s="305"/>
      <c r="Q439" s="305"/>
      <c r="R439" s="306"/>
      <c r="S439" s="347">
        <v>73</v>
      </c>
      <c r="T439" s="347"/>
      <c r="U439" s="347"/>
      <c r="V439" s="347"/>
      <c r="W439" s="347"/>
      <c r="X439" s="347"/>
      <c r="Y439" s="347"/>
      <c r="Z439" s="564">
        <v>175.57362066477464</v>
      </c>
      <c r="AA439" s="564"/>
      <c r="AB439" s="564"/>
      <c r="AC439" s="564"/>
      <c r="AD439" s="564"/>
      <c r="AE439" s="564"/>
      <c r="AF439" s="564"/>
      <c r="AG439" s="347">
        <v>45</v>
      </c>
      <c r="AH439" s="347"/>
      <c r="AI439" s="347"/>
      <c r="AJ439" s="347"/>
      <c r="AK439" s="347"/>
      <c r="AL439" s="347"/>
      <c r="AM439" s="347"/>
      <c r="AN439" s="564">
        <v>147.63310999999999</v>
      </c>
      <c r="AO439" s="564"/>
      <c r="AP439" s="564"/>
      <c r="AQ439" s="564"/>
      <c r="AR439" s="564"/>
      <c r="AS439" s="564"/>
      <c r="AT439" s="564"/>
      <c r="EH439" s="122" t="str">
        <f t="shared" si="31"/>
        <v>Hurto a Personas</v>
      </c>
      <c r="EI439" s="122">
        <f t="shared" si="32"/>
        <v>45</v>
      </c>
    </row>
    <row r="440" spans="1:139" ht="14.25" customHeight="1" x14ac:dyDescent="0.35">
      <c r="D440" s="304" t="s">
        <v>265</v>
      </c>
      <c r="E440" s="305"/>
      <c r="F440" s="305"/>
      <c r="G440" s="305"/>
      <c r="H440" s="305"/>
      <c r="I440" s="305"/>
      <c r="J440" s="305"/>
      <c r="K440" s="305"/>
      <c r="L440" s="305"/>
      <c r="M440" s="305"/>
      <c r="N440" s="305"/>
      <c r="O440" s="305"/>
      <c r="P440" s="305"/>
      <c r="Q440" s="305"/>
      <c r="R440" s="306"/>
      <c r="S440" s="347">
        <v>40</v>
      </c>
      <c r="T440" s="347"/>
      <c r="U440" s="347"/>
      <c r="V440" s="347"/>
      <c r="W440" s="347"/>
      <c r="X440" s="347"/>
      <c r="Y440" s="347"/>
      <c r="Z440" s="564">
        <v>96.204723651931303</v>
      </c>
      <c r="AA440" s="564"/>
      <c r="AB440" s="564"/>
      <c r="AC440" s="564"/>
      <c r="AD440" s="564"/>
      <c r="AE440" s="564"/>
      <c r="AF440" s="564"/>
      <c r="AG440" s="347">
        <v>62</v>
      </c>
      <c r="AH440" s="347"/>
      <c r="AI440" s="347"/>
      <c r="AJ440" s="347"/>
      <c r="AK440" s="347"/>
      <c r="AL440" s="347"/>
      <c r="AM440" s="347"/>
      <c r="AN440" s="564">
        <f>78.578912</f>
        <v>78.578912000000003</v>
      </c>
      <c r="AO440" s="564"/>
      <c r="AP440" s="564"/>
      <c r="AQ440" s="564"/>
      <c r="AR440" s="564"/>
      <c r="AS440" s="564"/>
      <c r="AT440" s="564"/>
      <c r="EH440" s="122" t="str">
        <f t="shared" si="31"/>
        <v>Hurto a Residencias</v>
      </c>
      <c r="EI440" s="122">
        <f t="shared" si="32"/>
        <v>62</v>
      </c>
    </row>
    <row r="441" spans="1:139" ht="14.25" customHeight="1" x14ac:dyDescent="0.35">
      <c r="D441" s="304" t="s">
        <v>263</v>
      </c>
      <c r="E441" s="305"/>
      <c r="F441" s="305"/>
      <c r="G441" s="305"/>
      <c r="H441" s="305"/>
      <c r="I441" s="305"/>
      <c r="J441" s="305"/>
      <c r="K441" s="305"/>
      <c r="L441" s="305"/>
      <c r="M441" s="305"/>
      <c r="N441" s="305"/>
      <c r="O441" s="305"/>
      <c r="P441" s="305"/>
      <c r="Q441" s="305"/>
      <c r="R441" s="306"/>
      <c r="S441" s="347">
        <v>28</v>
      </c>
      <c r="T441" s="347"/>
      <c r="U441" s="347"/>
      <c r="V441" s="347"/>
      <c r="W441" s="347"/>
      <c r="X441" s="347"/>
      <c r="Y441" s="347"/>
      <c r="Z441" s="564">
        <v>67.343306556351919</v>
      </c>
      <c r="AA441" s="564"/>
      <c r="AB441" s="564"/>
      <c r="AC441" s="564"/>
      <c r="AD441" s="564"/>
      <c r="AE441" s="564"/>
      <c r="AF441" s="564"/>
      <c r="AG441" s="347">
        <v>8</v>
      </c>
      <c r="AH441" s="347"/>
      <c r="AI441" s="347"/>
      <c r="AJ441" s="347"/>
      <c r="AK441" s="347"/>
      <c r="AL441" s="347"/>
      <c r="AM441" s="347"/>
      <c r="AN441" s="564">
        <v>19.049433000000001</v>
      </c>
      <c r="AO441" s="564"/>
      <c r="AP441" s="564"/>
      <c r="AQ441" s="564"/>
      <c r="AR441" s="564"/>
      <c r="AS441" s="564"/>
      <c r="AT441" s="564"/>
      <c r="EH441" s="122" t="str">
        <f t="shared" si="31"/>
        <v>Hurto a Comercio</v>
      </c>
      <c r="EI441" s="122">
        <f t="shared" si="32"/>
        <v>8</v>
      </c>
    </row>
    <row r="442" spans="1:139" ht="14.25" customHeight="1" x14ac:dyDescent="0.35">
      <c r="D442" s="304" t="s">
        <v>267</v>
      </c>
      <c r="E442" s="305"/>
      <c r="F442" s="305"/>
      <c r="G442" s="305"/>
      <c r="H442" s="305"/>
      <c r="I442" s="305"/>
      <c r="J442" s="305"/>
      <c r="K442" s="305"/>
      <c r="L442" s="305"/>
      <c r="M442" s="305"/>
      <c r="N442" s="305"/>
      <c r="O442" s="305"/>
      <c r="P442" s="305"/>
      <c r="Q442" s="305"/>
      <c r="R442" s="306"/>
      <c r="S442" s="347">
        <v>5</v>
      </c>
      <c r="T442" s="347"/>
      <c r="U442" s="347"/>
      <c r="V442" s="347"/>
      <c r="W442" s="347"/>
      <c r="X442" s="347"/>
      <c r="Y442" s="347"/>
      <c r="Z442" s="564">
        <v>12.025590456491413</v>
      </c>
      <c r="AA442" s="564"/>
      <c r="AB442" s="564"/>
      <c r="AC442" s="564"/>
      <c r="AD442" s="564"/>
      <c r="AE442" s="564"/>
      <c r="AF442" s="564"/>
      <c r="AG442" s="347">
        <v>1</v>
      </c>
      <c r="AH442" s="347"/>
      <c r="AI442" s="347"/>
      <c r="AJ442" s="347"/>
      <c r="AK442" s="347"/>
      <c r="AL442" s="347"/>
      <c r="AM442" s="347"/>
      <c r="AN442" s="564">
        <v>2.3811792000000001</v>
      </c>
      <c r="AO442" s="564"/>
      <c r="AP442" s="564"/>
      <c r="AQ442" s="564"/>
      <c r="AR442" s="564"/>
      <c r="AS442" s="564"/>
      <c r="AT442" s="564"/>
      <c r="EH442" s="122" t="str">
        <f t="shared" si="31"/>
        <v>Hurto a Vehículos</v>
      </c>
      <c r="EI442" s="122">
        <f t="shared" si="32"/>
        <v>1</v>
      </c>
    </row>
    <row r="443" spans="1:139" ht="14.25" customHeight="1" x14ac:dyDescent="0.35">
      <c r="D443" s="304" t="s">
        <v>268</v>
      </c>
      <c r="E443" s="305"/>
      <c r="F443" s="305"/>
      <c r="G443" s="305"/>
      <c r="H443" s="305"/>
      <c r="I443" s="305"/>
      <c r="J443" s="305"/>
      <c r="K443" s="305"/>
      <c r="L443" s="305"/>
      <c r="M443" s="305"/>
      <c r="N443" s="305"/>
      <c r="O443" s="305"/>
      <c r="P443" s="305"/>
      <c r="Q443" s="305"/>
      <c r="R443" s="306"/>
      <c r="S443" s="347">
        <v>10</v>
      </c>
      <c r="T443" s="347"/>
      <c r="U443" s="347"/>
      <c r="V443" s="347"/>
      <c r="W443" s="347"/>
      <c r="X443" s="347"/>
      <c r="Y443" s="347"/>
      <c r="Z443" s="564">
        <v>24.051180912982826</v>
      </c>
      <c r="AA443" s="564"/>
      <c r="AB443" s="564"/>
      <c r="AC443" s="564"/>
      <c r="AD443" s="564"/>
      <c r="AE443" s="564"/>
      <c r="AF443" s="564"/>
      <c r="AG443" s="347">
        <v>7</v>
      </c>
      <c r="AH443" s="347"/>
      <c r="AI443" s="347"/>
      <c r="AJ443" s="347"/>
      <c r="AK443" s="347"/>
      <c r="AL443" s="347"/>
      <c r="AM443" s="347"/>
      <c r="AN443" s="564">
        <v>16.668254000000001</v>
      </c>
      <c r="AO443" s="564"/>
      <c r="AP443" s="564"/>
      <c r="AQ443" s="564"/>
      <c r="AR443" s="564"/>
      <c r="AS443" s="564"/>
      <c r="AT443" s="564"/>
      <c r="EH443" s="122" t="str">
        <f t="shared" si="31"/>
        <v>Hurto a Motocicletas</v>
      </c>
      <c r="EI443" s="122">
        <f t="shared" si="32"/>
        <v>7</v>
      </c>
    </row>
    <row r="444" spans="1:139" ht="14.25" customHeight="1" x14ac:dyDescent="0.35">
      <c r="D444" s="304" t="s">
        <v>266</v>
      </c>
      <c r="E444" s="305"/>
      <c r="F444" s="305"/>
      <c r="G444" s="305"/>
      <c r="H444" s="305"/>
      <c r="I444" s="305"/>
      <c r="J444" s="305"/>
      <c r="K444" s="305"/>
      <c r="L444" s="305"/>
      <c r="M444" s="305"/>
      <c r="N444" s="305"/>
      <c r="O444" s="305"/>
      <c r="P444" s="305"/>
      <c r="Q444" s="305"/>
      <c r="R444" s="306"/>
      <c r="S444" s="347">
        <v>60</v>
      </c>
      <c r="T444" s="347"/>
      <c r="U444" s="347"/>
      <c r="V444" s="347"/>
      <c r="W444" s="347"/>
      <c r="X444" s="347"/>
      <c r="Y444" s="347"/>
      <c r="Z444" s="564">
        <v>144.30708547789698</v>
      </c>
      <c r="AA444" s="564"/>
      <c r="AB444" s="564"/>
      <c r="AC444" s="564"/>
      <c r="AD444" s="564"/>
      <c r="AE444" s="564"/>
      <c r="AF444" s="564"/>
      <c r="AG444" s="347">
        <v>22</v>
      </c>
      <c r="AH444" s="347"/>
      <c r="AI444" s="347"/>
      <c r="AJ444" s="347"/>
      <c r="AK444" s="347"/>
      <c r="AL444" s="347"/>
      <c r="AM444" s="347"/>
      <c r="AN444" s="564">
        <v>52.385942</v>
      </c>
      <c r="AO444" s="564"/>
      <c r="AP444" s="564"/>
      <c r="AQ444" s="564"/>
      <c r="AR444" s="564"/>
      <c r="AS444" s="564"/>
      <c r="AT444" s="564"/>
      <c r="EH444" s="122" t="str">
        <f t="shared" si="31"/>
        <v>Hurto de Celulares</v>
      </c>
      <c r="EI444" s="122">
        <f t="shared" si="32"/>
        <v>22</v>
      </c>
    </row>
    <row r="445" spans="1:139" ht="14.25" customHeight="1" x14ac:dyDescent="0.35">
      <c r="D445" s="450" t="s">
        <v>269</v>
      </c>
      <c r="E445" s="450"/>
      <c r="F445" s="450"/>
      <c r="G445" s="450"/>
      <c r="H445" s="450"/>
      <c r="I445" s="450"/>
      <c r="J445" s="450"/>
      <c r="K445" s="450"/>
      <c r="L445" s="450"/>
      <c r="M445" s="450"/>
      <c r="N445" s="450"/>
      <c r="O445" s="450"/>
      <c r="P445" s="450"/>
      <c r="Q445" s="450"/>
      <c r="R445" s="450"/>
      <c r="S445" s="450"/>
      <c r="T445" s="450"/>
      <c r="U445" s="450"/>
      <c r="V445" s="450"/>
      <c r="W445" s="450"/>
      <c r="X445" s="450"/>
      <c r="Y445" s="450"/>
      <c r="Z445" s="450"/>
      <c r="AA445" s="450"/>
      <c r="AB445" s="450"/>
      <c r="AC445" s="450"/>
      <c r="AD445" s="450"/>
      <c r="AE445" s="450"/>
      <c r="AF445" s="450"/>
      <c r="AG445" s="450"/>
      <c r="AH445" s="450"/>
      <c r="AI445" s="450"/>
      <c r="AJ445" s="450"/>
      <c r="AK445" s="450"/>
      <c r="AL445" s="450"/>
      <c r="AM445" s="450"/>
      <c r="AN445" s="450"/>
      <c r="AO445" s="450"/>
      <c r="AP445" s="450"/>
      <c r="AQ445" s="450"/>
      <c r="AR445" s="450"/>
      <c r="AS445" s="450"/>
      <c r="AT445" s="450"/>
      <c r="AU445" s="12"/>
      <c r="AV445" s="450" t="s">
        <v>269</v>
      </c>
      <c r="AW445" s="450"/>
      <c r="AX445" s="450"/>
      <c r="AY445" s="450"/>
      <c r="AZ445" s="450"/>
      <c r="BA445" s="450"/>
      <c r="BB445" s="450"/>
      <c r="BC445" s="450"/>
      <c r="BD445" s="450"/>
      <c r="BE445" s="450"/>
      <c r="BF445" s="450"/>
      <c r="BG445" s="450"/>
      <c r="BH445" s="450"/>
      <c r="BI445" s="450"/>
      <c r="BJ445" s="450"/>
      <c r="BK445" s="450"/>
      <c r="BL445" s="450"/>
      <c r="BM445" s="450"/>
      <c r="BN445" s="450"/>
      <c r="BO445" s="450"/>
      <c r="BP445" s="450"/>
      <c r="BQ445" s="450"/>
      <c r="BR445" s="450"/>
      <c r="BS445" s="450"/>
      <c r="BT445" s="450"/>
      <c r="BU445" s="450"/>
      <c r="BV445" s="450"/>
      <c r="BW445" s="450"/>
      <c r="BX445" s="450"/>
      <c r="BY445" s="450"/>
      <c r="BZ445" s="450"/>
      <c r="CA445" s="450"/>
      <c r="CB445" s="450"/>
      <c r="CC445" s="450"/>
      <c r="CD445" s="450"/>
      <c r="CE445" s="450"/>
      <c r="CF445" s="450"/>
      <c r="CG445" s="450"/>
      <c r="CH445" s="450"/>
      <c r="CI445" s="450"/>
      <c r="CJ445" s="450"/>
      <c r="CK445" s="450"/>
      <c r="CL445" s="450"/>
    </row>
    <row r="446" spans="1:139" ht="14.25" customHeight="1" x14ac:dyDescent="0.35"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</row>
    <row r="447" spans="1:139" ht="14.25" customHeight="1" x14ac:dyDescent="0.35"/>
    <row r="448" spans="1:139" ht="14.25" customHeight="1" x14ac:dyDescent="0.35">
      <c r="A448" s="604"/>
      <c r="B448" s="604"/>
      <c r="C448" s="604"/>
      <c r="D448" s="604"/>
      <c r="E448" s="604"/>
      <c r="F448" s="604"/>
      <c r="G448" s="604"/>
      <c r="H448" s="604"/>
      <c r="I448" s="604"/>
      <c r="J448" s="604"/>
      <c r="K448" s="604"/>
      <c r="L448" s="604"/>
      <c r="M448" s="604"/>
      <c r="N448" s="604"/>
      <c r="O448" s="604"/>
      <c r="P448" s="604"/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  <c r="AA448" s="604"/>
      <c r="AB448" s="604"/>
      <c r="AC448" s="604"/>
      <c r="AD448" s="604"/>
      <c r="AE448" s="604"/>
      <c r="AF448" s="604"/>
      <c r="AG448" s="604"/>
      <c r="AH448" s="604"/>
      <c r="AI448" s="604"/>
      <c r="AJ448" s="604"/>
      <c r="AK448" s="604"/>
      <c r="AL448" s="604"/>
      <c r="AM448" s="604"/>
      <c r="AN448" s="604"/>
      <c r="AO448" s="604"/>
      <c r="AP448" s="604"/>
      <c r="AQ448" s="604"/>
      <c r="AR448" s="604"/>
      <c r="AS448" s="604"/>
      <c r="AT448" s="604"/>
      <c r="AU448" s="604"/>
      <c r="AV448" s="604"/>
      <c r="AW448" s="604"/>
      <c r="AX448" s="604"/>
      <c r="AY448" s="604"/>
      <c r="AZ448" s="604"/>
      <c r="BA448" s="604"/>
      <c r="BB448" s="604"/>
      <c r="BC448" s="604"/>
      <c r="BD448" s="604"/>
      <c r="BE448" s="604"/>
      <c r="BF448" s="604"/>
      <c r="BG448" s="604"/>
      <c r="BH448" s="604"/>
      <c r="BI448" s="604"/>
      <c r="BJ448" s="604"/>
      <c r="BK448" s="604"/>
      <c r="BL448" s="604"/>
      <c r="BM448" s="604"/>
      <c r="BN448" s="604"/>
      <c r="BO448" s="604"/>
      <c r="BP448" s="604"/>
      <c r="BQ448" s="604"/>
      <c r="BR448" s="604"/>
      <c r="BS448" s="604"/>
      <c r="BT448" s="604"/>
      <c r="BU448" s="604"/>
      <c r="BV448" s="604"/>
      <c r="BW448" s="604"/>
      <c r="BX448" s="604"/>
      <c r="BY448" s="604"/>
      <c r="BZ448" s="604"/>
      <c r="CA448" s="604"/>
      <c r="CB448" s="604"/>
      <c r="CC448" s="604"/>
      <c r="CD448" s="604"/>
      <c r="CE448" s="604"/>
      <c r="CF448" s="604"/>
      <c r="CG448" s="604"/>
      <c r="CH448" s="604"/>
      <c r="CI448" s="604"/>
      <c r="CJ448" s="604"/>
      <c r="CK448" s="604"/>
      <c r="CL448" s="604"/>
      <c r="CM448" s="604"/>
      <c r="CN448" s="604"/>
    </row>
    <row r="449" spans="1:92" ht="14.25" customHeight="1" x14ac:dyDescent="0.35">
      <c r="A449" s="604"/>
      <c r="B449" s="604"/>
      <c r="C449" s="604"/>
      <c r="D449" s="604"/>
      <c r="E449" s="604"/>
      <c r="F449" s="604"/>
      <c r="G449" s="604"/>
      <c r="H449" s="604"/>
      <c r="I449" s="604"/>
      <c r="J449" s="604"/>
      <c r="K449" s="604"/>
      <c r="L449" s="604"/>
      <c r="M449" s="604"/>
      <c r="N449" s="604"/>
      <c r="O449" s="604"/>
      <c r="P449" s="604"/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  <c r="AA449" s="604"/>
      <c r="AB449" s="604"/>
      <c r="AC449" s="604"/>
      <c r="AD449" s="604"/>
      <c r="AE449" s="604"/>
      <c r="AF449" s="604"/>
      <c r="AG449" s="604"/>
      <c r="AH449" s="604"/>
      <c r="AI449" s="604"/>
      <c r="AJ449" s="604"/>
      <c r="AK449" s="604"/>
      <c r="AL449" s="604"/>
      <c r="AM449" s="604"/>
      <c r="AN449" s="604"/>
      <c r="AO449" s="604"/>
      <c r="AP449" s="604"/>
      <c r="AQ449" s="604"/>
      <c r="AR449" s="604"/>
      <c r="AS449" s="604"/>
      <c r="AT449" s="604"/>
      <c r="AU449" s="604"/>
      <c r="AV449" s="604"/>
      <c r="AW449" s="604"/>
      <c r="AX449" s="604"/>
      <c r="AY449" s="604"/>
      <c r="AZ449" s="604"/>
      <c r="BA449" s="604"/>
      <c r="BB449" s="604"/>
      <c r="BC449" s="604"/>
      <c r="BD449" s="604"/>
      <c r="BE449" s="604"/>
      <c r="BF449" s="604"/>
      <c r="BG449" s="604"/>
      <c r="BH449" s="604"/>
      <c r="BI449" s="604"/>
      <c r="BJ449" s="604"/>
      <c r="BK449" s="604"/>
      <c r="BL449" s="604"/>
      <c r="BM449" s="604"/>
      <c r="BN449" s="604"/>
      <c r="BO449" s="604"/>
      <c r="BP449" s="604"/>
      <c r="BQ449" s="604"/>
      <c r="BR449" s="604"/>
      <c r="BS449" s="604"/>
      <c r="BT449" s="604"/>
      <c r="BU449" s="604"/>
      <c r="BV449" s="604"/>
      <c r="BW449" s="604"/>
      <c r="BX449" s="604"/>
      <c r="BY449" s="604"/>
      <c r="BZ449" s="604"/>
      <c r="CA449" s="604"/>
      <c r="CB449" s="604"/>
      <c r="CC449" s="604"/>
      <c r="CD449" s="604"/>
      <c r="CE449" s="604"/>
      <c r="CF449" s="604"/>
      <c r="CG449" s="604"/>
      <c r="CH449" s="604"/>
      <c r="CI449" s="604"/>
      <c r="CJ449" s="604"/>
      <c r="CK449" s="604"/>
      <c r="CL449" s="604"/>
      <c r="CM449" s="604"/>
      <c r="CN449" s="604"/>
    </row>
    <row r="450" spans="1:92" ht="14.25" customHeight="1" x14ac:dyDescent="0.35"/>
    <row r="451" spans="1:92" ht="14.25" customHeight="1" x14ac:dyDescent="0.35">
      <c r="D451" s="456" t="s">
        <v>247</v>
      </c>
      <c r="E451" s="456"/>
      <c r="F451" s="456"/>
      <c r="G451" s="456"/>
      <c r="H451" s="456"/>
      <c r="I451" s="456"/>
      <c r="J451" s="456"/>
      <c r="K451" s="456"/>
      <c r="L451" s="456"/>
      <c r="M451" s="456"/>
      <c r="N451" s="456"/>
      <c r="O451" s="456"/>
      <c r="P451" s="456"/>
      <c r="Q451" s="456"/>
      <c r="R451" s="456"/>
      <c r="S451" s="456"/>
      <c r="T451" s="456"/>
      <c r="U451" s="456"/>
      <c r="V451" s="456"/>
      <c r="W451" s="456"/>
      <c r="X451" s="456"/>
      <c r="Y451" s="456"/>
      <c r="Z451" s="456"/>
      <c r="AA451" s="456"/>
      <c r="AB451" s="456"/>
      <c r="AC451" s="456"/>
      <c r="AD451" s="456"/>
      <c r="AE451" s="456"/>
      <c r="AF451" s="456"/>
      <c r="AG451" s="456"/>
      <c r="AH451" s="456"/>
      <c r="AI451" s="456"/>
      <c r="AJ451" s="456"/>
      <c r="AK451" s="456"/>
      <c r="AL451" s="456"/>
      <c r="AM451" s="456"/>
      <c r="AN451" s="456"/>
      <c r="AO451" s="456"/>
      <c r="AP451" s="456"/>
      <c r="AQ451" s="456"/>
      <c r="AR451" s="456"/>
      <c r="AS451" s="456"/>
      <c r="AT451" s="456"/>
      <c r="AV451" s="456" t="s">
        <v>272</v>
      </c>
      <c r="AW451" s="456"/>
      <c r="AX451" s="456"/>
      <c r="AY451" s="456"/>
      <c r="AZ451" s="456"/>
      <c r="BA451" s="456"/>
      <c r="BB451" s="456"/>
      <c r="BC451" s="456"/>
      <c r="BD451" s="456"/>
      <c r="BE451" s="456"/>
      <c r="BF451" s="456"/>
      <c r="BG451" s="456"/>
      <c r="BH451" s="456"/>
      <c r="BI451" s="456"/>
      <c r="BJ451" s="456"/>
      <c r="BK451" s="456"/>
      <c r="BL451" s="456"/>
      <c r="BM451" s="456"/>
      <c r="BN451" s="456"/>
      <c r="BO451" s="456"/>
      <c r="BP451" s="456"/>
      <c r="BQ451" s="456"/>
      <c r="BR451" s="456"/>
      <c r="BS451" s="456"/>
      <c r="BT451" s="456"/>
      <c r="BU451" s="456"/>
      <c r="BV451" s="456"/>
      <c r="BW451" s="456"/>
      <c r="BX451" s="456"/>
      <c r="BY451" s="456"/>
      <c r="BZ451" s="456"/>
      <c r="CA451" s="456"/>
      <c r="CB451" s="456"/>
      <c r="CC451" s="456"/>
      <c r="CD451" s="456"/>
      <c r="CE451" s="456"/>
      <c r="CF451" s="456"/>
      <c r="CG451" s="456"/>
      <c r="CH451" s="456"/>
    </row>
    <row r="452" spans="1:92" ht="14.25" customHeight="1" x14ac:dyDescent="0.35">
      <c r="D452" s="451"/>
      <c r="E452" s="451"/>
      <c r="F452" s="451"/>
      <c r="G452" s="451"/>
      <c r="H452" s="451"/>
      <c r="I452" s="451"/>
      <c r="J452" s="451"/>
      <c r="K452" s="451"/>
      <c r="L452" s="451"/>
      <c r="M452" s="451"/>
      <c r="N452" s="451"/>
      <c r="O452" s="451"/>
      <c r="P452" s="451"/>
      <c r="Q452" s="451"/>
      <c r="R452" s="451"/>
      <c r="S452" s="451"/>
      <c r="T452" s="451"/>
      <c r="U452" s="451"/>
      <c r="V452" s="451"/>
      <c r="W452" s="451"/>
      <c r="X452" s="451"/>
      <c r="Y452" s="451"/>
      <c r="Z452" s="451"/>
      <c r="AA452" s="451"/>
      <c r="AB452" s="451"/>
      <c r="AC452" s="451"/>
      <c r="AD452" s="451"/>
      <c r="AE452" s="451"/>
      <c r="AF452" s="451"/>
      <c r="AG452" s="451"/>
      <c r="AH452" s="451"/>
      <c r="AI452" s="451"/>
      <c r="AJ452" s="451"/>
      <c r="AK452" s="451"/>
      <c r="AL452" s="451"/>
      <c r="AM452" s="451"/>
      <c r="AN452" s="451"/>
      <c r="AO452" s="451"/>
      <c r="AP452" s="451"/>
      <c r="AQ452" s="451"/>
      <c r="AR452" s="451"/>
      <c r="AS452" s="451"/>
      <c r="AT452" s="451"/>
      <c r="AV452" s="456"/>
      <c r="AW452" s="456"/>
      <c r="AX452" s="456"/>
      <c r="AY452" s="456"/>
      <c r="AZ452" s="456"/>
      <c r="BA452" s="456"/>
      <c r="BB452" s="456"/>
      <c r="BC452" s="456"/>
      <c r="BD452" s="456"/>
      <c r="BE452" s="456"/>
      <c r="BF452" s="456"/>
      <c r="BG452" s="456"/>
      <c r="BH452" s="456"/>
      <c r="BI452" s="456"/>
      <c r="BJ452" s="456"/>
      <c r="BK452" s="456"/>
      <c r="BL452" s="456"/>
      <c r="BM452" s="456"/>
      <c r="BN452" s="456"/>
      <c r="BO452" s="456"/>
      <c r="BP452" s="456"/>
      <c r="BQ452" s="456"/>
      <c r="BR452" s="456"/>
      <c r="BS452" s="456"/>
      <c r="BT452" s="456"/>
      <c r="BU452" s="456"/>
      <c r="BV452" s="456"/>
      <c r="BW452" s="456"/>
      <c r="BX452" s="456"/>
      <c r="BY452" s="456"/>
      <c r="BZ452" s="456"/>
      <c r="CA452" s="456"/>
      <c r="CB452" s="456"/>
      <c r="CC452" s="456"/>
      <c r="CD452" s="456"/>
      <c r="CE452" s="456"/>
      <c r="CF452" s="456"/>
      <c r="CG452" s="456"/>
      <c r="CH452" s="456"/>
    </row>
    <row r="453" spans="1:92" ht="14.25" customHeight="1" x14ac:dyDescent="0.35">
      <c r="D453" s="567" t="s">
        <v>250</v>
      </c>
      <c r="E453" s="568"/>
      <c r="F453" s="568"/>
      <c r="G453" s="568"/>
      <c r="H453" s="568"/>
      <c r="I453" s="568"/>
      <c r="J453" s="568"/>
      <c r="K453" s="568"/>
      <c r="L453" s="568"/>
      <c r="M453" s="568"/>
      <c r="N453" s="568"/>
      <c r="O453" s="568"/>
      <c r="P453" s="568"/>
      <c r="Q453" s="569"/>
      <c r="R453" s="595" t="s">
        <v>251</v>
      </c>
      <c r="S453" s="596"/>
      <c r="T453" s="596"/>
      <c r="U453" s="596"/>
      <c r="V453" s="597"/>
      <c r="W453" s="595" t="s">
        <v>252</v>
      </c>
      <c r="X453" s="596"/>
      <c r="Y453" s="596"/>
      <c r="Z453" s="596"/>
      <c r="AA453" s="597"/>
      <c r="AB453" s="595" t="s">
        <v>253</v>
      </c>
      <c r="AC453" s="596"/>
      <c r="AD453" s="596"/>
      <c r="AE453" s="596"/>
      <c r="AF453" s="596"/>
      <c r="AG453" s="596"/>
      <c r="AH453" s="596"/>
      <c r="AI453" s="596"/>
      <c r="AJ453" s="597"/>
      <c r="AK453" s="595" t="s">
        <v>254</v>
      </c>
      <c r="AL453" s="596"/>
      <c r="AM453" s="596"/>
      <c r="AN453" s="596"/>
      <c r="AO453" s="596"/>
      <c r="AP453" s="596"/>
      <c r="AQ453" s="596"/>
      <c r="AR453" s="596"/>
      <c r="AS453" s="596"/>
      <c r="AT453" s="597"/>
      <c r="AV453" s="567" t="s">
        <v>273</v>
      </c>
      <c r="AW453" s="568"/>
      <c r="AX453" s="568"/>
      <c r="AY453" s="568"/>
      <c r="AZ453" s="568"/>
      <c r="BA453" s="568"/>
      <c r="BB453" s="568"/>
      <c r="BC453" s="568"/>
      <c r="BD453" s="568"/>
      <c r="BE453" s="568"/>
      <c r="BF453" s="568"/>
      <c r="BG453" s="568"/>
      <c r="BH453" s="568"/>
      <c r="BI453" s="568"/>
      <c r="BJ453" s="568"/>
      <c r="BK453" s="568"/>
      <c r="BL453" s="568"/>
      <c r="BM453" s="568"/>
      <c r="BN453" s="568"/>
      <c r="BO453" s="568"/>
      <c r="BP453" s="568"/>
      <c r="BQ453" s="568"/>
      <c r="BR453" s="568"/>
      <c r="BS453" s="568"/>
      <c r="BT453" s="568"/>
      <c r="BU453" s="568"/>
      <c r="BV453" s="569"/>
      <c r="BW453" s="567" t="s">
        <v>274</v>
      </c>
      <c r="BX453" s="568"/>
      <c r="BY453" s="568"/>
      <c r="BZ453" s="568"/>
      <c r="CA453" s="568"/>
      <c r="CB453" s="568"/>
      <c r="CC453" s="568"/>
      <c r="CD453" s="568"/>
      <c r="CE453" s="569"/>
      <c r="CF453" s="567" t="s">
        <v>184</v>
      </c>
      <c r="CG453" s="568"/>
      <c r="CH453" s="568"/>
      <c r="CI453" s="568"/>
      <c r="CJ453" s="568"/>
      <c r="CK453" s="568"/>
      <c r="CL453" s="568"/>
      <c r="CM453" s="568"/>
      <c r="CN453" s="569"/>
    </row>
    <row r="454" spans="1:92" ht="14.25" customHeight="1" x14ac:dyDescent="0.35">
      <c r="D454" s="570"/>
      <c r="E454" s="571"/>
      <c r="F454" s="571"/>
      <c r="G454" s="571"/>
      <c r="H454" s="571"/>
      <c r="I454" s="571"/>
      <c r="J454" s="571"/>
      <c r="K454" s="571"/>
      <c r="L454" s="571"/>
      <c r="M454" s="571"/>
      <c r="N454" s="571"/>
      <c r="O454" s="571"/>
      <c r="P454" s="571"/>
      <c r="Q454" s="572"/>
      <c r="R454" s="598"/>
      <c r="S454" s="599"/>
      <c r="T454" s="599"/>
      <c r="U454" s="599"/>
      <c r="V454" s="600"/>
      <c r="W454" s="598"/>
      <c r="X454" s="599"/>
      <c r="Y454" s="599"/>
      <c r="Z454" s="599"/>
      <c r="AA454" s="600"/>
      <c r="AB454" s="598"/>
      <c r="AC454" s="599"/>
      <c r="AD454" s="599"/>
      <c r="AE454" s="599"/>
      <c r="AF454" s="599"/>
      <c r="AG454" s="599"/>
      <c r="AH454" s="599"/>
      <c r="AI454" s="599"/>
      <c r="AJ454" s="600"/>
      <c r="AK454" s="598"/>
      <c r="AL454" s="599"/>
      <c r="AM454" s="599"/>
      <c r="AN454" s="599"/>
      <c r="AO454" s="599"/>
      <c r="AP454" s="599"/>
      <c r="AQ454" s="599"/>
      <c r="AR454" s="599"/>
      <c r="AS454" s="599"/>
      <c r="AT454" s="600"/>
      <c r="AV454" s="573"/>
      <c r="AW454" s="574"/>
      <c r="AX454" s="574"/>
      <c r="AY454" s="574"/>
      <c r="AZ454" s="574"/>
      <c r="BA454" s="574"/>
      <c r="BB454" s="574"/>
      <c r="BC454" s="574"/>
      <c r="BD454" s="574"/>
      <c r="BE454" s="574"/>
      <c r="BF454" s="574"/>
      <c r="BG454" s="574"/>
      <c r="BH454" s="574"/>
      <c r="BI454" s="574"/>
      <c r="BJ454" s="574"/>
      <c r="BK454" s="574"/>
      <c r="BL454" s="574"/>
      <c r="BM454" s="574"/>
      <c r="BN454" s="574"/>
      <c r="BO454" s="574"/>
      <c r="BP454" s="574"/>
      <c r="BQ454" s="574"/>
      <c r="BR454" s="574"/>
      <c r="BS454" s="574"/>
      <c r="BT454" s="574"/>
      <c r="BU454" s="574"/>
      <c r="BV454" s="575"/>
      <c r="BW454" s="573"/>
      <c r="BX454" s="574"/>
      <c r="BY454" s="574"/>
      <c r="BZ454" s="574"/>
      <c r="CA454" s="574"/>
      <c r="CB454" s="574"/>
      <c r="CC454" s="574"/>
      <c r="CD454" s="574"/>
      <c r="CE454" s="575"/>
      <c r="CF454" s="573"/>
      <c r="CG454" s="574"/>
      <c r="CH454" s="574"/>
      <c r="CI454" s="574"/>
      <c r="CJ454" s="574"/>
      <c r="CK454" s="574"/>
      <c r="CL454" s="574"/>
      <c r="CM454" s="574"/>
      <c r="CN454" s="575"/>
    </row>
    <row r="455" spans="1:92" ht="14.25" customHeight="1" x14ac:dyDescent="0.35">
      <c r="D455" s="570"/>
      <c r="E455" s="571"/>
      <c r="F455" s="571"/>
      <c r="G455" s="571"/>
      <c r="H455" s="571"/>
      <c r="I455" s="571"/>
      <c r="J455" s="571"/>
      <c r="K455" s="571"/>
      <c r="L455" s="571"/>
      <c r="M455" s="571"/>
      <c r="N455" s="571"/>
      <c r="O455" s="571"/>
      <c r="P455" s="571"/>
      <c r="Q455" s="572"/>
      <c r="R455" s="598"/>
      <c r="S455" s="599"/>
      <c r="T455" s="599"/>
      <c r="U455" s="599"/>
      <c r="V455" s="600"/>
      <c r="W455" s="598"/>
      <c r="X455" s="599"/>
      <c r="Y455" s="599"/>
      <c r="Z455" s="599"/>
      <c r="AA455" s="600"/>
      <c r="AB455" s="598"/>
      <c r="AC455" s="599"/>
      <c r="AD455" s="599"/>
      <c r="AE455" s="599"/>
      <c r="AF455" s="599"/>
      <c r="AG455" s="599"/>
      <c r="AH455" s="599"/>
      <c r="AI455" s="599"/>
      <c r="AJ455" s="600"/>
      <c r="AK455" s="598"/>
      <c r="AL455" s="599"/>
      <c r="AM455" s="599"/>
      <c r="AN455" s="599"/>
      <c r="AO455" s="599"/>
      <c r="AP455" s="599"/>
      <c r="AQ455" s="599"/>
      <c r="AR455" s="599"/>
      <c r="AS455" s="599"/>
      <c r="AT455" s="600"/>
      <c r="AV455" s="501" t="s">
        <v>1211</v>
      </c>
      <c r="AW455" s="501"/>
      <c r="AX455" s="501"/>
      <c r="AY455" s="501"/>
      <c r="AZ455" s="501"/>
      <c r="BA455" s="501"/>
      <c r="BB455" s="501"/>
      <c r="BC455" s="501"/>
      <c r="BD455" s="501"/>
      <c r="BE455" s="501"/>
      <c r="BF455" s="501"/>
      <c r="BG455" s="501"/>
      <c r="BH455" s="501"/>
      <c r="BI455" s="501"/>
      <c r="BJ455" s="501"/>
      <c r="BK455" s="501"/>
      <c r="BL455" s="501"/>
      <c r="BM455" s="501"/>
      <c r="BN455" s="501"/>
      <c r="BO455" s="501"/>
      <c r="BP455" s="501"/>
      <c r="BQ455" s="501"/>
      <c r="BR455" s="501"/>
      <c r="BS455" s="501"/>
      <c r="BT455" s="501"/>
      <c r="BU455" s="501"/>
      <c r="BV455" s="501"/>
      <c r="BW455" s="501">
        <v>6.5590000000000002</v>
      </c>
      <c r="BX455" s="501"/>
      <c r="BY455" s="501"/>
      <c r="BZ455" s="501"/>
      <c r="CA455" s="501"/>
      <c r="CB455" s="501"/>
      <c r="CC455" s="501"/>
      <c r="CD455" s="501"/>
      <c r="CE455" s="501"/>
      <c r="CF455" s="501">
        <v>9.1999999999999993</v>
      </c>
      <c r="CG455" s="501"/>
      <c r="CH455" s="501"/>
      <c r="CI455" s="501"/>
      <c r="CJ455" s="501"/>
      <c r="CK455" s="501"/>
      <c r="CL455" s="501"/>
      <c r="CM455" s="501"/>
      <c r="CN455" s="501"/>
    </row>
    <row r="456" spans="1:92" ht="14.25" customHeight="1" x14ac:dyDescent="0.35">
      <c r="D456" s="573"/>
      <c r="E456" s="574"/>
      <c r="F456" s="574"/>
      <c r="G456" s="574"/>
      <c r="H456" s="574"/>
      <c r="I456" s="574"/>
      <c r="J456" s="574"/>
      <c r="K456" s="574"/>
      <c r="L456" s="574"/>
      <c r="M456" s="574"/>
      <c r="N456" s="574"/>
      <c r="O456" s="574"/>
      <c r="P456" s="574"/>
      <c r="Q456" s="575"/>
      <c r="R456" s="598"/>
      <c r="S456" s="599"/>
      <c r="T456" s="599"/>
      <c r="U456" s="599"/>
      <c r="V456" s="600"/>
      <c r="W456" s="598"/>
      <c r="X456" s="599"/>
      <c r="Y456" s="599"/>
      <c r="Z456" s="599"/>
      <c r="AA456" s="600"/>
      <c r="AB456" s="598"/>
      <c r="AC456" s="599"/>
      <c r="AD456" s="599"/>
      <c r="AE456" s="599"/>
      <c r="AF456" s="599"/>
      <c r="AG456" s="599"/>
      <c r="AH456" s="599"/>
      <c r="AI456" s="599"/>
      <c r="AJ456" s="600"/>
      <c r="AK456" s="598"/>
      <c r="AL456" s="599"/>
      <c r="AM456" s="599"/>
      <c r="AN456" s="599"/>
      <c r="AO456" s="599"/>
      <c r="AP456" s="599"/>
      <c r="AQ456" s="599"/>
      <c r="AR456" s="599"/>
      <c r="AS456" s="599"/>
      <c r="AT456" s="600"/>
      <c r="AV456" s="501" t="s">
        <v>1212</v>
      </c>
      <c r="AW456" s="501"/>
      <c r="AX456" s="501"/>
      <c r="AY456" s="501"/>
      <c r="AZ456" s="501"/>
      <c r="BA456" s="501"/>
      <c r="BB456" s="501"/>
      <c r="BC456" s="501"/>
      <c r="BD456" s="501"/>
      <c r="BE456" s="501"/>
      <c r="BF456" s="501"/>
      <c r="BG456" s="501"/>
      <c r="BH456" s="501"/>
      <c r="BI456" s="501"/>
      <c r="BJ456" s="501"/>
      <c r="BK456" s="501"/>
      <c r="BL456" s="501"/>
      <c r="BM456" s="501"/>
      <c r="BN456" s="501"/>
      <c r="BO456" s="501"/>
      <c r="BP456" s="501"/>
      <c r="BQ456" s="501"/>
      <c r="BR456" s="501"/>
      <c r="BS456" s="501"/>
      <c r="BT456" s="501"/>
      <c r="BU456" s="501"/>
      <c r="BV456" s="501"/>
      <c r="BW456" s="588">
        <v>2.5449999999999999</v>
      </c>
      <c r="BX456" s="588"/>
      <c r="BY456" s="588"/>
      <c r="BZ456" s="588"/>
      <c r="CA456" s="588"/>
      <c r="CB456" s="588"/>
      <c r="CC456" s="588"/>
      <c r="CD456" s="588"/>
      <c r="CE456" s="588"/>
      <c r="CF456" s="501">
        <v>3.5</v>
      </c>
      <c r="CG456" s="501"/>
      <c r="CH456" s="501"/>
      <c r="CI456" s="501"/>
      <c r="CJ456" s="501"/>
      <c r="CK456" s="501"/>
      <c r="CL456" s="501"/>
      <c r="CM456" s="501"/>
      <c r="CN456" s="501"/>
    </row>
    <row r="457" spans="1:92" ht="14.25" customHeight="1" x14ac:dyDescent="0.35">
      <c r="D457" s="567" t="s">
        <v>248</v>
      </c>
      <c r="E457" s="568"/>
      <c r="F457" s="568"/>
      <c r="G457" s="568"/>
      <c r="H457" s="569"/>
      <c r="I457" s="464" t="s">
        <v>249</v>
      </c>
      <c r="J457" s="464"/>
      <c r="K457" s="464"/>
      <c r="L457" s="464"/>
      <c r="M457" s="464"/>
      <c r="N457" s="464"/>
      <c r="O457" s="464"/>
      <c r="P457" s="464"/>
      <c r="Q457" s="464"/>
      <c r="R457" s="598"/>
      <c r="S457" s="599"/>
      <c r="T457" s="599"/>
      <c r="U457" s="599"/>
      <c r="V457" s="600"/>
      <c r="W457" s="598"/>
      <c r="X457" s="599"/>
      <c r="Y457" s="599"/>
      <c r="Z457" s="599"/>
      <c r="AA457" s="600"/>
      <c r="AB457" s="598"/>
      <c r="AC457" s="599"/>
      <c r="AD457" s="599"/>
      <c r="AE457" s="599"/>
      <c r="AF457" s="599"/>
      <c r="AG457" s="599"/>
      <c r="AH457" s="599"/>
      <c r="AI457" s="599"/>
      <c r="AJ457" s="600"/>
      <c r="AK457" s="598"/>
      <c r="AL457" s="599"/>
      <c r="AM457" s="599"/>
      <c r="AN457" s="599"/>
      <c r="AO457" s="599"/>
      <c r="AP457" s="599"/>
      <c r="AQ457" s="599"/>
      <c r="AR457" s="599"/>
      <c r="AS457" s="599"/>
      <c r="AT457" s="600"/>
      <c r="AV457" s="501" t="s">
        <v>1213</v>
      </c>
      <c r="AW457" s="501"/>
      <c r="AX457" s="501"/>
      <c r="AY457" s="501"/>
      <c r="AZ457" s="501"/>
      <c r="BA457" s="501"/>
      <c r="BB457" s="501"/>
      <c r="BC457" s="501"/>
      <c r="BD457" s="501"/>
      <c r="BE457" s="501"/>
      <c r="BF457" s="501"/>
      <c r="BG457" s="501"/>
      <c r="BH457" s="501"/>
      <c r="BI457" s="501"/>
      <c r="BJ457" s="501"/>
      <c r="BK457" s="501"/>
      <c r="BL457" s="501"/>
      <c r="BM457" s="501"/>
      <c r="BN457" s="501"/>
      <c r="BO457" s="501"/>
      <c r="BP457" s="501"/>
      <c r="BQ457" s="501"/>
      <c r="BR457" s="501"/>
      <c r="BS457" s="501"/>
      <c r="BT457" s="501"/>
      <c r="BU457" s="501"/>
      <c r="BV457" s="501"/>
      <c r="BW457" s="501">
        <v>1.9850000000000001</v>
      </c>
      <c r="BX457" s="501"/>
      <c r="BY457" s="501"/>
      <c r="BZ457" s="501"/>
      <c r="CA457" s="501"/>
      <c r="CB457" s="501"/>
      <c r="CC457" s="501"/>
      <c r="CD457" s="501"/>
      <c r="CE457" s="501"/>
      <c r="CF457" s="501">
        <v>2.8</v>
      </c>
      <c r="CG457" s="501"/>
      <c r="CH457" s="501"/>
      <c r="CI457" s="501"/>
      <c r="CJ457" s="501"/>
      <c r="CK457" s="501"/>
      <c r="CL457" s="501"/>
      <c r="CM457" s="501"/>
      <c r="CN457" s="501"/>
    </row>
    <row r="458" spans="1:92" ht="14.25" customHeight="1" x14ac:dyDescent="0.35">
      <c r="D458" s="570"/>
      <c r="E458" s="571"/>
      <c r="F458" s="571"/>
      <c r="G458" s="571"/>
      <c r="H458" s="572"/>
      <c r="I458" s="464"/>
      <c r="J458" s="464"/>
      <c r="K458" s="464"/>
      <c r="L458" s="464"/>
      <c r="M458" s="464"/>
      <c r="N458" s="464"/>
      <c r="O458" s="464"/>
      <c r="P458" s="464"/>
      <c r="Q458" s="464"/>
      <c r="R458" s="598"/>
      <c r="S458" s="599"/>
      <c r="T458" s="599"/>
      <c r="U458" s="599"/>
      <c r="V458" s="600"/>
      <c r="W458" s="598"/>
      <c r="X458" s="599"/>
      <c r="Y458" s="599"/>
      <c r="Z458" s="599"/>
      <c r="AA458" s="600"/>
      <c r="AB458" s="598"/>
      <c r="AC458" s="599"/>
      <c r="AD458" s="599"/>
      <c r="AE458" s="599"/>
      <c r="AF458" s="599"/>
      <c r="AG458" s="599"/>
      <c r="AH458" s="599"/>
      <c r="AI458" s="599"/>
      <c r="AJ458" s="600"/>
      <c r="AK458" s="598"/>
      <c r="AL458" s="599"/>
      <c r="AM458" s="599"/>
      <c r="AN458" s="599"/>
      <c r="AO458" s="599"/>
      <c r="AP458" s="599"/>
      <c r="AQ458" s="599"/>
      <c r="AR458" s="599"/>
      <c r="AS458" s="599"/>
      <c r="AT458" s="600"/>
      <c r="AV458" s="501" t="s">
        <v>1214</v>
      </c>
      <c r="AW458" s="501"/>
      <c r="AX458" s="501"/>
      <c r="AY458" s="501"/>
      <c r="AZ458" s="501"/>
      <c r="BA458" s="501"/>
      <c r="BB458" s="501"/>
      <c r="BC458" s="501"/>
      <c r="BD458" s="501"/>
      <c r="BE458" s="501"/>
      <c r="BF458" s="501"/>
      <c r="BG458" s="501"/>
      <c r="BH458" s="501"/>
      <c r="BI458" s="501"/>
      <c r="BJ458" s="501"/>
      <c r="BK458" s="501"/>
      <c r="BL458" s="501"/>
      <c r="BM458" s="501"/>
      <c r="BN458" s="501"/>
      <c r="BO458" s="501"/>
      <c r="BP458" s="501"/>
      <c r="BQ458" s="501"/>
      <c r="BR458" s="501"/>
      <c r="BS458" s="501"/>
      <c r="BT458" s="501"/>
      <c r="BU458" s="501"/>
      <c r="BV458" s="501"/>
      <c r="BW458" s="588">
        <v>1.92</v>
      </c>
      <c r="BX458" s="588"/>
      <c r="BY458" s="588"/>
      <c r="BZ458" s="588"/>
      <c r="CA458" s="588"/>
      <c r="CB458" s="588"/>
      <c r="CC458" s="588"/>
      <c r="CD458" s="588"/>
      <c r="CE458" s="588"/>
      <c r="CF458" s="501">
        <v>2.8</v>
      </c>
      <c r="CG458" s="501"/>
      <c r="CH458" s="501"/>
      <c r="CI458" s="501"/>
      <c r="CJ458" s="501"/>
      <c r="CK458" s="501"/>
      <c r="CL458" s="501"/>
      <c r="CM458" s="501"/>
      <c r="CN458" s="501"/>
    </row>
    <row r="459" spans="1:92" ht="14.25" customHeight="1" x14ac:dyDescent="0.35">
      <c r="D459" s="573"/>
      <c r="E459" s="574"/>
      <c r="F459" s="574"/>
      <c r="G459" s="574"/>
      <c r="H459" s="575"/>
      <c r="I459" s="464"/>
      <c r="J459" s="464"/>
      <c r="K459" s="464"/>
      <c r="L459" s="464"/>
      <c r="M459" s="464"/>
      <c r="N459" s="464"/>
      <c r="O459" s="464"/>
      <c r="P459" s="464"/>
      <c r="Q459" s="464"/>
      <c r="R459" s="601"/>
      <c r="S459" s="602"/>
      <c r="T459" s="602"/>
      <c r="U459" s="602"/>
      <c r="V459" s="603"/>
      <c r="W459" s="601"/>
      <c r="X459" s="602"/>
      <c r="Y459" s="602"/>
      <c r="Z459" s="602"/>
      <c r="AA459" s="603"/>
      <c r="AB459" s="601"/>
      <c r="AC459" s="602"/>
      <c r="AD459" s="602"/>
      <c r="AE459" s="602"/>
      <c r="AF459" s="602"/>
      <c r="AG459" s="602"/>
      <c r="AH459" s="602"/>
      <c r="AI459" s="602"/>
      <c r="AJ459" s="603"/>
      <c r="AK459" s="601"/>
      <c r="AL459" s="602"/>
      <c r="AM459" s="602"/>
      <c r="AN459" s="602"/>
      <c r="AO459" s="602"/>
      <c r="AP459" s="602"/>
      <c r="AQ459" s="602"/>
      <c r="AR459" s="602"/>
      <c r="AS459" s="602"/>
      <c r="AT459" s="603"/>
      <c r="AV459" s="501" t="s">
        <v>1215</v>
      </c>
      <c r="AW459" s="501"/>
      <c r="AX459" s="501"/>
      <c r="AY459" s="501"/>
      <c r="AZ459" s="501"/>
      <c r="BA459" s="501"/>
      <c r="BB459" s="501"/>
      <c r="BC459" s="501"/>
      <c r="BD459" s="501"/>
      <c r="BE459" s="501"/>
      <c r="BF459" s="501"/>
      <c r="BG459" s="501"/>
      <c r="BH459" s="501"/>
      <c r="BI459" s="501"/>
      <c r="BJ459" s="501"/>
      <c r="BK459" s="501"/>
      <c r="BL459" s="501"/>
      <c r="BM459" s="501"/>
      <c r="BN459" s="501"/>
      <c r="BO459" s="501"/>
      <c r="BP459" s="501"/>
      <c r="BQ459" s="501"/>
      <c r="BR459" s="501"/>
      <c r="BS459" s="501"/>
      <c r="BT459" s="501"/>
      <c r="BU459" s="501"/>
      <c r="BV459" s="501"/>
      <c r="BW459" s="501">
        <v>1.6659999999999999</v>
      </c>
      <c r="BX459" s="501"/>
      <c r="BY459" s="501"/>
      <c r="BZ459" s="501"/>
      <c r="CA459" s="501"/>
      <c r="CB459" s="501"/>
      <c r="CC459" s="501"/>
      <c r="CD459" s="501"/>
      <c r="CE459" s="501"/>
      <c r="CF459" s="501">
        <v>2.2999999999999998</v>
      </c>
      <c r="CG459" s="501"/>
      <c r="CH459" s="501"/>
      <c r="CI459" s="501"/>
      <c r="CJ459" s="501"/>
      <c r="CK459" s="501"/>
      <c r="CL459" s="501"/>
      <c r="CM459" s="501"/>
      <c r="CN459" s="501"/>
    </row>
    <row r="460" spans="1:92" ht="14.25" customHeight="1" x14ac:dyDescent="0.35">
      <c r="D460" s="579" t="s">
        <v>1210</v>
      </c>
      <c r="E460" s="580"/>
      <c r="F460" s="580"/>
      <c r="G460" s="580"/>
      <c r="H460" s="581"/>
      <c r="I460" s="889">
        <v>1</v>
      </c>
      <c r="J460" s="889"/>
      <c r="K460" s="889"/>
      <c r="L460" s="889"/>
      <c r="M460" s="889"/>
      <c r="N460" s="889"/>
      <c r="O460" s="889"/>
      <c r="P460" s="889"/>
      <c r="Q460" s="889"/>
      <c r="R460" s="889">
        <v>1</v>
      </c>
      <c r="S460" s="889"/>
      <c r="T460" s="889"/>
      <c r="U460" s="889"/>
      <c r="V460" s="889"/>
      <c r="W460" s="889">
        <v>19</v>
      </c>
      <c r="X460" s="889"/>
      <c r="Y460" s="889"/>
      <c r="Z460" s="889"/>
      <c r="AA460" s="889"/>
      <c r="AB460" s="889">
        <v>10</v>
      </c>
      <c r="AC460" s="889"/>
      <c r="AD460" s="889"/>
      <c r="AE460" s="889"/>
      <c r="AF460" s="889"/>
      <c r="AG460" s="889"/>
      <c r="AH460" s="889"/>
      <c r="AI460" s="889"/>
      <c r="AJ460" s="889"/>
      <c r="AK460" s="889">
        <v>36</v>
      </c>
      <c r="AL460" s="889"/>
      <c r="AM460" s="889"/>
      <c r="AN460" s="889"/>
      <c r="AO460" s="889"/>
      <c r="AP460" s="889"/>
      <c r="AQ460" s="889"/>
      <c r="AR460" s="889"/>
      <c r="AS460" s="889"/>
      <c r="AT460" s="889"/>
      <c r="AV460" s="501" t="s">
        <v>1216</v>
      </c>
      <c r="AW460" s="501"/>
      <c r="AX460" s="501"/>
      <c r="AY460" s="501"/>
      <c r="AZ460" s="501"/>
      <c r="BA460" s="501"/>
      <c r="BB460" s="501"/>
      <c r="BC460" s="501"/>
      <c r="BD460" s="501"/>
      <c r="BE460" s="501"/>
      <c r="BF460" s="501"/>
      <c r="BG460" s="501"/>
      <c r="BH460" s="501"/>
      <c r="BI460" s="501"/>
      <c r="BJ460" s="501"/>
      <c r="BK460" s="501"/>
      <c r="BL460" s="501"/>
      <c r="BM460" s="501"/>
      <c r="BN460" s="501"/>
      <c r="BO460" s="501"/>
      <c r="BP460" s="501"/>
      <c r="BQ460" s="501"/>
      <c r="BR460" s="501"/>
      <c r="BS460" s="501"/>
      <c r="BT460" s="501"/>
      <c r="BU460" s="501"/>
      <c r="BV460" s="501"/>
      <c r="BW460" s="501">
        <v>1.292</v>
      </c>
      <c r="BX460" s="501"/>
      <c r="BY460" s="501"/>
      <c r="BZ460" s="501"/>
      <c r="CA460" s="501"/>
      <c r="CB460" s="501"/>
      <c r="CC460" s="501"/>
      <c r="CD460" s="501"/>
      <c r="CE460" s="501"/>
      <c r="CF460" s="501">
        <v>1.8</v>
      </c>
      <c r="CG460" s="501"/>
      <c r="CH460" s="501"/>
      <c r="CI460" s="501"/>
      <c r="CJ460" s="501"/>
      <c r="CK460" s="501"/>
      <c r="CL460" s="501"/>
      <c r="CM460" s="501"/>
      <c r="CN460" s="501"/>
    </row>
    <row r="461" spans="1:92" ht="14.25" customHeight="1" x14ac:dyDescent="0.35">
      <c r="D461" s="582"/>
      <c r="E461" s="583"/>
      <c r="F461" s="583"/>
      <c r="G461" s="583"/>
      <c r="H461" s="584"/>
      <c r="I461" s="889"/>
      <c r="J461" s="889"/>
      <c r="K461" s="889"/>
      <c r="L461" s="889"/>
      <c r="M461" s="889"/>
      <c r="N461" s="889"/>
      <c r="O461" s="889"/>
      <c r="P461" s="889"/>
      <c r="Q461" s="889"/>
      <c r="R461" s="889"/>
      <c r="S461" s="889"/>
      <c r="T461" s="889"/>
      <c r="U461" s="889"/>
      <c r="V461" s="889"/>
      <c r="W461" s="889"/>
      <c r="X461" s="889"/>
      <c r="Y461" s="889"/>
      <c r="Z461" s="889"/>
      <c r="AA461" s="889"/>
      <c r="AB461" s="889"/>
      <c r="AC461" s="889"/>
      <c r="AD461" s="889"/>
      <c r="AE461" s="889"/>
      <c r="AF461" s="889"/>
      <c r="AG461" s="889"/>
      <c r="AH461" s="889"/>
      <c r="AI461" s="889"/>
      <c r="AJ461" s="889"/>
      <c r="AK461" s="889"/>
      <c r="AL461" s="889"/>
      <c r="AM461" s="889"/>
      <c r="AN461" s="889"/>
      <c r="AO461" s="889"/>
      <c r="AP461" s="889"/>
      <c r="AQ461" s="889"/>
      <c r="AR461" s="889"/>
      <c r="AS461" s="889"/>
      <c r="AT461" s="889"/>
      <c r="AV461" s="501"/>
      <c r="AW461" s="501"/>
      <c r="AX461" s="501"/>
      <c r="AY461" s="501"/>
      <c r="AZ461" s="501"/>
      <c r="BA461" s="501"/>
      <c r="BB461" s="501"/>
      <c r="BC461" s="501"/>
      <c r="BD461" s="501"/>
      <c r="BE461" s="501"/>
      <c r="BF461" s="501"/>
      <c r="BG461" s="501"/>
      <c r="BH461" s="501"/>
      <c r="BI461" s="501"/>
      <c r="BJ461" s="501"/>
      <c r="BK461" s="501"/>
      <c r="BL461" s="501"/>
      <c r="BM461" s="501"/>
      <c r="BN461" s="501"/>
      <c r="BO461" s="501"/>
      <c r="BP461" s="501"/>
      <c r="BQ461" s="501"/>
      <c r="BR461" s="501"/>
      <c r="BS461" s="501"/>
      <c r="BT461" s="501"/>
      <c r="BU461" s="501"/>
      <c r="BV461" s="501"/>
      <c r="BW461" s="501"/>
      <c r="BX461" s="501"/>
      <c r="BY461" s="501"/>
      <c r="BZ461" s="501"/>
      <c r="CA461" s="501"/>
      <c r="CB461" s="501"/>
      <c r="CC461" s="501"/>
      <c r="CD461" s="501"/>
      <c r="CE461" s="501"/>
      <c r="CF461" s="501"/>
      <c r="CG461" s="501"/>
      <c r="CH461" s="501"/>
      <c r="CI461" s="501"/>
      <c r="CJ461" s="501"/>
      <c r="CK461" s="501"/>
      <c r="CL461" s="501"/>
      <c r="CM461" s="501"/>
      <c r="CN461" s="501"/>
    </row>
    <row r="462" spans="1:92" ht="14.25" customHeight="1" x14ac:dyDescent="0.35">
      <c r="D462" s="582"/>
      <c r="E462" s="583"/>
      <c r="F462" s="583"/>
      <c r="G462" s="583"/>
      <c r="H462" s="584"/>
      <c r="I462" s="889"/>
      <c r="J462" s="889"/>
      <c r="K462" s="889"/>
      <c r="L462" s="889"/>
      <c r="M462" s="889"/>
      <c r="N462" s="889"/>
      <c r="O462" s="889"/>
      <c r="P462" s="889"/>
      <c r="Q462" s="889"/>
      <c r="R462" s="889"/>
      <c r="S462" s="889"/>
      <c r="T462" s="889"/>
      <c r="U462" s="889"/>
      <c r="V462" s="889"/>
      <c r="W462" s="889"/>
      <c r="X462" s="889"/>
      <c r="Y462" s="889"/>
      <c r="Z462" s="889"/>
      <c r="AA462" s="889"/>
      <c r="AB462" s="889"/>
      <c r="AC462" s="889"/>
      <c r="AD462" s="889"/>
      <c r="AE462" s="889"/>
      <c r="AF462" s="889"/>
      <c r="AG462" s="889"/>
      <c r="AH462" s="889"/>
      <c r="AI462" s="889"/>
      <c r="AJ462" s="889"/>
      <c r="AK462" s="889"/>
      <c r="AL462" s="889"/>
      <c r="AM462" s="889"/>
      <c r="AN462" s="889"/>
      <c r="AO462" s="889"/>
      <c r="AP462" s="889"/>
      <c r="AQ462" s="889"/>
      <c r="AR462" s="889"/>
      <c r="AS462" s="889"/>
      <c r="AT462" s="889"/>
      <c r="AV462" s="501"/>
      <c r="AW462" s="501"/>
      <c r="AX462" s="501"/>
      <c r="AY462" s="501"/>
      <c r="AZ462" s="501"/>
      <c r="BA462" s="501"/>
      <c r="BB462" s="501"/>
      <c r="BC462" s="501"/>
      <c r="BD462" s="501"/>
      <c r="BE462" s="501"/>
      <c r="BF462" s="501"/>
      <c r="BG462" s="501"/>
      <c r="BH462" s="501"/>
      <c r="BI462" s="501"/>
      <c r="BJ462" s="501"/>
      <c r="BK462" s="501"/>
      <c r="BL462" s="501"/>
      <c r="BM462" s="501"/>
      <c r="BN462" s="501"/>
      <c r="BO462" s="501"/>
      <c r="BP462" s="501"/>
      <c r="BQ462" s="501"/>
      <c r="BR462" s="501"/>
      <c r="BS462" s="501"/>
      <c r="BT462" s="501"/>
      <c r="BU462" s="501"/>
      <c r="BV462" s="501"/>
      <c r="BW462" s="501"/>
      <c r="BX462" s="501"/>
      <c r="BY462" s="501"/>
      <c r="BZ462" s="501"/>
      <c r="CA462" s="501"/>
      <c r="CB462" s="501"/>
      <c r="CC462" s="501"/>
      <c r="CD462" s="501"/>
      <c r="CE462" s="501"/>
      <c r="CF462" s="501"/>
      <c r="CG462" s="501"/>
      <c r="CH462" s="501"/>
      <c r="CI462" s="501"/>
      <c r="CJ462" s="501"/>
      <c r="CK462" s="501"/>
      <c r="CL462" s="501"/>
      <c r="CM462" s="501"/>
      <c r="CN462" s="501"/>
    </row>
    <row r="463" spans="1:92" ht="14.25" customHeight="1" x14ac:dyDescent="0.35">
      <c r="D463" s="582"/>
      <c r="E463" s="583"/>
      <c r="F463" s="583"/>
      <c r="G463" s="583"/>
      <c r="H463" s="584"/>
      <c r="I463" s="889"/>
      <c r="J463" s="889"/>
      <c r="K463" s="889"/>
      <c r="L463" s="889"/>
      <c r="M463" s="889"/>
      <c r="N463" s="889"/>
      <c r="O463" s="889"/>
      <c r="P463" s="889"/>
      <c r="Q463" s="889"/>
      <c r="R463" s="889"/>
      <c r="S463" s="889"/>
      <c r="T463" s="889"/>
      <c r="U463" s="889"/>
      <c r="V463" s="889"/>
      <c r="W463" s="889"/>
      <c r="X463" s="889"/>
      <c r="Y463" s="889"/>
      <c r="Z463" s="889"/>
      <c r="AA463" s="889"/>
      <c r="AB463" s="889"/>
      <c r="AC463" s="889"/>
      <c r="AD463" s="889"/>
      <c r="AE463" s="889"/>
      <c r="AF463" s="889"/>
      <c r="AG463" s="889"/>
      <c r="AH463" s="889"/>
      <c r="AI463" s="889"/>
      <c r="AJ463" s="889"/>
      <c r="AK463" s="889"/>
      <c r="AL463" s="889"/>
      <c r="AM463" s="889"/>
      <c r="AN463" s="889"/>
      <c r="AO463" s="889"/>
      <c r="AP463" s="889"/>
      <c r="AQ463" s="889"/>
      <c r="AR463" s="889"/>
      <c r="AS463" s="889"/>
      <c r="AT463" s="889"/>
      <c r="AV463" s="466"/>
      <c r="AW463" s="467"/>
      <c r="AX463" s="467"/>
      <c r="AY463" s="467"/>
      <c r="AZ463" s="467"/>
      <c r="BA463" s="467"/>
      <c r="BB463" s="467"/>
      <c r="BC463" s="467"/>
      <c r="BD463" s="467"/>
      <c r="BE463" s="467"/>
      <c r="BF463" s="467"/>
      <c r="BG463" s="467"/>
      <c r="BH463" s="467"/>
      <c r="BI463" s="467"/>
      <c r="BJ463" s="467"/>
      <c r="BK463" s="467"/>
      <c r="BL463" s="467"/>
      <c r="BM463" s="467"/>
      <c r="BN463" s="467"/>
      <c r="BO463" s="467"/>
      <c r="BP463" s="467"/>
      <c r="BQ463" s="467"/>
      <c r="BR463" s="467"/>
      <c r="BS463" s="467"/>
      <c r="BT463" s="467"/>
      <c r="BU463" s="467"/>
      <c r="BV463" s="468"/>
      <c r="BW463" s="466"/>
      <c r="BX463" s="467"/>
      <c r="BY463" s="467"/>
      <c r="BZ463" s="467"/>
      <c r="CA463" s="467"/>
      <c r="CB463" s="467"/>
      <c r="CC463" s="467"/>
      <c r="CD463" s="467"/>
      <c r="CE463" s="468"/>
      <c r="CF463" s="466"/>
      <c r="CG463" s="467"/>
      <c r="CH463" s="467"/>
      <c r="CI463" s="467"/>
      <c r="CJ463" s="467"/>
      <c r="CK463" s="467"/>
      <c r="CL463" s="467"/>
      <c r="CM463" s="467"/>
      <c r="CN463" s="468"/>
    </row>
    <row r="464" spans="1:92" ht="14.25" customHeight="1" x14ac:dyDescent="0.35">
      <c r="D464" s="582"/>
      <c r="E464" s="583"/>
      <c r="F464" s="583"/>
      <c r="G464" s="583"/>
      <c r="H464" s="584"/>
      <c r="I464" s="889"/>
      <c r="J464" s="889"/>
      <c r="K464" s="889"/>
      <c r="L464" s="889"/>
      <c r="M464" s="889"/>
      <c r="N464" s="889"/>
      <c r="O464" s="889"/>
      <c r="P464" s="889"/>
      <c r="Q464" s="889"/>
      <c r="R464" s="889"/>
      <c r="S464" s="889"/>
      <c r="T464" s="889"/>
      <c r="U464" s="889"/>
      <c r="V464" s="889"/>
      <c r="W464" s="889"/>
      <c r="X464" s="889"/>
      <c r="Y464" s="889"/>
      <c r="Z464" s="889"/>
      <c r="AA464" s="889"/>
      <c r="AB464" s="889"/>
      <c r="AC464" s="889"/>
      <c r="AD464" s="889"/>
      <c r="AE464" s="889"/>
      <c r="AF464" s="889"/>
      <c r="AG464" s="889"/>
      <c r="AH464" s="889"/>
      <c r="AI464" s="889"/>
      <c r="AJ464" s="889"/>
      <c r="AK464" s="889"/>
      <c r="AL464" s="889"/>
      <c r="AM464" s="889"/>
      <c r="AN464" s="889"/>
      <c r="AO464" s="889"/>
      <c r="AP464" s="889"/>
      <c r="AQ464" s="889"/>
      <c r="AR464" s="889"/>
      <c r="AS464" s="889"/>
      <c r="AT464" s="889"/>
      <c r="AV464" s="466"/>
      <c r="AW464" s="467"/>
      <c r="AX464" s="467"/>
      <c r="AY464" s="467"/>
      <c r="AZ464" s="467"/>
      <c r="BA464" s="467"/>
      <c r="BB464" s="467"/>
      <c r="BC464" s="467"/>
      <c r="BD464" s="467"/>
      <c r="BE464" s="467"/>
      <c r="BF464" s="467"/>
      <c r="BG464" s="467"/>
      <c r="BH464" s="467"/>
      <c r="BI464" s="467"/>
      <c r="BJ464" s="467"/>
      <c r="BK464" s="467"/>
      <c r="BL464" s="467"/>
      <c r="BM464" s="467"/>
      <c r="BN464" s="467"/>
      <c r="BO464" s="467"/>
      <c r="BP464" s="467"/>
      <c r="BQ464" s="467"/>
      <c r="BR464" s="467"/>
      <c r="BS464" s="467"/>
      <c r="BT464" s="467"/>
      <c r="BU464" s="467"/>
      <c r="BV464" s="468"/>
      <c r="BW464" s="466"/>
      <c r="BX464" s="467"/>
      <c r="BY464" s="467"/>
      <c r="BZ464" s="467"/>
      <c r="CA464" s="467"/>
      <c r="CB464" s="467"/>
      <c r="CC464" s="467"/>
      <c r="CD464" s="467"/>
      <c r="CE464" s="468"/>
      <c r="CF464" s="466"/>
      <c r="CG464" s="467"/>
      <c r="CH464" s="467"/>
      <c r="CI464" s="467"/>
      <c r="CJ464" s="467"/>
      <c r="CK464" s="467"/>
      <c r="CL464" s="467"/>
      <c r="CM464" s="467"/>
      <c r="CN464" s="468"/>
    </row>
    <row r="465" spans="3:102" ht="14.25" customHeight="1" x14ac:dyDescent="0.35">
      <c r="D465" s="582"/>
      <c r="E465" s="583"/>
      <c r="F465" s="583"/>
      <c r="G465" s="583"/>
      <c r="H465" s="584"/>
      <c r="I465" s="889"/>
      <c r="J465" s="889"/>
      <c r="K465" s="889"/>
      <c r="L465" s="889"/>
      <c r="M465" s="889"/>
      <c r="N465" s="889"/>
      <c r="O465" s="889"/>
      <c r="P465" s="889"/>
      <c r="Q465" s="889"/>
      <c r="R465" s="889"/>
      <c r="S465" s="889"/>
      <c r="T465" s="889"/>
      <c r="U465" s="889"/>
      <c r="V465" s="889"/>
      <c r="W465" s="889"/>
      <c r="X465" s="889"/>
      <c r="Y465" s="889"/>
      <c r="Z465" s="889"/>
      <c r="AA465" s="889"/>
      <c r="AB465" s="889"/>
      <c r="AC465" s="889"/>
      <c r="AD465" s="889"/>
      <c r="AE465" s="889"/>
      <c r="AF465" s="889"/>
      <c r="AG465" s="889"/>
      <c r="AH465" s="889"/>
      <c r="AI465" s="889"/>
      <c r="AJ465" s="889"/>
      <c r="AK465" s="889"/>
      <c r="AL465" s="889"/>
      <c r="AM465" s="889"/>
      <c r="AN465" s="889"/>
      <c r="AO465" s="889"/>
      <c r="AP465" s="889"/>
      <c r="AQ465" s="889"/>
      <c r="AR465" s="889"/>
      <c r="AS465" s="889"/>
      <c r="AT465" s="889"/>
      <c r="AV465" s="466"/>
      <c r="AW465" s="467"/>
      <c r="AX465" s="467"/>
      <c r="AY465" s="467"/>
      <c r="AZ465" s="467"/>
      <c r="BA465" s="467"/>
      <c r="BB465" s="467"/>
      <c r="BC465" s="467"/>
      <c r="BD465" s="467"/>
      <c r="BE465" s="467"/>
      <c r="BF465" s="467"/>
      <c r="BG465" s="467"/>
      <c r="BH465" s="467"/>
      <c r="BI465" s="467"/>
      <c r="BJ465" s="467"/>
      <c r="BK465" s="467"/>
      <c r="BL465" s="467"/>
      <c r="BM465" s="467"/>
      <c r="BN465" s="467"/>
      <c r="BO465" s="467"/>
      <c r="BP465" s="467"/>
      <c r="BQ465" s="467"/>
      <c r="BR465" s="467"/>
      <c r="BS465" s="467"/>
      <c r="BT465" s="467"/>
      <c r="BU465" s="467"/>
      <c r="BV465" s="468"/>
      <c r="BW465" s="466"/>
      <c r="BX465" s="467"/>
      <c r="BY465" s="467"/>
      <c r="BZ465" s="467"/>
      <c r="CA465" s="467"/>
      <c r="CB465" s="467"/>
      <c r="CC465" s="467"/>
      <c r="CD465" s="467"/>
      <c r="CE465" s="468"/>
      <c r="CF465" s="466"/>
      <c r="CG465" s="467"/>
      <c r="CH465" s="467"/>
      <c r="CI465" s="467"/>
      <c r="CJ465" s="467"/>
      <c r="CK465" s="467"/>
      <c r="CL465" s="467"/>
      <c r="CM465" s="467"/>
      <c r="CN465" s="468"/>
    </row>
    <row r="466" spans="3:102" ht="14.25" customHeight="1" x14ac:dyDescent="0.35">
      <c r="D466" s="582"/>
      <c r="E466" s="583"/>
      <c r="F466" s="583"/>
      <c r="G466" s="583"/>
      <c r="H466" s="584"/>
      <c r="I466" s="889"/>
      <c r="J466" s="889"/>
      <c r="K466" s="889"/>
      <c r="L466" s="889"/>
      <c r="M466" s="889"/>
      <c r="N466" s="889"/>
      <c r="O466" s="889"/>
      <c r="P466" s="889"/>
      <c r="Q466" s="889"/>
      <c r="R466" s="889"/>
      <c r="S466" s="889"/>
      <c r="T466" s="889"/>
      <c r="U466" s="889"/>
      <c r="V466" s="889"/>
      <c r="W466" s="889"/>
      <c r="X466" s="889"/>
      <c r="Y466" s="889"/>
      <c r="Z466" s="889"/>
      <c r="AA466" s="889"/>
      <c r="AB466" s="889"/>
      <c r="AC466" s="889"/>
      <c r="AD466" s="889"/>
      <c r="AE466" s="889"/>
      <c r="AF466" s="889"/>
      <c r="AG466" s="889"/>
      <c r="AH466" s="889"/>
      <c r="AI466" s="889"/>
      <c r="AJ466" s="889"/>
      <c r="AK466" s="889"/>
      <c r="AL466" s="889"/>
      <c r="AM466" s="889"/>
      <c r="AN466" s="889"/>
      <c r="AO466" s="889"/>
      <c r="AP466" s="889"/>
      <c r="AQ466" s="889"/>
      <c r="AR466" s="889"/>
      <c r="AS466" s="889"/>
      <c r="AT466" s="889"/>
      <c r="AV466" s="466"/>
      <c r="AW466" s="467"/>
      <c r="AX466" s="467"/>
      <c r="AY466" s="467"/>
      <c r="AZ466" s="467"/>
      <c r="BA466" s="467"/>
      <c r="BB466" s="467"/>
      <c r="BC466" s="467"/>
      <c r="BD466" s="467"/>
      <c r="BE466" s="467"/>
      <c r="BF466" s="467"/>
      <c r="BG466" s="467"/>
      <c r="BH466" s="467"/>
      <c r="BI466" s="467"/>
      <c r="BJ466" s="467"/>
      <c r="BK466" s="467"/>
      <c r="BL466" s="467"/>
      <c r="BM466" s="467"/>
      <c r="BN466" s="467"/>
      <c r="BO466" s="467"/>
      <c r="BP466" s="467"/>
      <c r="BQ466" s="467"/>
      <c r="BR466" s="467"/>
      <c r="BS466" s="467"/>
      <c r="BT466" s="467"/>
      <c r="BU466" s="467"/>
      <c r="BV466" s="468"/>
      <c r="BW466" s="466"/>
      <c r="BX466" s="467"/>
      <c r="BY466" s="467"/>
      <c r="BZ466" s="467"/>
      <c r="CA466" s="467"/>
      <c r="CB466" s="467"/>
      <c r="CC466" s="467"/>
      <c r="CD466" s="467"/>
      <c r="CE466" s="468"/>
      <c r="CF466" s="466"/>
      <c r="CG466" s="467"/>
      <c r="CH466" s="467"/>
      <c r="CI466" s="467"/>
      <c r="CJ466" s="467"/>
      <c r="CK466" s="467"/>
      <c r="CL466" s="467"/>
      <c r="CM466" s="467"/>
      <c r="CN466" s="468"/>
    </row>
    <row r="467" spans="3:102" ht="14.25" customHeight="1" x14ac:dyDescent="0.35">
      <c r="D467" s="582"/>
      <c r="E467" s="583"/>
      <c r="F467" s="583"/>
      <c r="G467" s="583"/>
      <c r="H467" s="584"/>
      <c r="I467" s="889"/>
      <c r="J467" s="889"/>
      <c r="K467" s="889"/>
      <c r="L467" s="889"/>
      <c r="M467" s="889"/>
      <c r="N467" s="889"/>
      <c r="O467" s="889"/>
      <c r="P467" s="889"/>
      <c r="Q467" s="889"/>
      <c r="R467" s="889"/>
      <c r="S467" s="889"/>
      <c r="T467" s="889"/>
      <c r="U467" s="889"/>
      <c r="V467" s="889"/>
      <c r="W467" s="889"/>
      <c r="X467" s="889"/>
      <c r="Y467" s="889"/>
      <c r="Z467" s="889"/>
      <c r="AA467" s="889"/>
      <c r="AB467" s="889"/>
      <c r="AC467" s="889"/>
      <c r="AD467" s="889"/>
      <c r="AE467" s="889"/>
      <c r="AF467" s="889"/>
      <c r="AG467" s="889"/>
      <c r="AH467" s="889"/>
      <c r="AI467" s="889"/>
      <c r="AJ467" s="889"/>
      <c r="AK467" s="889"/>
      <c r="AL467" s="889"/>
      <c r="AM467" s="889"/>
      <c r="AN467" s="889"/>
      <c r="AO467" s="889"/>
      <c r="AP467" s="889"/>
      <c r="AQ467" s="889"/>
      <c r="AR467" s="889"/>
      <c r="AS467" s="889"/>
      <c r="AT467" s="889"/>
      <c r="AV467" s="347"/>
      <c r="AW467" s="347"/>
      <c r="AX467" s="347"/>
      <c r="AY467" s="347"/>
      <c r="AZ467" s="347"/>
      <c r="BA467" s="347"/>
      <c r="BB467" s="347"/>
      <c r="BC467" s="347"/>
      <c r="BD467" s="347"/>
      <c r="BE467" s="347"/>
      <c r="BF467" s="347"/>
      <c r="BG467" s="347"/>
      <c r="BH467" s="347"/>
      <c r="BI467" s="347"/>
      <c r="BJ467" s="347"/>
      <c r="BK467" s="347"/>
      <c r="BL467" s="347"/>
      <c r="BM467" s="347"/>
      <c r="BN467" s="347"/>
      <c r="BO467" s="347"/>
      <c r="BP467" s="347"/>
      <c r="BQ467" s="347"/>
      <c r="BR467" s="347"/>
      <c r="BS467" s="347"/>
      <c r="BT467" s="347"/>
      <c r="BU467" s="347"/>
      <c r="BV467" s="347"/>
      <c r="BW467" s="347"/>
      <c r="BX467" s="347"/>
      <c r="BY467" s="347"/>
      <c r="BZ467" s="347"/>
      <c r="CA467" s="347"/>
      <c r="CB467" s="347"/>
      <c r="CC467" s="347"/>
      <c r="CD467" s="347"/>
      <c r="CE467" s="347"/>
      <c r="CF467" s="347"/>
      <c r="CG467" s="347"/>
      <c r="CH467" s="347"/>
      <c r="CI467" s="347"/>
      <c r="CJ467" s="347"/>
      <c r="CK467" s="347"/>
      <c r="CL467" s="347"/>
      <c r="CM467" s="347"/>
      <c r="CN467" s="347"/>
    </row>
    <row r="468" spans="3:102" ht="14.25" customHeight="1" x14ac:dyDescent="0.35">
      <c r="D468" s="585"/>
      <c r="E468" s="586"/>
      <c r="F468" s="586"/>
      <c r="G468" s="586"/>
      <c r="H468" s="587"/>
      <c r="I468" s="889"/>
      <c r="J468" s="889"/>
      <c r="K468" s="889"/>
      <c r="L468" s="889"/>
      <c r="M468" s="889"/>
      <c r="N468" s="889"/>
      <c r="O468" s="889"/>
      <c r="P468" s="889"/>
      <c r="Q468" s="889"/>
      <c r="R468" s="889"/>
      <c r="S468" s="889"/>
      <c r="T468" s="889"/>
      <c r="U468" s="889"/>
      <c r="V468" s="889"/>
      <c r="W468" s="889"/>
      <c r="X468" s="889"/>
      <c r="Y468" s="889"/>
      <c r="Z468" s="889"/>
      <c r="AA468" s="889"/>
      <c r="AB468" s="889"/>
      <c r="AC468" s="889"/>
      <c r="AD468" s="889"/>
      <c r="AE468" s="889"/>
      <c r="AF468" s="889"/>
      <c r="AG468" s="889"/>
      <c r="AH468" s="889"/>
      <c r="AI468" s="889"/>
      <c r="AJ468" s="889"/>
      <c r="AK468" s="889"/>
      <c r="AL468" s="889"/>
      <c r="AM468" s="889"/>
      <c r="AN468" s="889"/>
      <c r="AO468" s="889"/>
      <c r="AP468" s="889"/>
      <c r="AQ468" s="889"/>
      <c r="AR468" s="889"/>
      <c r="AS468" s="889"/>
      <c r="AT468" s="889"/>
      <c r="AV468" s="347"/>
      <c r="AW468" s="347"/>
      <c r="AX468" s="347"/>
      <c r="AY468" s="347"/>
      <c r="AZ468" s="347"/>
      <c r="BA468" s="347"/>
      <c r="BB468" s="347"/>
      <c r="BC468" s="347"/>
      <c r="BD468" s="347"/>
      <c r="BE468" s="347"/>
      <c r="BF468" s="347"/>
      <c r="BG468" s="347"/>
      <c r="BH468" s="347"/>
      <c r="BI468" s="347"/>
      <c r="BJ468" s="347"/>
      <c r="BK468" s="347"/>
      <c r="BL468" s="347"/>
      <c r="BM468" s="347"/>
      <c r="BN468" s="347"/>
      <c r="BO468" s="347"/>
      <c r="BP468" s="347"/>
      <c r="BQ468" s="347"/>
      <c r="BR468" s="347"/>
      <c r="BS468" s="347"/>
      <c r="BT468" s="347"/>
      <c r="BU468" s="347"/>
      <c r="BV468" s="347"/>
      <c r="BW468" s="347"/>
      <c r="BX468" s="347"/>
      <c r="BY468" s="347"/>
      <c r="BZ468" s="347"/>
      <c r="CA468" s="347"/>
      <c r="CB468" s="347"/>
      <c r="CC468" s="347"/>
      <c r="CD468" s="347"/>
      <c r="CE468" s="347"/>
      <c r="CF468" s="347"/>
      <c r="CG468" s="347"/>
      <c r="CH468" s="347"/>
      <c r="CI468" s="347"/>
      <c r="CJ468" s="347"/>
      <c r="CK468" s="347"/>
      <c r="CL468" s="347"/>
      <c r="CM468" s="347"/>
      <c r="CN468" s="347"/>
    </row>
    <row r="469" spans="3:102" ht="14.25" customHeight="1" x14ac:dyDescent="0.35">
      <c r="D469" s="450" t="s">
        <v>773</v>
      </c>
      <c r="E469" s="450"/>
      <c r="F469" s="450"/>
      <c r="G469" s="450"/>
      <c r="H469" s="450"/>
      <c r="I469" s="450"/>
      <c r="J469" s="450"/>
      <c r="K469" s="450"/>
      <c r="L469" s="450"/>
      <c r="M469" s="450"/>
      <c r="N469" s="450"/>
      <c r="O469" s="450"/>
      <c r="P469" s="450"/>
      <c r="Q469" s="450"/>
      <c r="R469" s="450"/>
      <c r="S469" s="450"/>
      <c r="T469" s="450"/>
      <c r="U469" s="450"/>
      <c r="V469" s="450"/>
      <c r="W469" s="450"/>
      <c r="X469" s="450"/>
      <c r="Y469" s="450"/>
      <c r="Z469" s="450"/>
      <c r="AA469" s="450"/>
      <c r="AB469" s="450"/>
      <c r="AC469" s="450"/>
      <c r="AD469" s="450"/>
      <c r="AE469" s="450"/>
      <c r="AF469" s="450"/>
      <c r="AG469" s="450"/>
      <c r="AH469" s="450"/>
      <c r="AI469" s="450"/>
      <c r="AJ469" s="450"/>
      <c r="AK469" s="450"/>
      <c r="AL469" s="450"/>
      <c r="AM469" s="450"/>
      <c r="AN469" s="450"/>
      <c r="AO469" s="450"/>
      <c r="AP469" s="450"/>
      <c r="AQ469" s="450"/>
      <c r="AR469" s="450"/>
      <c r="AS469" s="450"/>
      <c r="AT469" s="450"/>
      <c r="AV469" s="794" t="s">
        <v>773</v>
      </c>
      <c r="AW469" s="450"/>
      <c r="AX469" s="450"/>
      <c r="AY469" s="450"/>
      <c r="AZ469" s="450"/>
      <c r="BA469" s="450"/>
      <c r="BB469" s="450"/>
      <c r="BC469" s="450"/>
      <c r="BD469" s="450"/>
      <c r="BE469" s="450"/>
      <c r="BF469" s="450"/>
      <c r="BG469" s="450"/>
      <c r="BH469" s="450"/>
      <c r="BI469" s="450"/>
      <c r="BJ469" s="450"/>
      <c r="BK469" s="450"/>
      <c r="BL469" s="450"/>
      <c r="BM469" s="450"/>
      <c r="BN469" s="450"/>
      <c r="BO469" s="450"/>
      <c r="BP469" s="450"/>
      <c r="BQ469" s="450"/>
      <c r="BR469" s="450"/>
      <c r="BS469" s="450"/>
      <c r="BT469" s="450"/>
      <c r="BU469" s="450"/>
      <c r="BV469" s="450"/>
      <c r="BW469" s="450"/>
      <c r="BX469" s="450"/>
      <c r="BY469" s="450"/>
      <c r="BZ469" s="450"/>
      <c r="CA469" s="450"/>
      <c r="CB469" s="450"/>
      <c r="CC469" s="450"/>
      <c r="CD469" s="450"/>
      <c r="CE469" s="450"/>
      <c r="CF469" s="450"/>
      <c r="CG469" s="450"/>
      <c r="CH469" s="450"/>
      <c r="CI469" s="450"/>
      <c r="CJ469" s="450"/>
      <c r="CK469" s="450"/>
      <c r="CL469" s="450"/>
      <c r="CM469" s="450"/>
      <c r="CN469" s="450"/>
    </row>
    <row r="470" spans="3:102" ht="14.25" customHeight="1" x14ac:dyDescent="0.35"/>
    <row r="471" spans="3:102" ht="14.25" customHeight="1" x14ac:dyDescent="0.35">
      <c r="D471" s="456" t="s">
        <v>287</v>
      </c>
      <c r="E471" s="456"/>
      <c r="F471" s="456"/>
      <c r="G471" s="456"/>
      <c r="H471" s="456"/>
      <c r="I471" s="456"/>
      <c r="J471" s="456"/>
      <c r="K471" s="456"/>
      <c r="L471" s="456"/>
      <c r="M471" s="456"/>
      <c r="N471" s="456"/>
      <c r="O471" s="456"/>
      <c r="P471" s="456"/>
      <c r="Q471" s="456"/>
      <c r="R471" s="456"/>
      <c r="S471" s="456"/>
      <c r="T471" s="456"/>
      <c r="U471" s="456"/>
      <c r="V471" s="456"/>
      <c r="W471" s="456"/>
      <c r="X471" s="456"/>
      <c r="Y471" s="456"/>
      <c r="Z471" s="456"/>
      <c r="AA471" s="456"/>
      <c r="AB471" s="456"/>
      <c r="AC471" s="456"/>
      <c r="AD471" s="456"/>
      <c r="AE471" s="456"/>
      <c r="AF471" s="456"/>
      <c r="AG471" s="456"/>
      <c r="AH471" s="456"/>
      <c r="AI471" s="456"/>
      <c r="AJ471" s="456"/>
      <c r="AK471" s="456"/>
      <c r="AL471" s="456"/>
      <c r="AM471" s="456"/>
      <c r="AN471" s="456"/>
      <c r="AO471" s="456"/>
      <c r="AP471" s="456"/>
      <c r="AQ471" s="456"/>
      <c r="AR471" s="456"/>
      <c r="AS471" s="456"/>
      <c r="AT471" s="456"/>
      <c r="AV471" s="456" t="s">
        <v>288</v>
      </c>
      <c r="AW471" s="456"/>
      <c r="AX471" s="456"/>
      <c r="AY471" s="456"/>
      <c r="AZ471" s="456"/>
      <c r="BA471" s="456"/>
      <c r="BB471" s="456"/>
      <c r="BC471" s="456"/>
      <c r="BD471" s="456"/>
      <c r="BE471" s="456"/>
      <c r="BF471" s="456"/>
      <c r="BG471" s="456"/>
      <c r="BH471" s="456"/>
      <c r="BI471" s="456"/>
      <c r="BJ471" s="456"/>
      <c r="BK471" s="456"/>
      <c r="BL471" s="456"/>
      <c r="BM471" s="456"/>
      <c r="BN471" s="456"/>
      <c r="BO471" s="456"/>
      <c r="BP471" s="456"/>
      <c r="BQ471" s="456"/>
      <c r="BR471" s="456"/>
      <c r="BS471" s="456"/>
      <c r="BT471" s="456"/>
      <c r="BU471" s="456"/>
      <c r="BV471" s="456"/>
      <c r="BW471" s="456"/>
      <c r="BX471" s="456"/>
      <c r="BY471" s="456"/>
      <c r="BZ471" s="456"/>
      <c r="CA471" s="456"/>
      <c r="CB471" s="456"/>
      <c r="CC471" s="456"/>
      <c r="CD471" s="456"/>
      <c r="CE471" s="456"/>
      <c r="CF471" s="456"/>
      <c r="CG471" s="456"/>
      <c r="CH471" s="456"/>
      <c r="CI471" s="456"/>
      <c r="CJ471" s="456"/>
      <c r="CK471" s="456"/>
      <c r="CL471" s="456"/>
      <c r="CM471" s="456"/>
      <c r="CN471" s="456"/>
    </row>
    <row r="472" spans="3:102" ht="14.25" customHeight="1" x14ac:dyDescent="0.35">
      <c r="D472" s="451"/>
      <c r="E472" s="451"/>
      <c r="F472" s="451"/>
      <c r="G472" s="451"/>
      <c r="H472" s="451"/>
      <c r="I472" s="451"/>
      <c r="J472" s="451"/>
      <c r="K472" s="451"/>
      <c r="L472" s="451"/>
      <c r="M472" s="451"/>
      <c r="N472" s="451"/>
      <c r="O472" s="451"/>
      <c r="P472" s="451"/>
      <c r="Q472" s="451"/>
      <c r="R472" s="451"/>
      <c r="S472" s="451"/>
      <c r="T472" s="451"/>
      <c r="U472" s="451"/>
      <c r="V472" s="451"/>
      <c r="W472" s="451"/>
      <c r="X472" s="451"/>
      <c r="Y472" s="451"/>
      <c r="Z472" s="451"/>
      <c r="AA472" s="451"/>
      <c r="AB472" s="451"/>
      <c r="AC472" s="451"/>
      <c r="AD472" s="451"/>
      <c r="AE472" s="451"/>
      <c r="AF472" s="451"/>
      <c r="AG472" s="451"/>
      <c r="AH472" s="451"/>
      <c r="AI472" s="451"/>
      <c r="AJ472" s="451"/>
      <c r="AK472" s="451"/>
      <c r="AL472" s="451"/>
      <c r="AM472" s="451"/>
      <c r="AN472" s="451"/>
      <c r="AO472" s="451"/>
      <c r="AP472" s="451"/>
      <c r="AQ472" s="451"/>
      <c r="AR472" s="451"/>
      <c r="AS472" s="451"/>
      <c r="AT472" s="451"/>
      <c r="AV472" s="456"/>
      <c r="AW472" s="456"/>
      <c r="AX472" s="456"/>
      <c r="AY472" s="456"/>
      <c r="AZ472" s="456"/>
      <c r="BA472" s="456"/>
      <c r="BB472" s="456"/>
      <c r="BC472" s="456"/>
      <c r="BD472" s="456"/>
      <c r="BE472" s="456"/>
      <c r="BF472" s="456"/>
      <c r="BG472" s="456"/>
      <c r="BH472" s="456"/>
      <c r="BI472" s="456"/>
      <c r="BJ472" s="456"/>
      <c r="BK472" s="456"/>
      <c r="BL472" s="456"/>
      <c r="BM472" s="456"/>
      <c r="BN472" s="456"/>
      <c r="BO472" s="456"/>
      <c r="BP472" s="456"/>
      <c r="BQ472" s="456"/>
      <c r="BR472" s="456"/>
      <c r="BS472" s="456"/>
      <c r="BT472" s="456"/>
      <c r="BU472" s="456"/>
      <c r="BV472" s="456"/>
      <c r="BW472" s="456"/>
      <c r="BX472" s="456"/>
      <c r="BY472" s="456"/>
      <c r="BZ472" s="456"/>
      <c r="CA472" s="456"/>
      <c r="CB472" s="456"/>
      <c r="CC472" s="456"/>
      <c r="CD472" s="456"/>
      <c r="CE472" s="456"/>
      <c r="CF472" s="456"/>
      <c r="CG472" s="456"/>
      <c r="CH472" s="456"/>
      <c r="CI472" s="456"/>
      <c r="CJ472" s="456"/>
      <c r="CK472" s="456"/>
      <c r="CL472" s="456"/>
      <c r="CM472" s="456"/>
      <c r="CN472" s="456"/>
    </row>
    <row r="473" spans="3:102" ht="14.25" customHeight="1" x14ac:dyDescent="0.35">
      <c r="D473" s="502" t="s">
        <v>279</v>
      </c>
      <c r="E473" s="503"/>
      <c r="F473" s="503"/>
      <c r="G473" s="503"/>
      <c r="H473" s="503"/>
      <c r="I473" s="503"/>
      <c r="J473" s="503"/>
      <c r="K473" s="503"/>
      <c r="L473" s="503"/>
      <c r="M473" s="503"/>
      <c r="N473" s="503"/>
      <c r="O473" s="503"/>
      <c r="P473" s="503"/>
      <c r="Q473" s="503"/>
      <c r="R473" s="503"/>
      <c r="S473" s="503"/>
      <c r="T473" s="503"/>
      <c r="U473" s="503"/>
      <c r="V473" s="503"/>
      <c r="W473" s="503"/>
      <c r="X473" s="503"/>
      <c r="Y473" s="503"/>
      <c r="Z473" s="503"/>
      <c r="AA473" s="503"/>
      <c r="AB473" s="503"/>
      <c r="AC473" s="503"/>
      <c r="AD473" s="503"/>
      <c r="AE473" s="503"/>
      <c r="AF473" s="503"/>
      <c r="AG473" s="503"/>
      <c r="AH473" s="503"/>
      <c r="AI473" s="503"/>
      <c r="AJ473" s="503"/>
      <c r="AK473" s="503"/>
      <c r="AL473" s="503"/>
      <c r="AM473" s="503"/>
      <c r="AN473" s="503"/>
      <c r="AO473" s="503"/>
      <c r="AP473" s="503"/>
      <c r="AQ473" s="503"/>
      <c r="AR473" s="503"/>
      <c r="AS473" s="503"/>
      <c r="AT473" s="504"/>
      <c r="AV473" s="464" t="s">
        <v>286</v>
      </c>
      <c r="AW473" s="464"/>
      <c r="AX473" s="464"/>
      <c r="AY473" s="464"/>
      <c r="AZ473" s="464"/>
      <c r="BA473" s="464"/>
      <c r="BB473" s="464"/>
      <c r="BC473" s="464"/>
      <c r="BD473" s="464"/>
      <c r="BE473" s="464"/>
      <c r="BF473" s="464"/>
      <c r="BG473" s="464"/>
      <c r="BH473" s="464"/>
      <c r="BI473" s="464"/>
      <c r="BJ473" s="464"/>
      <c r="BK473" s="464"/>
      <c r="BL473" s="464"/>
      <c r="BM473" s="464"/>
      <c r="BN473" s="464"/>
      <c r="BO473" s="464"/>
      <c r="BP473" s="464"/>
      <c r="BQ473" s="464"/>
      <c r="BR473" s="464"/>
      <c r="BS473" s="464"/>
      <c r="BT473" s="464"/>
      <c r="BU473" s="464"/>
      <c r="BV473" s="464"/>
      <c r="BW473" s="464"/>
      <c r="BX473" s="464"/>
      <c r="BY473" s="464"/>
      <c r="BZ473" s="464"/>
      <c r="CA473" s="464"/>
      <c r="CB473" s="464"/>
      <c r="CC473" s="464"/>
      <c r="CD473" s="464"/>
      <c r="CE473" s="464"/>
      <c r="CF473" s="464"/>
      <c r="CG473" s="464"/>
      <c r="CH473" s="464"/>
      <c r="CI473" s="464"/>
      <c r="CJ473" s="464"/>
      <c r="CK473" s="464"/>
      <c r="CL473" s="464"/>
      <c r="CM473" s="464"/>
      <c r="CN473" s="464"/>
    </row>
    <row r="474" spans="3:102" ht="14.25" customHeight="1" x14ac:dyDescent="0.35">
      <c r="D474" s="567" t="s">
        <v>276</v>
      </c>
      <c r="E474" s="568"/>
      <c r="F474" s="568"/>
      <c r="G474" s="568"/>
      <c r="H474" s="568"/>
      <c r="I474" s="568"/>
      <c r="J474" s="568"/>
      <c r="K474" s="568"/>
      <c r="L474" s="568"/>
      <c r="M474" s="568"/>
      <c r="N474" s="568"/>
      <c r="O474" s="568"/>
      <c r="P474" s="568"/>
      <c r="Q474" s="569"/>
      <c r="R474" s="567" t="s">
        <v>277</v>
      </c>
      <c r="S474" s="568"/>
      <c r="T474" s="568"/>
      <c r="U474" s="568"/>
      <c r="V474" s="568"/>
      <c r="W474" s="568"/>
      <c r="X474" s="568"/>
      <c r="Y474" s="568"/>
      <c r="Z474" s="568"/>
      <c r="AA474" s="568"/>
      <c r="AB474" s="568"/>
      <c r="AC474" s="568"/>
      <c r="AD474" s="568"/>
      <c r="AE474" s="569"/>
      <c r="AF474" s="567" t="s">
        <v>278</v>
      </c>
      <c r="AG474" s="568"/>
      <c r="AH474" s="568"/>
      <c r="AI474" s="568"/>
      <c r="AJ474" s="568"/>
      <c r="AK474" s="568"/>
      <c r="AL474" s="568"/>
      <c r="AM474" s="568"/>
      <c r="AN474" s="568"/>
      <c r="AO474" s="568"/>
      <c r="AP474" s="568"/>
      <c r="AQ474" s="568"/>
      <c r="AR474" s="568"/>
      <c r="AS474" s="568"/>
      <c r="AT474" s="569"/>
      <c r="AV474" s="464" t="s">
        <v>121</v>
      </c>
      <c r="AW474" s="464"/>
      <c r="AX474" s="464"/>
      <c r="AY474" s="464"/>
      <c r="AZ474" s="464"/>
      <c r="BA474" s="464"/>
      <c r="BB474" s="464"/>
      <c r="BC474" s="464"/>
      <c r="BD474" s="464"/>
      <c r="BE474" s="464"/>
      <c r="BF474" s="464"/>
      <c r="BG474" s="464"/>
      <c r="BH474" s="464"/>
      <c r="BI474" s="464" t="s">
        <v>282</v>
      </c>
      <c r="BJ474" s="464"/>
      <c r="BK474" s="464"/>
      <c r="BL474" s="464"/>
      <c r="BM474" s="464"/>
      <c r="BN474" s="464"/>
      <c r="BO474" s="464"/>
      <c r="BP474" s="464"/>
      <c r="BQ474" s="464"/>
      <c r="BR474" s="464"/>
      <c r="BS474" s="464"/>
      <c r="BT474" s="464"/>
      <c r="BU474" s="464"/>
      <c r="BV474" s="464"/>
      <c r="BW474" s="464"/>
      <c r="BX474" s="464"/>
      <c r="BY474" s="464"/>
      <c r="BZ474" s="464"/>
      <c r="CA474" s="464" t="s">
        <v>285</v>
      </c>
      <c r="CB474" s="464"/>
      <c r="CC474" s="464"/>
      <c r="CD474" s="464"/>
      <c r="CE474" s="464"/>
      <c r="CF474" s="464"/>
      <c r="CG474" s="464"/>
      <c r="CH474" s="464"/>
      <c r="CI474" s="464"/>
      <c r="CJ474" s="464"/>
      <c r="CK474" s="464"/>
      <c r="CL474" s="464"/>
      <c r="CM474" s="464"/>
      <c r="CN474" s="464"/>
    </row>
    <row r="475" spans="3:102" ht="14.25" customHeight="1" x14ac:dyDescent="0.35">
      <c r="D475" s="573"/>
      <c r="E475" s="574"/>
      <c r="F475" s="574"/>
      <c r="G475" s="574"/>
      <c r="H475" s="574"/>
      <c r="I475" s="574"/>
      <c r="J475" s="574"/>
      <c r="K475" s="574"/>
      <c r="L475" s="574"/>
      <c r="M475" s="574"/>
      <c r="N475" s="574"/>
      <c r="O475" s="574"/>
      <c r="P475" s="574"/>
      <c r="Q475" s="575"/>
      <c r="R475" s="573"/>
      <c r="S475" s="574"/>
      <c r="T475" s="574"/>
      <c r="U475" s="574"/>
      <c r="V475" s="574"/>
      <c r="W475" s="574"/>
      <c r="X475" s="574"/>
      <c r="Y475" s="574"/>
      <c r="Z475" s="574"/>
      <c r="AA475" s="574"/>
      <c r="AB475" s="574"/>
      <c r="AC475" s="574"/>
      <c r="AD475" s="574"/>
      <c r="AE475" s="575"/>
      <c r="AF475" s="573"/>
      <c r="AG475" s="574"/>
      <c r="AH475" s="574"/>
      <c r="AI475" s="574"/>
      <c r="AJ475" s="574"/>
      <c r="AK475" s="574"/>
      <c r="AL475" s="574"/>
      <c r="AM475" s="574"/>
      <c r="AN475" s="574"/>
      <c r="AO475" s="574"/>
      <c r="AP475" s="574"/>
      <c r="AQ475" s="574"/>
      <c r="AR475" s="574"/>
      <c r="AS475" s="574"/>
      <c r="AT475" s="575"/>
      <c r="AV475" s="464"/>
      <c r="AW475" s="464"/>
      <c r="AX475" s="464"/>
      <c r="AY475" s="464"/>
      <c r="AZ475" s="464"/>
      <c r="BA475" s="464"/>
      <c r="BB475" s="464"/>
      <c r="BC475" s="464"/>
      <c r="BD475" s="464"/>
      <c r="BE475" s="464"/>
      <c r="BF475" s="464"/>
      <c r="BG475" s="464"/>
      <c r="BH475" s="464"/>
      <c r="BI475" s="464" t="s">
        <v>280</v>
      </c>
      <c r="BJ475" s="464"/>
      <c r="BK475" s="464"/>
      <c r="BL475" s="464"/>
      <c r="BM475" s="464"/>
      <c r="BN475" s="464"/>
      <c r="BO475" s="464"/>
      <c r="BP475" s="464"/>
      <c r="BQ475" s="464"/>
      <c r="BR475" s="464" t="s">
        <v>281</v>
      </c>
      <c r="BS475" s="464"/>
      <c r="BT475" s="464"/>
      <c r="BU475" s="464"/>
      <c r="BV475" s="464"/>
      <c r="BW475" s="464"/>
      <c r="BX475" s="464"/>
      <c r="BY475" s="464"/>
      <c r="BZ475" s="464"/>
      <c r="CA475" s="464" t="s">
        <v>283</v>
      </c>
      <c r="CB475" s="464"/>
      <c r="CC475" s="464"/>
      <c r="CD475" s="464"/>
      <c r="CE475" s="464"/>
      <c r="CF475" s="464"/>
      <c r="CG475" s="464"/>
      <c r="CH475" s="464" t="s">
        <v>284</v>
      </c>
      <c r="CI475" s="464"/>
      <c r="CJ475" s="464"/>
      <c r="CK475" s="464"/>
      <c r="CL475" s="464"/>
      <c r="CM475" s="464"/>
      <c r="CN475" s="464"/>
    </row>
    <row r="476" spans="3:102" ht="14.25" customHeight="1" x14ac:dyDescent="0.35">
      <c r="D476" s="466">
        <v>15</v>
      </c>
      <c r="E476" s="467"/>
      <c r="F476" s="467"/>
      <c r="G476" s="467"/>
      <c r="H476" s="467"/>
      <c r="I476" s="467"/>
      <c r="J476" s="467"/>
      <c r="K476" s="467"/>
      <c r="L476" s="467"/>
      <c r="M476" s="467"/>
      <c r="N476" s="467"/>
      <c r="O476" s="467"/>
      <c r="P476" s="467"/>
      <c r="Q476" s="468"/>
      <c r="R476" s="566">
        <v>4</v>
      </c>
      <c r="S476" s="566"/>
      <c r="T476" s="566"/>
      <c r="U476" s="566"/>
      <c r="V476" s="566"/>
      <c r="W476" s="566"/>
      <c r="X476" s="566"/>
      <c r="Y476" s="566"/>
      <c r="Z476" s="566"/>
      <c r="AA476" s="566"/>
      <c r="AB476" s="566"/>
      <c r="AC476" s="566"/>
      <c r="AD476" s="566"/>
      <c r="AE476" s="566"/>
      <c r="AF476" s="566">
        <v>24.1</v>
      </c>
      <c r="AG476" s="566"/>
      <c r="AH476" s="566"/>
      <c r="AI476" s="566"/>
      <c r="AJ476" s="566"/>
      <c r="AK476" s="566"/>
      <c r="AL476" s="566"/>
      <c r="AM476" s="566"/>
      <c r="AN476" s="566"/>
      <c r="AO476" s="566"/>
      <c r="AP476" s="566"/>
      <c r="AQ476" s="566"/>
      <c r="AR476" s="566"/>
      <c r="AS476" s="566"/>
      <c r="AT476" s="566"/>
      <c r="AV476" s="501">
        <v>61</v>
      </c>
      <c r="AW476" s="501"/>
      <c r="AX476" s="501"/>
      <c r="AY476" s="501"/>
      <c r="AZ476" s="501"/>
      <c r="BA476" s="501"/>
      <c r="BB476" s="501"/>
      <c r="BC476" s="501"/>
      <c r="BD476" s="501"/>
      <c r="BE476" s="501"/>
      <c r="BF476" s="501"/>
      <c r="BG476" s="501"/>
      <c r="BH476" s="501"/>
      <c r="BI476" s="501" t="s">
        <v>899</v>
      </c>
      <c r="BJ476" s="501"/>
      <c r="BK476" s="501"/>
      <c r="BL476" s="501"/>
      <c r="BM476" s="501"/>
      <c r="BN476" s="501"/>
      <c r="BO476" s="501"/>
      <c r="BP476" s="501"/>
      <c r="BQ476" s="501"/>
      <c r="BR476" s="501"/>
      <c r="BS476" s="501"/>
      <c r="BT476" s="501"/>
      <c r="BU476" s="501"/>
      <c r="BV476" s="501"/>
      <c r="BW476" s="501"/>
      <c r="BX476" s="501"/>
      <c r="BY476" s="501"/>
      <c r="BZ476" s="501"/>
      <c r="CA476" s="501" t="s">
        <v>899</v>
      </c>
      <c r="CB476" s="501"/>
      <c r="CC476" s="501"/>
      <c r="CD476" s="501"/>
      <c r="CE476" s="501"/>
      <c r="CF476" s="501"/>
      <c r="CG476" s="501"/>
      <c r="CH476" s="566"/>
      <c r="CI476" s="566"/>
      <c r="CJ476" s="566"/>
      <c r="CK476" s="566"/>
      <c r="CL476" s="566"/>
      <c r="CM476" s="566"/>
      <c r="CN476" s="566"/>
    </row>
    <row r="477" spans="3:102" ht="14.25" customHeight="1" x14ac:dyDescent="0.35">
      <c r="D477" s="12" t="s">
        <v>275</v>
      </c>
      <c r="AV477" s="450" t="s">
        <v>275</v>
      </c>
      <c r="AW477" s="450"/>
      <c r="AX477" s="450"/>
      <c r="AY477" s="450"/>
      <c r="AZ477" s="450"/>
      <c r="BA477" s="450"/>
      <c r="BB477" s="450"/>
      <c r="BC477" s="450"/>
      <c r="BD477" s="450"/>
      <c r="BE477" s="450"/>
      <c r="BF477" s="450"/>
      <c r="BG477" s="450"/>
      <c r="BH477" s="450"/>
      <c r="BI477" s="450"/>
      <c r="BJ477" s="450"/>
      <c r="BK477" s="450"/>
      <c r="BL477" s="450"/>
      <c r="BM477" s="450"/>
      <c r="BN477" s="450"/>
      <c r="BO477" s="450"/>
      <c r="BP477" s="450"/>
      <c r="BQ477" s="450"/>
      <c r="BR477" s="450"/>
      <c r="BS477" s="450"/>
      <c r="BT477" s="450"/>
      <c r="BU477" s="450"/>
      <c r="BV477" s="450"/>
      <c r="BW477" s="450"/>
      <c r="BX477" s="450"/>
      <c r="BY477" s="450"/>
      <c r="BZ477" s="450"/>
      <c r="CA477" s="450"/>
      <c r="CB477" s="450"/>
      <c r="CC477" s="450"/>
      <c r="CD477" s="450"/>
      <c r="CE477" s="450"/>
      <c r="CF477" s="450"/>
      <c r="CG477" s="450"/>
      <c r="CH477" s="450"/>
      <c r="CI477" s="450"/>
      <c r="CJ477" s="450"/>
      <c r="CK477" s="450"/>
      <c r="CL477" s="450"/>
      <c r="CM477" s="450"/>
      <c r="CN477" s="450"/>
    </row>
    <row r="478" spans="3:102" ht="14.25" customHeight="1" x14ac:dyDescent="0.35">
      <c r="BB478" s="209"/>
      <c r="BC478" s="209"/>
      <c r="BD478" s="209"/>
      <c r="BE478" s="209"/>
      <c r="BF478" s="209"/>
      <c r="BG478" s="209"/>
      <c r="BH478" s="209"/>
      <c r="BI478" s="209"/>
      <c r="BJ478" s="209"/>
      <c r="BK478" s="209"/>
      <c r="BL478" s="209"/>
      <c r="BM478" s="209"/>
      <c r="BN478" s="209"/>
      <c r="BO478" s="209"/>
      <c r="BP478" s="209"/>
      <c r="BQ478" s="209"/>
      <c r="BR478" s="209"/>
      <c r="BS478" s="209"/>
      <c r="BT478" s="209"/>
      <c r="BU478" s="209"/>
      <c r="BV478" s="209"/>
      <c r="BW478" s="209"/>
      <c r="BX478" s="209"/>
      <c r="BY478" s="209"/>
      <c r="BZ478" s="209"/>
    </row>
    <row r="479" spans="3:102" ht="14.25" customHeight="1" x14ac:dyDescent="0.35">
      <c r="C479" s="505" t="s">
        <v>289</v>
      </c>
      <c r="D479" s="505"/>
      <c r="E479" s="505"/>
      <c r="F479" s="505"/>
      <c r="G479" s="505"/>
      <c r="H479" s="505"/>
      <c r="I479" s="505"/>
      <c r="J479" s="505"/>
      <c r="K479" s="505"/>
      <c r="L479" s="505"/>
      <c r="M479" s="505"/>
      <c r="N479" s="505"/>
      <c r="O479" s="505"/>
      <c r="P479" s="505"/>
      <c r="Q479" s="505"/>
      <c r="R479" s="505"/>
      <c r="S479" s="505"/>
      <c r="T479" s="505"/>
      <c r="U479" s="505"/>
      <c r="V479" s="505"/>
      <c r="W479" s="505"/>
      <c r="X479" s="505"/>
      <c r="Y479" s="505"/>
      <c r="Z479" s="505"/>
      <c r="AA479" s="505"/>
      <c r="AB479" s="505"/>
      <c r="AC479" s="505"/>
      <c r="AD479" s="505"/>
      <c r="AE479" s="505"/>
      <c r="AF479" s="505"/>
      <c r="AG479" s="505"/>
      <c r="AH479" s="505"/>
      <c r="AI479" s="505"/>
      <c r="AJ479" s="505"/>
      <c r="AK479" s="505"/>
      <c r="AL479" s="505"/>
      <c r="AM479" s="505"/>
      <c r="AN479" s="505"/>
      <c r="AO479" s="505"/>
      <c r="AP479" s="505"/>
      <c r="AQ479" s="505"/>
      <c r="AR479" s="505"/>
      <c r="AS479" s="505"/>
      <c r="AV479" s="470" t="s">
        <v>307</v>
      </c>
      <c r="AW479" s="470"/>
      <c r="AX479" s="470"/>
      <c r="AY479" s="470"/>
      <c r="AZ479" s="470"/>
      <c r="BA479" s="470"/>
      <c r="BB479" s="470"/>
      <c r="BC479" s="470"/>
      <c r="BD479" s="470"/>
      <c r="BE479" s="470"/>
      <c r="BF479" s="470"/>
      <c r="BG479" s="470"/>
      <c r="BH479" s="470"/>
      <c r="BI479" s="470"/>
      <c r="BJ479" s="470"/>
      <c r="BK479" s="470"/>
      <c r="BL479" s="470"/>
      <c r="BM479" s="470"/>
      <c r="BN479" s="470"/>
      <c r="BO479" s="470"/>
      <c r="BP479" s="470"/>
      <c r="BQ479" s="470"/>
      <c r="BR479" s="470"/>
      <c r="BS479" s="470"/>
      <c r="BT479" s="470"/>
      <c r="BU479" s="470"/>
      <c r="BV479" s="470"/>
      <c r="BW479" s="470"/>
      <c r="BX479" s="470"/>
      <c r="BY479" s="470"/>
      <c r="BZ479" s="470"/>
      <c r="CA479" s="470"/>
      <c r="CB479" s="470"/>
      <c r="CC479" s="470"/>
      <c r="CD479" s="470"/>
      <c r="CE479" s="470"/>
      <c r="CF479" s="470"/>
      <c r="CG479" s="470"/>
      <c r="CH479" s="470"/>
      <c r="CI479" s="470"/>
      <c r="CJ479" s="470"/>
      <c r="CK479" s="470"/>
      <c r="CL479" s="470"/>
      <c r="CM479" s="470"/>
      <c r="CN479" s="470"/>
      <c r="CO479" s="9"/>
      <c r="CP479" s="123"/>
      <c r="CQ479" s="123"/>
      <c r="CR479" s="123"/>
      <c r="CS479" s="123"/>
      <c r="CT479" s="123"/>
      <c r="CU479" s="123"/>
      <c r="CV479" s="123"/>
      <c r="CW479" s="123"/>
      <c r="CX479" s="123"/>
    </row>
    <row r="480" spans="3:102" ht="14.25" customHeight="1" x14ac:dyDescent="0.35">
      <c r="C480" s="382"/>
      <c r="D480" s="382"/>
      <c r="E480" s="382"/>
      <c r="F480" s="382"/>
      <c r="G480" s="382"/>
      <c r="H480" s="382"/>
      <c r="I480" s="382"/>
      <c r="J480" s="382"/>
      <c r="K480" s="382"/>
      <c r="L480" s="382"/>
      <c r="M480" s="382"/>
      <c r="N480" s="382"/>
      <c r="O480" s="382"/>
      <c r="P480" s="382"/>
      <c r="Q480" s="382"/>
      <c r="R480" s="382"/>
      <c r="S480" s="382"/>
      <c r="T480" s="382"/>
      <c r="U480" s="382"/>
      <c r="V480" s="382"/>
      <c r="W480" s="382"/>
      <c r="X480" s="382"/>
      <c r="Y480" s="382"/>
      <c r="Z480" s="382"/>
      <c r="AA480" s="382"/>
      <c r="AB480" s="382"/>
      <c r="AC480" s="382"/>
      <c r="AD480" s="382"/>
      <c r="AE480" s="382"/>
      <c r="AF480" s="382"/>
      <c r="AG480" s="382"/>
      <c r="AH480" s="382"/>
      <c r="AI480" s="382"/>
      <c r="AJ480" s="382"/>
      <c r="AK480" s="382"/>
      <c r="AL480" s="382"/>
      <c r="AM480" s="382"/>
      <c r="AN480" s="382"/>
      <c r="AO480" s="382"/>
      <c r="AP480" s="382"/>
      <c r="AQ480" s="382"/>
      <c r="AR480" s="382"/>
      <c r="AS480" s="382"/>
      <c r="AV480" s="470"/>
      <c r="AW480" s="470"/>
      <c r="AX480" s="470"/>
      <c r="AY480" s="470"/>
      <c r="AZ480" s="470"/>
      <c r="BA480" s="470"/>
      <c r="BB480" s="470"/>
      <c r="BC480" s="470"/>
      <c r="BD480" s="470"/>
      <c r="BE480" s="470"/>
      <c r="BF480" s="470"/>
      <c r="BG480" s="470"/>
      <c r="BH480" s="470"/>
      <c r="BI480" s="470"/>
      <c r="BJ480" s="470"/>
      <c r="BK480" s="470"/>
      <c r="BL480" s="470"/>
      <c r="BM480" s="470"/>
      <c r="BN480" s="470"/>
      <c r="BO480" s="470"/>
      <c r="BP480" s="470"/>
      <c r="BQ480" s="470"/>
      <c r="BR480" s="470"/>
      <c r="BS480" s="470"/>
      <c r="BT480" s="470"/>
      <c r="BU480" s="470"/>
      <c r="BV480" s="470"/>
      <c r="BW480" s="470"/>
      <c r="BX480" s="470"/>
      <c r="BY480" s="470"/>
      <c r="BZ480" s="470"/>
      <c r="CA480" s="470"/>
      <c r="CB480" s="470"/>
      <c r="CC480" s="470"/>
      <c r="CD480" s="470"/>
      <c r="CE480" s="470"/>
      <c r="CF480" s="470"/>
      <c r="CG480" s="470"/>
      <c r="CH480" s="470"/>
      <c r="CI480" s="470"/>
      <c r="CJ480" s="470"/>
      <c r="CK480" s="470"/>
      <c r="CL480" s="470"/>
      <c r="CM480" s="470"/>
      <c r="CN480" s="470"/>
      <c r="CO480" s="9"/>
      <c r="CP480" s="123"/>
      <c r="CQ480" s="123"/>
      <c r="CR480" s="123"/>
      <c r="CS480" s="123"/>
      <c r="CT480" s="123"/>
      <c r="CU480" s="123"/>
      <c r="CV480" s="123"/>
      <c r="CW480" s="123"/>
      <c r="CX480" s="123"/>
    </row>
    <row r="481" spans="3:92" ht="14.25" customHeight="1" x14ac:dyDescent="0.35">
      <c r="C481" s="567" t="s">
        <v>299</v>
      </c>
      <c r="D481" s="568"/>
      <c r="E481" s="568"/>
      <c r="F481" s="568"/>
      <c r="G481" s="568"/>
      <c r="H481" s="568"/>
      <c r="I481" s="568"/>
      <c r="J481" s="568"/>
      <c r="K481" s="569"/>
      <c r="L481" s="909" t="s">
        <v>300</v>
      </c>
      <c r="M481" s="910"/>
      <c r="N481" s="910"/>
      <c r="O481" s="910"/>
      <c r="P481" s="910"/>
      <c r="Q481" s="910"/>
      <c r="R481" s="910"/>
      <c r="S481" s="910"/>
      <c r="T481" s="910"/>
      <c r="U481" s="910"/>
      <c r="V481" s="910"/>
      <c r="W481" s="910"/>
      <c r="X481" s="910"/>
      <c r="Y481" s="910"/>
      <c r="Z481" s="910"/>
      <c r="AA481" s="910"/>
      <c r="AB481" s="910"/>
      <c r="AC481" s="910"/>
      <c r="AD481" s="910"/>
      <c r="AE481" s="910"/>
      <c r="AF481" s="910"/>
      <c r="AG481" s="910"/>
      <c r="AH481" s="910"/>
      <c r="AI481" s="910"/>
      <c r="AJ481" s="910"/>
      <c r="AK481" s="910"/>
      <c r="AL481" s="910"/>
      <c r="AM481" s="910"/>
      <c r="AN481" s="910"/>
      <c r="AO481" s="910"/>
      <c r="AP481" s="910"/>
      <c r="AQ481" s="910"/>
      <c r="AR481" s="910"/>
      <c r="AS481" s="911"/>
      <c r="AU481" s="211"/>
      <c r="AV481" s="492" t="s">
        <v>308</v>
      </c>
      <c r="AW481" s="493"/>
      <c r="AX481" s="493"/>
      <c r="AY481" s="493"/>
      <c r="AZ481" s="493"/>
      <c r="BA481" s="493"/>
      <c r="BB481" s="493"/>
      <c r="BC481" s="493"/>
      <c r="BD481" s="493"/>
      <c r="BE481" s="493"/>
      <c r="BF481" s="493"/>
      <c r="BG481" s="493"/>
      <c r="BH481" s="493"/>
      <c r="BI481" s="493"/>
      <c r="BJ481" s="493"/>
      <c r="BK481" s="493"/>
      <c r="BL481" s="493"/>
      <c r="BM481" s="493"/>
      <c r="BN481" s="493"/>
      <c r="BO481" s="493"/>
      <c r="BP481" s="493"/>
      <c r="BQ481" s="493"/>
      <c r="BR481" s="493"/>
      <c r="BS481" s="493"/>
      <c r="BT481" s="493"/>
      <c r="BU481" s="494"/>
      <c r="BV481" s="492" t="s">
        <v>309</v>
      </c>
      <c r="BW481" s="493"/>
      <c r="BX481" s="493"/>
      <c r="BY481" s="493"/>
      <c r="BZ481" s="493"/>
      <c r="CA481" s="493"/>
      <c r="CB481" s="493"/>
      <c r="CC481" s="493"/>
      <c r="CD481" s="493"/>
      <c r="CE481" s="493"/>
      <c r="CF481" s="493"/>
      <c r="CG481" s="493"/>
      <c r="CH481" s="493"/>
      <c r="CI481" s="493"/>
      <c r="CJ481" s="493"/>
      <c r="CK481" s="493"/>
      <c r="CL481" s="493"/>
      <c r="CM481" s="493"/>
      <c r="CN481" s="494"/>
    </row>
    <row r="482" spans="3:92" ht="14.25" customHeight="1" x14ac:dyDescent="0.35">
      <c r="C482" s="573"/>
      <c r="D482" s="574"/>
      <c r="E482" s="574"/>
      <c r="F482" s="574"/>
      <c r="G482" s="574"/>
      <c r="H482" s="574"/>
      <c r="I482" s="574"/>
      <c r="J482" s="574"/>
      <c r="K482" s="575"/>
      <c r="L482" s="502" t="s">
        <v>301</v>
      </c>
      <c r="M482" s="503"/>
      <c r="N482" s="503"/>
      <c r="O482" s="503"/>
      <c r="P482" s="503"/>
      <c r="Q482" s="504"/>
      <c r="R482" s="502" t="s">
        <v>302</v>
      </c>
      <c r="S482" s="503"/>
      <c r="T482" s="503"/>
      <c r="U482" s="504"/>
      <c r="V482" s="502" t="s">
        <v>303</v>
      </c>
      <c r="W482" s="503"/>
      <c r="X482" s="503"/>
      <c r="Y482" s="504"/>
      <c r="Z482" s="502" t="s">
        <v>304</v>
      </c>
      <c r="AA482" s="503"/>
      <c r="AB482" s="503"/>
      <c r="AC482" s="503"/>
      <c r="AD482" s="503"/>
      <c r="AE482" s="503"/>
      <c r="AF482" s="504"/>
      <c r="AG482" s="502" t="s">
        <v>305</v>
      </c>
      <c r="AH482" s="503"/>
      <c r="AI482" s="503"/>
      <c r="AJ482" s="503"/>
      <c r="AK482" s="503"/>
      <c r="AL482" s="503"/>
      <c r="AM482" s="504"/>
      <c r="AN482" s="502" t="s">
        <v>306</v>
      </c>
      <c r="AO482" s="503"/>
      <c r="AP482" s="503"/>
      <c r="AQ482" s="503"/>
      <c r="AR482" s="503"/>
      <c r="AS482" s="504"/>
      <c r="AV482" s="495"/>
      <c r="AW482" s="496"/>
      <c r="AX482" s="496"/>
      <c r="AY482" s="496"/>
      <c r="AZ482" s="496"/>
      <c r="BA482" s="496"/>
      <c r="BB482" s="496"/>
      <c r="BC482" s="496"/>
      <c r="BD482" s="496"/>
      <c r="BE482" s="496"/>
      <c r="BF482" s="496"/>
      <c r="BG482" s="496"/>
      <c r="BH482" s="496"/>
      <c r="BI482" s="496"/>
      <c r="BJ482" s="496"/>
      <c r="BK482" s="496"/>
      <c r="BL482" s="496"/>
      <c r="BM482" s="496"/>
      <c r="BN482" s="496"/>
      <c r="BO482" s="496"/>
      <c r="BP482" s="496"/>
      <c r="BQ482" s="496"/>
      <c r="BR482" s="496"/>
      <c r="BS482" s="496"/>
      <c r="BT482" s="496"/>
      <c r="BU482" s="497"/>
      <c r="BV482" s="495"/>
      <c r="BW482" s="496"/>
      <c r="BX482" s="496"/>
      <c r="BY482" s="496"/>
      <c r="BZ482" s="496"/>
      <c r="CA482" s="496"/>
      <c r="CB482" s="496"/>
      <c r="CC482" s="496"/>
      <c r="CD482" s="496"/>
      <c r="CE482" s="496"/>
      <c r="CF482" s="496"/>
      <c r="CG482" s="496"/>
      <c r="CH482" s="496"/>
      <c r="CI482" s="496"/>
      <c r="CJ482" s="496"/>
      <c r="CK482" s="496"/>
      <c r="CL482" s="496"/>
      <c r="CM482" s="496"/>
      <c r="CN482" s="497"/>
    </row>
    <row r="483" spans="3:92" ht="14.25" customHeight="1" x14ac:dyDescent="0.35">
      <c r="C483" s="476" t="s">
        <v>290</v>
      </c>
      <c r="D483" s="477"/>
      <c r="E483" s="477"/>
      <c r="F483" s="477"/>
      <c r="G483" s="477"/>
      <c r="H483" s="477"/>
      <c r="I483" s="477"/>
      <c r="J483" s="477"/>
      <c r="K483" s="478"/>
      <c r="L483" s="466">
        <v>300</v>
      </c>
      <c r="M483" s="467"/>
      <c r="N483" s="467"/>
      <c r="O483" s="467"/>
      <c r="P483" s="467"/>
      <c r="Q483" s="468"/>
      <c r="R483" s="466"/>
      <c r="S483" s="467"/>
      <c r="T483" s="467"/>
      <c r="U483" s="468"/>
      <c r="V483" s="466"/>
      <c r="W483" s="467"/>
      <c r="X483" s="467"/>
      <c r="Y483" s="468"/>
      <c r="Z483" s="466"/>
      <c r="AA483" s="467"/>
      <c r="AB483" s="467"/>
      <c r="AC483" s="467"/>
      <c r="AD483" s="467"/>
      <c r="AE483" s="467"/>
      <c r="AF483" s="468"/>
      <c r="AG483" s="466"/>
      <c r="AH483" s="467"/>
      <c r="AI483" s="467"/>
      <c r="AJ483" s="467"/>
      <c r="AK483" s="467"/>
      <c r="AL483" s="467"/>
      <c r="AM483" s="468"/>
      <c r="AN483" s="466"/>
      <c r="AO483" s="467"/>
      <c r="AP483" s="467"/>
      <c r="AQ483" s="467"/>
      <c r="AR483" s="467"/>
      <c r="AS483" s="468"/>
      <c r="AV483" s="495"/>
      <c r="AW483" s="496"/>
      <c r="AX483" s="496"/>
      <c r="AY483" s="496"/>
      <c r="AZ483" s="496"/>
      <c r="BA483" s="496"/>
      <c r="BB483" s="496"/>
      <c r="BC483" s="496"/>
      <c r="BD483" s="496"/>
      <c r="BE483" s="496"/>
      <c r="BF483" s="496"/>
      <c r="BG483" s="496"/>
      <c r="BH483" s="496"/>
      <c r="BI483" s="496"/>
      <c r="BJ483" s="496"/>
      <c r="BK483" s="496"/>
      <c r="BL483" s="496"/>
      <c r="BM483" s="496"/>
      <c r="BN483" s="496"/>
      <c r="BO483" s="496"/>
      <c r="BP483" s="496"/>
      <c r="BQ483" s="496"/>
      <c r="BR483" s="496"/>
      <c r="BS483" s="496"/>
      <c r="BT483" s="496"/>
      <c r="BU483" s="497"/>
      <c r="BV483" s="495"/>
      <c r="BW483" s="496"/>
      <c r="BX483" s="496"/>
      <c r="BY483" s="496"/>
      <c r="BZ483" s="496"/>
      <c r="CA483" s="496"/>
      <c r="CB483" s="496"/>
      <c r="CC483" s="496"/>
      <c r="CD483" s="496"/>
      <c r="CE483" s="496"/>
      <c r="CF483" s="496"/>
      <c r="CG483" s="496"/>
      <c r="CH483" s="496"/>
      <c r="CI483" s="496"/>
      <c r="CJ483" s="496"/>
      <c r="CK483" s="496"/>
      <c r="CL483" s="496"/>
      <c r="CM483" s="496"/>
      <c r="CN483" s="497"/>
    </row>
    <row r="484" spans="3:92" ht="14.25" customHeight="1" x14ac:dyDescent="0.35">
      <c r="C484" s="476" t="s">
        <v>710</v>
      </c>
      <c r="D484" s="477"/>
      <c r="E484" s="477"/>
      <c r="F484" s="477"/>
      <c r="G484" s="477"/>
      <c r="H484" s="477"/>
      <c r="I484" s="477"/>
      <c r="J484" s="477"/>
      <c r="K484" s="478"/>
      <c r="L484" s="466">
        <v>357</v>
      </c>
      <c r="M484" s="467"/>
      <c r="N484" s="467"/>
      <c r="O484" s="467"/>
      <c r="P484" s="467"/>
      <c r="Q484" s="468"/>
      <c r="R484" s="466">
        <v>386</v>
      </c>
      <c r="S484" s="467"/>
      <c r="T484" s="467"/>
      <c r="U484" s="468"/>
      <c r="V484" s="466">
        <v>399</v>
      </c>
      <c r="W484" s="467"/>
      <c r="X484" s="467"/>
      <c r="Y484" s="468"/>
      <c r="Z484" s="466">
        <v>300</v>
      </c>
      <c r="AA484" s="467"/>
      <c r="AB484" s="467"/>
      <c r="AC484" s="467"/>
      <c r="AD484" s="467"/>
      <c r="AE484" s="467"/>
      <c r="AF484" s="468"/>
      <c r="AG484" s="466">
        <v>378</v>
      </c>
      <c r="AH484" s="467"/>
      <c r="AI484" s="467"/>
      <c r="AJ484" s="467"/>
      <c r="AK484" s="467"/>
      <c r="AL484" s="467"/>
      <c r="AM484" s="468"/>
      <c r="AN484" s="466"/>
      <c r="AO484" s="467"/>
      <c r="AP484" s="467"/>
      <c r="AQ484" s="467"/>
      <c r="AR484" s="467"/>
      <c r="AS484" s="468"/>
      <c r="AV484" s="495"/>
      <c r="AW484" s="496"/>
      <c r="AX484" s="496"/>
      <c r="AY484" s="496"/>
      <c r="AZ484" s="496"/>
      <c r="BA484" s="496"/>
      <c r="BB484" s="496"/>
      <c r="BC484" s="496"/>
      <c r="BD484" s="496"/>
      <c r="BE484" s="496"/>
      <c r="BF484" s="496"/>
      <c r="BG484" s="496"/>
      <c r="BH484" s="496"/>
      <c r="BI484" s="496"/>
      <c r="BJ484" s="496"/>
      <c r="BK484" s="496"/>
      <c r="BL484" s="496"/>
      <c r="BM484" s="496"/>
      <c r="BN484" s="496"/>
      <c r="BO484" s="496"/>
      <c r="BP484" s="496"/>
      <c r="BQ484" s="496"/>
      <c r="BR484" s="496"/>
      <c r="BS484" s="496"/>
      <c r="BT484" s="496"/>
      <c r="BU484" s="497"/>
      <c r="BV484" s="495"/>
      <c r="BW484" s="496"/>
      <c r="BX484" s="496"/>
      <c r="BY484" s="496"/>
      <c r="BZ484" s="496"/>
      <c r="CA484" s="496"/>
      <c r="CB484" s="496"/>
      <c r="CC484" s="496"/>
      <c r="CD484" s="496"/>
      <c r="CE484" s="496"/>
      <c r="CF484" s="496"/>
      <c r="CG484" s="496"/>
      <c r="CH484" s="496"/>
      <c r="CI484" s="496"/>
      <c r="CJ484" s="496"/>
      <c r="CK484" s="496"/>
      <c r="CL484" s="496"/>
      <c r="CM484" s="496"/>
      <c r="CN484" s="497"/>
    </row>
    <row r="485" spans="3:92" ht="14.25" customHeight="1" x14ac:dyDescent="0.35">
      <c r="C485" s="476" t="s">
        <v>291</v>
      </c>
      <c r="D485" s="477"/>
      <c r="E485" s="477"/>
      <c r="F485" s="477"/>
      <c r="G485" s="477"/>
      <c r="H485" s="477"/>
      <c r="I485" s="477"/>
      <c r="J485" s="477"/>
      <c r="K485" s="478"/>
      <c r="L485" s="466"/>
      <c r="M485" s="467"/>
      <c r="N485" s="467"/>
      <c r="O485" s="467"/>
      <c r="P485" s="467"/>
      <c r="Q485" s="468"/>
      <c r="R485" s="466"/>
      <c r="S485" s="467"/>
      <c r="T485" s="467"/>
      <c r="U485" s="468"/>
      <c r="V485" s="466"/>
      <c r="W485" s="467"/>
      <c r="X485" s="467"/>
      <c r="Y485" s="468"/>
      <c r="Z485" s="466">
        <v>367</v>
      </c>
      <c r="AA485" s="467"/>
      <c r="AB485" s="467"/>
      <c r="AC485" s="467"/>
      <c r="AD485" s="467"/>
      <c r="AE485" s="467"/>
      <c r="AF485" s="468"/>
      <c r="AG485" s="466">
        <v>432</v>
      </c>
      <c r="AH485" s="467"/>
      <c r="AI485" s="467"/>
      <c r="AJ485" s="467"/>
      <c r="AK485" s="467"/>
      <c r="AL485" s="467"/>
      <c r="AM485" s="468"/>
      <c r="AN485" s="466"/>
      <c r="AO485" s="467"/>
      <c r="AP485" s="467"/>
      <c r="AQ485" s="467"/>
      <c r="AR485" s="467"/>
      <c r="AS485" s="468"/>
      <c r="AV485" s="495"/>
      <c r="AW485" s="496"/>
      <c r="AX485" s="496"/>
      <c r="AY485" s="496"/>
      <c r="AZ485" s="496"/>
      <c r="BA485" s="496"/>
      <c r="BB485" s="496"/>
      <c r="BC485" s="496"/>
      <c r="BD485" s="496"/>
      <c r="BE485" s="496"/>
      <c r="BF485" s="496"/>
      <c r="BG485" s="496"/>
      <c r="BH485" s="496"/>
      <c r="BI485" s="496"/>
      <c r="BJ485" s="496"/>
      <c r="BK485" s="496"/>
      <c r="BL485" s="496"/>
      <c r="BM485" s="496"/>
      <c r="BN485" s="496"/>
      <c r="BO485" s="496"/>
      <c r="BP485" s="496"/>
      <c r="BQ485" s="496"/>
      <c r="BR485" s="496"/>
      <c r="BS485" s="496"/>
      <c r="BT485" s="496"/>
      <c r="BU485" s="497"/>
      <c r="BV485" s="495"/>
      <c r="BW485" s="496"/>
      <c r="BX485" s="496"/>
      <c r="BY485" s="496"/>
      <c r="BZ485" s="496"/>
      <c r="CA485" s="496"/>
      <c r="CB485" s="496"/>
      <c r="CC485" s="496"/>
      <c r="CD485" s="496"/>
      <c r="CE485" s="496"/>
      <c r="CF485" s="496"/>
      <c r="CG485" s="496"/>
      <c r="CH485" s="496"/>
      <c r="CI485" s="496"/>
      <c r="CJ485" s="496"/>
      <c r="CK485" s="496"/>
      <c r="CL485" s="496"/>
      <c r="CM485" s="496"/>
      <c r="CN485" s="497"/>
    </row>
    <row r="486" spans="3:92" ht="14.25" customHeight="1" x14ac:dyDescent="0.35">
      <c r="C486" s="476" t="s">
        <v>292</v>
      </c>
      <c r="D486" s="477"/>
      <c r="E486" s="477"/>
      <c r="F486" s="477"/>
      <c r="G486" s="477"/>
      <c r="H486" s="477"/>
      <c r="I486" s="477"/>
      <c r="J486" s="477"/>
      <c r="K486" s="478"/>
      <c r="L486" s="466">
        <v>389</v>
      </c>
      <c r="M486" s="467"/>
      <c r="N486" s="467"/>
      <c r="O486" s="467"/>
      <c r="P486" s="467"/>
      <c r="Q486" s="468"/>
      <c r="R486" s="466">
        <v>434</v>
      </c>
      <c r="S486" s="467"/>
      <c r="T486" s="467"/>
      <c r="U486" s="468"/>
      <c r="V486" s="466"/>
      <c r="W486" s="467"/>
      <c r="X486" s="467"/>
      <c r="Y486" s="468"/>
      <c r="Z486" s="466"/>
      <c r="AA486" s="467"/>
      <c r="AB486" s="467"/>
      <c r="AC486" s="467"/>
      <c r="AD486" s="467"/>
      <c r="AE486" s="467"/>
      <c r="AF486" s="468"/>
      <c r="AG486" s="466"/>
      <c r="AH486" s="467"/>
      <c r="AI486" s="467"/>
      <c r="AJ486" s="467"/>
      <c r="AK486" s="467"/>
      <c r="AL486" s="467"/>
      <c r="AM486" s="468"/>
      <c r="AN486" s="466"/>
      <c r="AO486" s="467"/>
      <c r="AP486" s="467"/>
      <c r="AQ486" s="467"/>
      <c r="AR486" s="467"/>
      <c r="AS486" s="468"/>
      <c r="AV486" s="498"/>
      <c r="AW486" s="499"/>
      <c r="AX486" s="499"/>
      <c r="AY486" s="499"/>
      <c r="AZ486" s="499"/>
      <c r="BA486" s="499"/>
      <c r="BB486" s="499"/>
      <c r="BC486" s="499"/>
      <c r="BD486" s="499"/>
      <c r="BE486" s="499"/>
      <c r="BF486" s="499"/>
      <c r="BG486" s="499"/>
      <c r="BH486" s="499"/>
      <c r="BI486" s="499"/>
      <c r="BJ486" s="499"/>
      <c r="BK486" s="499"/>
      <c r="BL486" s="499"/>
      <c r="BM486" s="499"/>
      <c r="BN486" s="499"/>
      <c r="BO486" s="499"/>
      <c r="BP486" s="499"/>
      <c r="BQ486" s="499"/>
      <c r="BR486" s="499"/>
      <c r="BS486" s="499"/>
      <c r="BT486" s="499"/>
      <c r="BU486" s="500"/>
      <c r="BV486" s="498"/>
      <c r="BW486" s="499"/>
      <c r="BX486" s="499"/>
      <c r="BY486" s="499"/>
      <c r="BZ486" s="499"/>
      <c r="CA486" s="499"/>
      <c r="CB486" s="499"/>
      <c r="CC486" s="499"/>
      <c r="CD486" s="499"/>
      <c r="CE486" s="499"/>
      <c r="CF486" s="499"/>
      <c r="CG486" s="499"/>
      <c r="CH486" s="499"/>
      <c r="CI486" s="499"/>
      <c r="CJ486" s="499"/>
      <c r="CK486" s="499"/>
      <c r="CL486" s="499"/>
      <c r="CM486" s="499"/>
      <c r="CN486" s="500"/>
    </row>
    <row r="487" spans="3:92" ht="14.25" customHeight="1" x14ac:dyDescent="0.35">
      <c r="C487" s="476" t="s">
        <v>293</v>
      </c>
      <c r="D487" s="477"/>
      <c r="E487" s="477"/>
      <c r="F487" s="477"/>
      <c r="G487" s="477"/>
      <c r="H487" s="477"/>
      <c r="I487" s="477"/>
      <c r="J487" s="477"/>
      <c r="K487" s="478"/>
      <c r="L487" s="466" t="s">
        <v>646</v>
      </c>
      <c r="M487" s="467"/>
      <c r="N487" s="467"/>
      <c r="O487" s="467"/>
      <c r="P487" s="467"/>
      <c r="Q487" s="468"/>
      <c r="R487" s="466"/>
      <c r="S487" s="467"/>
      <c r="T487" s="467"/>
      <c r="U487" s="468"/>
      <c r="V487" s="466"/>
      <c r="W487" s="467"/>
      <c r="X487" s="467"/>
      <c r="Y487" s="468"/>
      <c r="Z487" s="466"/>
      <c r="AA487" s="467"/>
      <c r="AB487" s="467"/>
      <c r="AC487" s="467"/>
      <c r="AD487" s="467"/>
      <c r="AE487" s="467"/>
      <c r="AF487" s="468"/>
      <c r="AG487" s="466"/>
      <c r="AH487" s="467"/>
      <c r="AI487" s="467"/>
      <c r="AJ487" s="467"/>
      <c r="AK487" s="467"/>
      <c r="AL487" s="467"/>
      <c r="AM487" s="468"/>
      <c r="AN487" s="466"/>
      <c r="AO487" s="467"/>
      <c r="AP487" s="467"/>
      <c r="AQ487" s="467"/>
      <c r="AR487" s="467"/>
      <c r="AS487" s="468"/>
      <c r="AV487" s="255" t="s">
        <v>310</v>
      </c>
      <c r="AW487" s="255"/>
      <c r="AX487" s="255"/>
      <c r="AY487" s="255"/>
      <c r="AZ487" s="255"/>
      <c r="BA487" s="255"/>
      <c r="BB487" s="255"/>
      <c r="BC487" s="255"/>
      <c r="BD487" s="255"/>
      <c r="BE487" s="255"/>
      <c r="BF487" s="255"/>
      <c r="BG487" s="255"/>
      <c r="BH487" s="255"/>
      <c r="BI487" s="255"/>
      <c r="BJ487" s="255"/>
      <c r="BK487" s="255"/>
      <c r="BL487" s="255"/>
      <c r="BM487" s="255"/>
      <c r="BN487" s="255"/>
      <c r="BO487" s="255"/>
      <c r="BP487" s="255"/>
      <c r="BQ487" s="255"/>
      <c r="BR487" s="255"/>
      <c r="BS487" s="255"/>
      <c r="BT487" s="255"/>
      <c r="BU487" s="255"/>
      <c r="BV487" s="311">
        <v>11</v>
      </c>
      <c r="BW487" s="311"/>
      <c r="BX487" s="311"/>
      <c r="BY487" s="311"/>
      <c r="BZ487" s="311"/>
      <c r="CA487" s="311"/>
      <c r="CB487" s="311"/>
      <c r="CC487" s="311"/>
      <c r="CD487" s="311"/>
      <c r="CE487" s="311"/>
      <c r="CF487" s="311"/>
      <c r="CG487" s="311"/>
      <c r="CH487" s="311"/>
      <c r="CI487" s="311"/>
      <c r="CJ487" s="311"/>
      <c r="CK487" s="311"/>
      <c r="CL487" s="311"/>
      <c r="CM487" s="311"/>
      <c r="CN487" s="311"/>
    </row>
    <row r="488" spans="3:92" ht="14.25" customHeight="1" x14ac:dyDescent="0.35">
      <c r="C488" s="476" t="s">
        <v>294</v>
      </c>
      <c r="D488" s="477"/>
      <c r="E488" s="477"/>
      <c r="F488" s="477"/>
      <c r="G488" s="477"/>
      <c r="H488" s="477"/>
      <c r="I488" s="477"/>
      <c r="J488" s="477"/>
      <c r="K488" s="478"/>
      <c r="L488" s="466">
        <v>426</v>
      </c>
      <c r="M488" s="467"/>
      <c r="N488" s="467"/>
      <c r="O488" s="467"/>
      <c r="P488" s="467"/>
      <c r="Q488" s="468"/>
      <c r="R488" s="466"/>
      <c r="S488" s="467"/>
      <c r="T488" s="467"/>
      <c r="U488" s="468"/>
      <c r="V488" s="466"/>
      <c r="W488" s="467"/>
      <c r="X488" s="467"/>
      <c r="Y488" s="468"/>
      <c r="Z488" s="466"/>
      <c r="AA488" s="467"/>
      <c r="AB488" s="467"/>
      <c r="AC488" s="467"/>
      <c r="AD488" s="467"/>
      <c r="AE488" s="467"/>
      <c r="AF488" s="468"/>
      <c r="AG488" s="466"/>
      <c r="AH488" s="467"/>
      <c r="AI488" s="467"/>
      <c r="AJ488" s="467"/>
      <c r="AK488" s="467"/>
      <c r="AL488" s="467"/>
      <c r="AM488" s="468"/>
      <c r="AN488" s="466"/>
      <c r="AO488" s="467"/>
      <c r="AP488" s="467"/>
      <c r="AQ488" s="467"/>
      <c r="AR488" s="467"/>
      <c r="AS488" s="468"/>
      <c r="AV488" s="255" t="s">
        <v>712</v>
      </c>
      <c r="AW488" s="255"/>
      <c r="AX488" s="255"/>
      <c r="AY488" s="255"/>
      <c r="AZ488" s="255"/>
      <c r="BA488" s="255"/>
      <c r="BB488" s="255"/>
      <c r="BC488" s="255"/>
      <c r="BD488" s="255"/>
      <c r="BE488" s="255"/>
      <c r="BF488" s="255"/>
      <c r="BG488" s="255"/>
      <c r="BH488" s="255"/>
      <c r="BI488" s="255"/>
      <c r="BJ488" s="255"/>
      <c r="BK488" s="255"/>
      <c r="BL488" s="255"/>
      <c r="BM488" s="255"/>
      <c r="BN488" s="255"/>
      <c r="BO488" s="255"/>
      <c r="BP488" s="255"/>
      <c r="BQ488" s="255"/>
      <c r="BR488" s="255"/>
      <c r="BS488" s="255"/>
      <c r="BT488" s="255"/>
      <c r="BU488" s="255"/>
      <c r="BV488" s="311">
        <v>6</v>
      </c>
      <c r="BW488" s="311"/>
      <c r="BX488" s="311"/>
      <c r="BY488" s="311"/>
      <c r="BZ488" s="311"/>
      <c r="CA488" s="311"/>
      <c r="CB488" s="311"/>
      <c r="CC488" s="311"/>
      <c r="CD488" s="311"/>
      <c r="CE488" s="311"/>
      <c r="CF488" s="311"/>
      <c r="CG488" s="311"/>
      <c r="CH488" s="311"/>
      <c r="CI488" s="311"/>
      <c r="CJ488" s="311"/>
      <c r="CK488" s="311"/>
      <c r="CL488" s="311"/>
      <c r="CM488" s="311"/>
      <c r="CN488" s="311"/>
    </row>
    <row r="489" spans="3:92" ht="14.25" customHeight="1" x14ac:dyDescent="0.35">
      <c r="C489" s="476" t="s">
        <v>295</v>
      </c>
      <c r="D489" s="477"/>
      <c r="E489" s="477"/>
      <c r="F489" s="477"/>
      <c r="G489" s="477"/>
      <c r="H489" s="477"/>
      <c r="I489" s="477"/>
      <c r="J489" s="477"/>
      <c r="K489" s="478"/>
      <c r="L489" s="466">
        <v>424</v>
      </c>
      <c r="M489" s="467"/>
      <c r="N489" s="467"/>
      <c r="O489" s="467"/>
      <c r="P489" s="467"/>
      <c r="Q489" s="468"/>
      <c r="R489" s="466"/>
      <c r="S489" s="467"/>
      <c r="T489" s="467"/>
      <c r="U489" s="468"/>
      <c r="V489" s="466"/>
      <c r="W489" s="467"/>
      <c r="X489" s="467"/>
      <c r="Y489" s="468"/>
      <c r="Z489" s="466"/>
      <c r="AA489" s="467"/>
      <c r="AB489" s="467"/>
      <c r="AC489" s="467"/>
      <c r="AD489" s="467"/>
      <c r="AE489" s="467"/>
      <c r="AF489" s="468"/>
      <c r="AG489" s="466"/>
      <c r="AH489" s="467"/>
      <c r="AI489" s="467"/>
      <c r="AJ489" s="467"/>
      <c r="AK489" s="467"/>
      <c r="AL489" s="467"/>
      <c r="AM489" s="468"/>
      <c r="AN489" s="466"/>
      <c r="AO489" s="467"/>
      <c r="AP489" s="467"/>
      <c r="AQ489" s="467"/>
      <c r="AR489" s="467"/>
      <c r="AS489" s="468"/>
      <c r="AV489" s="255" t="s">
        <v>311</v>
      </c>
      <c r="AW489" s="255"/>
      <c r="AX489" s="255"/>
      <c r="AY489" s="255"/>
      <c r="AZ489" s="255"/>
      <c r="BA489" s="255"/>
      <c r="BB489" s="255"/>
      <c r="BC489" s="255"/>
      <c r="BD489" s="255"/>
      <c r="BE489" s="255"/>
      <c r="BF489" s="255"/>
      <c r="BG489" s="255"/>
      <c r="BH489" s="255"/>
      <c r="BI489" s="255"/>
      <c r="BJ489" s="255"/>
      <c r="BK489" s="255"/>
      <c r="BL489" s="255"/>
      <c r="BM489" s="255"/>
      <c r="BN489" s="255"/>
      <c r="BO489" s="255"/>
      <c r="BP489" s="255"/>
      <c r="BQ489" s="255"/>
      <c r="BR489" s="255"/>
      <c r="BS489" s="255"/>
      <c r="BT489" s="255"/>
      <c r="BU489" s="255"/>
      <c r="BV489" s="311">
        <v>0</v>
      </c>
      <c r="BW489" s="311"/>
      <c r="BX489" s="311"/>
      <c r="BY489" s="311"/>
      <c r="BZ489" s="311"/>
      <c r="CA489" s="311"/>
      <c r="CB489" s="311"/>
      <c r="CC489" s="311"/>
      <c r="CD489" s="311"/>
      <c r="CE489" s="311"/>
      <c r="CF489" s="311"/>
      <c r="CG489" s="311"/>
      <c r="CH489" s="311"/>
      <c r="CI489" s="311"/>
      <c r="CJ489" s="311"/>
      <c r="CK489" s="311"/>
      <c r="CL489" s="311"/>
      <c r="CM489" s="311"/>
      <c r="CN489" s="311"/>
    </row>
    <row r="490" spans="3:92" ht="14.25" customHeight="1" x14ac:dyDescent="0.35">
      <c r="C490" s="476" t="s">
        <v>296</v>
      </c>
      <c r="D490" s="477"/>
      <c r="E490" s="477"/>
      <c r="F490" s="477"/>
      <c r="G490" s="477"/>
      <c r="H490" s="477"/>
      <c r="I490" s="477"/>
      <c r="J490" s="477"/>
      <c r="K490" s="478"/>
      <c r="L490" s="466">
        <v>427</v>
      </c>
      <c r="M490" s="467"/>
      <c r="N490" s="467"/>
      <c r="O490" s="467"/>
      <c r="P490" s="467"/>
      <c r="Q490" s="468"/>
      <c r="R490" s="466">
        <v>450</v>
      </c>
      <c r="S490" s="467"/>
      <c r="T490" s="467"/>
      <c r="U490" s="468"/>
      <c r="V490" s="466">
        <v>468</v>
      </c>
      <c r="W490" s="467"/>
      <c r="X490" s="467"/>
      <c r="Y490" s="468"/>
      <c r="Z490" s="466"/>
      <c r="AA490" s="467"/>
      <c r="AB490" s="467"/>
      <c r="AC490" s="467"/>
      <c r="AD490" s="467"/>
      <c r="AE490" s="467"/>
      <c r="AF490" s="468"/>
      <c r="AG490" s="466"/>
      <c r="AH490" s="467"/>
      <c r="AI490" s="467"/>
      <c r="AJ490" s="467"/>
      <c r="AK490" s="467"/>
      <c r="AL490" s="467"/>
      <c r="AM490" s="468"/>
      <c r="AN490" s="466"/>
      <c r="AO490" s="467"/>
      <c r="AP490" s="467"/>
      <c r="AQ490" s="467"/>
      <c r="AR490" s="467"/>
      <c r="AS490" s="468"/>
      <c r="AV490" s="255" t="s">
        <v>713</v>
      </c>
      <c r="AW490" s="255"/>
      <c r="AX490" s="255"/>
      <c r="AY490" s="255"/>
      <c r="AZ490" s="255"/>
      <c r="BA490" s="255"/>
      <c r="BB490" s="255"/>
      <c r="BC490" s="255"/>
      <c r="BD490" s="255"/>
      <c r="BE490" s="255"/>
      <c r="BF490" s="255"/>
      <c r="BG490" s="255"/>
      <c r="BH490" s="255"/>
      <c r="BI490" s="255"/>
      <c r="BJ490" s="255"/>
      <c r="BK490" s="255"/>
      <c r="BL490" s="255"/>
      <c r="BM490" s="255"/>
      <c r="BN490" s="255"/>
      <c r="BO490" s="255"/>
      <c r="BP490" s="255"/>
      <c r="BQ490" s="255"/>
      <c r="BR490" s="255"/>
      <c r="BS490" s="255"/>
      <c r="BT490" s="255"/>
      <c r="BU490" s="255"/>
      <c r="BV490" s="311">
        <v>0</v>
      </c>
      <c r="BW490" s="311"/>
      <c r="BX490" s="311"/>
      <c r="BY490" s="311"/>
      <c r="BZ490" s="311"/>
      <c r="CA490" s="311"/>
      <c r="CB490" s="311"/>
      <c r="CC490" s="311"/>
      <c r="CD490" s="311"/>
      <c r="CE490" s="311"/>
      <c r="CF490" s="311"/>
      <c r="CG490" s="311"/>
      <c r="CH490" s="311"/>
      <c r="CI490" s="311"/>
      <c r="CJ490" s="311"/>
      <c r="CK490" s="311"/>
      <c r="CL490" s="311"/>
      <c r="CM490" s="311"/>
      <c r="CN490" s="311"/>
    </row>
    <row r="491" spans="3:92" ht="14.25" customHeight="1" x14ac:dyDescent="0.35">
      <c r="C491" s="476" t="s">
        <v>711</v>
      </c>
      <c r="D491" s="477"/>
      <c r="E491" s="477"/>
      <c r="F491" s="477"/>
      <c r="G491" s="477"/>
      <c r="H491" s="477"/>
      <c r="I491" s="477"/>
      <c r="J491" s="477"/>
      <c r="K491" s="478"/>
      <c r="L491" s="466" t="s">
        <v>646</v>
      </c>
      <c r="M491" s="467"/>
      <c r="N491" s="467"/>
      <c r="O491" s="467"/>
      <c r="P491" s="467"/>
      <c r="Q491" s="468"/>
      <c r="R491" s="466"/>
      <c r="S491" s="467"/>
      <c r="T491" s="467"/>
      <c r="U491" s="468"/>
      <c r="V491" s="466"/>
      <c r="W491" s="467"/>
      <c r="X491" s="467"/>
      <c r="Y491" s="468"/>
      <c r="Z491" s="466"/>
      <c r="AA491" s="467"/>
      <c r="AB491" s="467"/>
      <c r="AC491" s="467"/>
      <c r="AD491" s="467"/>
      <c r="AE491" s="467"/>
      <c r="AF491" s="468"/>
      <c r="AG491" s="466"/>
      <c r="AH491" s="467"/>
      <c r="AI491" s="467"/>
      <c r="AJ491" s="467"/>
      <c r="AK491" s="467"/>
      <c r="AL491" s="467"/>
      <c r="AM491" s="468"/>
      <c r="AN491" s="466"/>
      <c r="AO491" s="467"/>
      <c r="AP491" s="467"/>
      <c r="AQ491" s="467"/>
      <c r="AR491" s="467"/>
      <c r="AS491" s="468"/>
      <c r="AV491" s="255" t="s">
        <v>714</v>
      </c>
      <c r="AW491" s="255"/>
      <c r="AX491" s="255"/>
      <c r="AY491" s="255"/>
      <c r="AZ491" s="255"/>
      <c r="BA491" s="255"/>
      <c r="BB491" s="255"/>
      <c r="BC491" s="255"/>
      <c r="BD491" s="255"/>
      <c r="BE491" s="255"/>
      <c r="BF491" s="255"/>
      <c r="BG491" s="255"/>
      <c r="BH491" s="255"/>
      <c r="BI491" s="255"/>
      <c r="BJ491" s="255"/>
      <c r="BK491" s="255"/>
      <c r="BL491" s="255"/>
      <c r="BM491" s="255"/>
      <c r="BN491" s="255"/>
      <c r="BO491" s="255"/>
      <c r="BP491" s="255"/>
      <c r="BQ491" s="255"/>
      <c r="BR491" s="255"/>
      <c r="BS491" s="255"/>
      <c r="BT491" s="255"/>
      <c r="BU491" s="255"/>
      <c r="BV491" s="311">
        <v>1</v>
      </c>
      <c r="BW491" s="311"/>
      <c r="BX491" s="311"/>
      <c r="BY491" s="311"/>
      <c r="BZ491" s="311"/>
      <c r="CA491" s="311"/>
      <c r="CB491" s="311"/>
      <c r="CC491" s="311"/>
      <c r="CD491" s="311"/>
      <c r="CE491" s="311"/>
      <c r="CF491" s="311"/>
      <c r="CG491" s="311"/>
      <c r="CH491" s="311"/>
      <c r="CI491" s="311"/>
      <c r="CJ491" s="311"/>
      <c r="CK491" s="311"/>
      <c r="CL491" s="311"/>
      <c r="CM491" s="311"/>
      <c r="CN491" s="311"/>
    </row>
    <row r="492" spans="3:92" ht="14.25" customHeight="1" x14ac:dyDescent="0.35">
      <c r="C492" s="476" t="s">
        <v>297</v>
      </c>
      <c r="D492" s="477"/>
      <c r="E492" s="477"/>
      <c r="F492" s="477"/>
      <c r="G492" s="477"/>
      <c r="H492" s="477"/>
      <c r="I492" s="477"/>
      <c r="J492" s="477"/>
      <c r="K492" s="478"/>
      <c r="L492" s="466">
        <v>92</v>
      </c>
      <c r="M492" s="467"/>
      <c r="N492" s="467"/>
      <c r="O492" s="467"/>
      <c r="P492" s="467"/>
      <c r="Q492" s="468"/>
      <c r="R492" s="466">
        <v>89</v>
      </c>
      <c r="S492" s="467"/>
      <c r="T492" s="467"/>
      <c r="U492" s="468"/>
      <c r="V492" s="466">
        <v>26</v>
      </c>
      <c r="W492" s="467"/>
      <c r="X492" s="467"/>
      <c r="Y492" s="468"/>
      <c r="Z492" s="466">
        <v>15</v>
      </c>
      <c r="AA492" s="467"/>
      <c r="AB492" s="467"/>
      <c r="AC492" s="467"/>
      <c r="AD492" s="467"/>
      <c r="AE492" s="467"/>
      <c r="AF492" s="468"/>
      <c r="AG492" s="466">
        <v>15</v>
      </c>
      <c r="AH492" s="467"/>
      <c r="AI492" s="467"/>
      <c r="AJ492" s="467"/>
      <c r="AK492" s="467"/>
      <c r="AL492" s="467"/>
      <c r="AM492" s="468"/>
      <c r="AN492" s="466">
        <v>10</v>
      </c>
      <c r="AO492" s="467"/>
      <c r="AP492" s="467"/>
      <c r="AQ492" s="467"/>
      <c r="AR492" s="467"/>
      <c r="AS492" s="468"/>
      <c r="AV492" s="255" t="s">
        <v>312</v>
      </c>
      <c r="AW492" s="255"/>
      <c r="AX492" s="255"/>
      <c r="AY492" s="255"/>
      <c r="AZ492" s="255"/>
      <c r="BA492" s="255"/>
      <c r="BB492" s="255"/>
      <c r="BC492" s="255"/>
      <c r="BD492" s="255"/>
      <c r="BE492" s="255"/>
      <c r="BF492" s="255"/>
      <c r="BG492" s="255"/>
      <c r="BH492" s="255"/>
      <c r="BI492" s="255"/>
      <c r="BJ492" s="255"/>
      <c r="BK492" s="255"/>
      <c r="BL492" s="255"/>
      <c r="BM492" s="255"/>
      <c r="BN492" s="255"/>
      <c r="BO492" s="255"/>
      <c r="BP492" s="255"/>
      <c r="BQ492" s="255"/>
      <c r="BR492" s="255"/>
      <c r="BS492" s="255"/>
      <c r="BT492" s="255"/>
      <c r="BU492" s="255"/>
      <c r="BV492" s="311">
        <v>0</v>
      </c>
      <c r="BW492" s="311"/>
      <c r="BX492" s="311"/>
      <c r="BY492" s="311"/>
      <c r="BZ492" s="311"/>
      <c r="CA492" s="311"/>
      <c r="CB492" s="311"/>
      <c r="CC492" s="311"/>
      <c r="CD492" s="311"/>
      <c r="CE492" s="311"/>
      <c r="CF492" s="311"/>
      <c r="CG492" s="311"/>
      <c r="CH492" s="311"/>
      <c r="CI492" s="311"/>
      <c r="CJ492" s="311"/>
      <c r="CK492" s="311"/>
      <c r="CL492" s="311"/>
      <c r="CM492" s="311"/>
      <c r="CN492" s="311"/>
    </row>
    <row r="493" spans="3:92" ht="14.25" customHeight="1" x14ac:dyDescent="0.35">
      <c r="C493" s="476" t="s">
        <v>298</v>
      </c>
      <c r="D493" s="477"/>
      <c r="E493" s="477"/>
      <c r="F493" s="477"/>
      <c r="G493" s="477"/>
      <c r="H493" s="477"/>
      <c r="I493" s="477"/>
      <c r="J493" s="477"/>
      <c r="K493" s="478"/>
      <c r="L493" s="466">
        <v>340</v>
      </c>
      <c r="M493" s="467"/>
      <c r="N493" s="467"/>
      <c r="O493" s="467"/>
      <c r="P493" s="467"/>
      <c r="Q493" s="468"/>
      <c r="R493" s="466">
        <v>278</v>
      </c>
      <c r="S493" s="467"/>
      <c r="T493" s="467"/>
      <c r="U493" s="468"/>
      <c r="V493" s="466">
        <v>278</v>
      </c>
      <c r="W493" s="467"/>
      <c r="X493" s="467"/>
      <c r="Y493" s="468"/>
      <c r="Z493" s="466">
        <v>93</v>
      </c>
      <c r="AA493" s="467"/>
      <c r="AB493" s="467"/>
      <c r="AC493" s="467"/>
      <c r="AD493" s="467"/>
      <c r="AE493" s="467"/>
      <c r="AF493" s="468"/>
      <c r="AG493" s="466">
        <v>35</v>
      </c>
      <c r="AH493" s="467"/>
      <c r="AI493" s="467"/>
      <c r="AJ493" s="467"/>
      <c r="AK493" s="467"/>
      <c r="AL493" s="467"/>
      <c r="AM493" s="468"/>
      <c r="AN493" s="466">
        <v>8</v>
      </c>
      <c r="AO493" s="467"/>
      <c r="AP493" s="467"/>
      <c r="AQ493" s="467"/>
      <c r="AR493" s="467"/>
      <c r="AS493" s="468"/>
      <c r="AV493" s="565" t="s">
        <v>121</v>
      </c>
      <c r="AW493" s="565"/>
      <c r="AX493" s="565"/>
      <c r="AY493" s="565"/>
      <c r="AZ493" s="565"/>
      <c r="BA493" s="565"/>
      <c r="BB493" s="565"/>
      <c r="BC493" s="565"/>
      <c r="BD493" s="565"/>
      <c r="BE493" s="565"/>
      <c r="BF493" s="565"/>
      <c r="BG493" s="565"/>
      <c r="BH493" s="565"/>
      <c r="BI493" s="565"/>
      <c r="BJ493" s="565"/>
      <c r="BK493" s="565"/>
      <c r="BL493" s="565"/>
      <c r="BM493" s="565"/>
      <c r="BN493" s="565"/>
      <c r="BO493" s="565"/>
      <c r="BP493" s="565"/>
      <c r="BQ493" s="565"/>
      <c r="BR493" s="565"/>
      <c r="BS493" s="565"/>
      <c r="BT493" s="565"/>
      <c r="BU493" s="565"/>
      <c r="BV493" s="811">
        <f>SUM(BV487:CC492)</f>
        <v>18</v>
      </c>
      <c r="BW493" s="811"/>
      <c r="BX493" s="811"/>
      <c r="BY493" s="811"/>
      <c r="BZ493" s="811"/>
      <c r="CA493" s="811"/>
      <c r="CB493" s="811"/>
      <c r="CC493" s="811"/>
      <c r="CD493" s="811"/>
      <c r="CE493" s="811"/>
      <c r="CF493" s="811"/>
      <c r="CG493" s="811"/>
      <c r="CH493" s="811"/>
      <c r="CI493" s="811"/>
      <c r="CJ493" s="811"/>
      <c r="CK493" s="811"/>
      <c r="CL493" s="811"/>
      <c r="CM493" s="811"/>
      <c r="CN493" s="811"/>
    </row>
    <row r="494" spans="3:92" ht="14.25" customHeight="1" x14ac:dyDescent="0.35">
      <c r="C494" s="450" t="s">
        <v>275</v>
      </c>
      <c r="D494" s="450"/>
      <c r="E494" s="450"/>
      <c r="F494" s="450"/>
      <c r="G494" s="450"/>
      <c r="H494" s="450"/>
      <c r="I494" s="450"/>
      <c r="J494" s="450"/>
      <c r="K494" s="450"/>
      <c r="L494" s="450"/>
      <c r="M494" s="450"/>
      <c r="N494" s="450"/>
      <c r="O494" s="450"/>
      <c r="P494" s="450"/>
      <c r="Q494" s="450"/>
      <c r="R494" s="450"/>
      <c r="S494" s="450"/>
      <c r="T494" s="450"/>
      <c r="U494" s="450"/>
      <c r="V494" s="450"/>
      <c r="W494" s="450"/>
      <c r="X494" s="450"/>
      <c r="Y494" s="450"/>
      <c r="Z494" s="450"/>
      <c r="AA494" s="450"/>
      <c r="AB494" s="450"/>
      <c r="AC494" s="450"/>
      <c r="AD494" s="450"/>
      <c r="AE494" s="450"/>
      <c r="AF494" s="450"/>
      <c r="AG494" s="450"/>
      <c r="AH494" s="450"/>
      <c r="AI494" s="450"/>
      <c r="AJ494" s="450"/>
      <c r="AK494" s="450"/>
      <c r="AL494" s="450"/>
      <c r="AM494" s="450"/>
      <c r="AN494" s="450"/>
      <c r="AO494" s="450"/>
      <c r="AP494" s="450"/>
      <c r="AQ494" s="450"/>
      <c r="AR494" s="450"/>
      <c r="AS494" s="450"/>
      <c r="AV494" s="455" t="s">
        <v>313</v>
      </c>
      <c r="AW494" s="455"/>
      <c r="AX494" s="455"/>
      <c r="AY494" s="455"/>
      <c r="AZ494" s="455"/>
      <c r="BA494" s="455"/>
      <c r="BB494" s="455"/>
      <c r="BC494" s="455"/>
      <c r="BD494" s="455"/>
      <c r="BE494" s="455"/>
      <c r="BF494" s="455"/>
      <c r="BG494" s="455"/>
      <c r="BH494" s="455"/>
      <c r="BI494" s="455"/>
      <c r="BJ494" s="455"/>
      <c r="BK494" s="455"/>
      <c r="BL494" s="455"/>
      <c r="BM494" s="455"/>
      <c r="BN494" s="455"/>
      <c r="BO494" s="455"/>
      <c r="BP494" s="455"/>
      <c r="BQ494" s="455"/>
      <c r="BR494" s="455"/>
      <c r="BS494" s="455"/>
      <c r="BT494" s="455"/>
      <c r="BU494" s="455"/>
      <c r="BV494" s="455"/>
      <c r="BW494" s="455"/>
      <c r="BX494" s="455"/>
      <c r="BY494" s="455"/>
      <c r="BZ494" s="455"/>
      <c r="CA494" s="455"/>
      <c r="CB494" s="455"/>
      <c r="CC494" s="455"/>
      <c r="CD494" s="455"/>
      <c r="CE494" s="455"/>
      <c r="CF494" s="455"/>
      <c r="CG494" s="455"/>
      <c r="CH494" s="455"/>
      <c r="CI494" s="455"/>
      <c r="CJ494" s="455"/>
      <c r="CK494" s="455"/>
      <c r="CL494" s="455"/>
      <c r="CM494" s="455"/>
      <c r="CN494" s="455"/>
    </row>
    <row r="495" spans="3:92" ht="14.25" customHeight="1" x14ac:dyDescent="0.35"/>
    <row r="496" spans="3:92" ht="14.25" customHeight="1" x14ac:dyDescent="0.35">
      <c r="D496" s="105" t="s">
        <v>331</v>
      </c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  <c r="BY496" s="105"/>
      <c r="BZ496" s="105"/>
      <c r="CA496" s="105"/>
      <c r="CB496" s="105"/>
      <c r="CC496" s="105"/>
      <c r="CD496" s="105"/>
      <c r="CE496" s="105"/>
      <c r="CF496" s="105"/>
      <c r="CG496" s="105"/>
      <c r="CH496" s="105"/>
      <c r="CI496" s="105"/>
      <c r="CJ496" s="105"/>
      <c r="CK496" s="105"/>
      <c r="CL496" s="105"/>
      <c r="CM496" s="105"/>
      <c r="CN496" s="105"/>
    </row>
    <row r="497" spans="3:92" ht="14.25" customHeight="1" x14ac:dyDescent="0.35"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  <c r="BY497" s="105"/>
      <c r="BZ497" s="105"/>
      <c r="CA497" s="105"/>
      <c r="CB497" s="105"/>
      <c r="CC497" s="105"/>
      <c r="CD497" s="105"/>
      <c r="CE497" s="105"/>
      <c r="CF497" s="105"/>
      <c r="CG497" s="105"/>
      <c r="CH497" s="105"/>
      <c r="CI497" s="105"/>
      <c r="CJ497" s="105"/>
      <c r="CK497" s="105"/>
      <c r="CL497" s="105"/>
      <c r="CM497" s="105"/>
      <c r="CN497" s="105"/>
    </row>
    <row r="498" spans="3:92" ht="14.25" customHeight="1" x14ac:dyDescent="0.35"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  <c r="CB498" s="90"/>
      <c r="CC498" s="90"/>
      <c r="CD498" s="90"/>
      <c r="CE498" s="90"/>
      <c r="CF498" s="90"/>
      <c r="CG498" s="90"/>
      <c r="CH498" s="90"/>
      <c r="CI498" s="90"/>
      <c r="CJ498" s="90"/>
      <c r="CK498" s="90"/>
      <c r="CL498" s="90"/>
      <c r="CM498" s="90"/>
      <c r="CN498" s="90"/>
    </row>
    <row r="499" spans="3:92" ht="14.25" customHeight="1" x14ac:dyDescent="0.35">
      <c r="D499" s="470" t="s">
        <v>717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  <c r="AJ499" s="470"/>
      <c r="AK499" s="470"/>
      <c r="AL499" s="470"/>
      <c r="AM499" s="470"/>
      <c r="AN499" s="470"/>
      <c r="AO499" s="470"/>
      <c r="AP499" s="470"/>
      <c r="AQ499" s="470"/>
      <c r="AR499" s="470"/>
      <c r="AS499" s="470"/>
      <c r="AT499" s="470"/>
      <c r="AU499" s="9"/>
      <c r="AV499" s="470" t="s">
        <v>718</v>
      </c>
      <c r="AW499" s="470"/>
      <c r="AX499" s="470"/>
      <c r="AY499" s="470"/>
      <c r="AZ499" s="470"/>
      <c r="BA499" s="470"/>
      <c r="BB499" s="470"/>
      <c r="BC499" s="470"/>
      <c r="BD499" s="470"/>
      <c r="BE499" s="470"/>
      <c r="BF499" s="470"/>
      <c r="BG499" s="470"/>
      <c r="BH499" s="470"/>
      <c r="BI499" s="470"/>
      <c r="BJ499" s="470"/>
      <c r="BK499" s="470"/>
      <c r="BL499" s="470"/>
      <c r="BM499" s="470"/>
      <c r="BN499" s="470"/>
      <c r="BO499" s="470"/>
      <c r="BP499" s="470"/>
      <c r="BQ499" s="470"/>
      <c r="BR499" s="470"/>
      <c r="BS499" s="470"/>
      <c r="BT499" s="470"/>
      <c r="BU499" s="470"/>
      <c r="BV499" s="470"/>
      <c r="BW499" s="470"/>
      <c r="BX499" s="470"/>
      <c r="BY499" s="470"/>
      <c r="BZ499" s="470"/>
      <c r="CA499" s="470"/>
      <c r="CB499" s="470"/>
      <c r="CC499" s="470"/>
      <c r="CD499" s="470"/>
      <c r="CE499" s="470"/>
      <c r="CF499" s="470"/>
      <c r="CG499" s="470"/>
      <c r="CH499" s="470"/>
      <c r="CI499" s="470"/>
      <c r="CJ499" s="470"/>
      <c r="CK499" s="470"/>
      <c r="CL499" s="470"/>
      <c r="CM499" s="470"/>
      <c r="CN499" s="470"/>
    </row>
    <row r="500" spans="3:92" ht="14.25" customHeight="1" x14ac:dyDescent="0.35">
      <c r="D500" s="471"/>
      <c r="E500" s="471"/>
      <c r="F500" s="471"/>
      <c r="G500" s="471"/>
      <c r="H500" s="471"/>
      <c r="I500" s="471"/>
      <c r="J500" s="471"/>
      <c r="K500" s="471"/>
      <c r="L500" s="471"/>
      <c r="M500" s="471"/>
      <c r="N500" s="471"/>
      <c r="O500" s="471"/>
      <c r="P500" s="471"/>
      <c r="Q500" s="471"/>
      <c r="R500" s="471"/>
      <c r="S500" s="471"/>
      <c r="T500" s="471"/>
      <c r="U500" s="471"/>
      <c r="V500" s="471"/>
      <c r="W500" s="471"/>
      <c r="X500" s="471"/>
      <c r="Y500" s="471"/>
      <c r="Z500" s="471"/>
      <c r="AA500" s="471"/>
      <c r="AB500" s="471"/>
      <c r="AC500" s="471"/>
      <c r="AD500" s="471"/>
      <c r="AE500" s="471"/>
      <c r="AF500" s="471"/>
      <c r="AG500" s="471"/>
      <c r="AH500" s="471"/>
      <c r="AI500" s="471"/>
      <c r="AJ500" s="471"/>
      <c r="AK500" s="471"/>
      <c r="AL500" s="471"/>
      <c r="AM500" s="471"/>
      <c r="AN500" s="471"/>
      <c r="AO500" s="471"/>
      <c r="AP500" s="471"/>
      <c r="AQ500" s="471"/>
      <c r="AR500" s="471"/>
      <c r="AS500" s="471"/>
      <c r="AT500" s="471"/>
      <c r="AU500" s="9"/>
      <c r="AV500" s="471"/>
      <c r="AW500" s="471"/>
      <c r="AX500" s="471"/>
      <c r="AY500" s="471"/>
      <c r="AZ500" s="471"/>
      <c r="BA500" s="471"/>
      <c r="BB500" s="471"/>
      <c r="BC500" s="471"/>
      <c r="BD500" s="471"/>
      <c r="BE500" s="471"/>
      <c r="BF500" s="471"/>
      <c r="BG500" s="471"/>
      <c r="BH500" s="471"/>
      <c r="BI500" s="471"/>
      <c r="BJ500" s="471"/>
      <c r="BK500" s="471"/>
      <c r="BL500" s="471"/>
      <c r="BM500" s="471"/>
      <c r="BN500" s="471"/>
      <c r="BO500" s="471"/>
      <c r="BP500" s="471"/>
      <c r="BQ500" s="471"/>
      <c r="BR500" s="471"/>
      <c r="BS500" s="471"/>
      <c r="BT500" s="471"/>
      <c r="BU500" s="471"/>
      <c r="BV500" s="471"/>
      <c r="BW500" s="471"/>
      <c r="BX500" s="471"/>
      <c r="BY500" s="471"/>
      <c r="BZ500" s="471"/>
      <c r="CA500" s="471"/>
      <c r="CB500" s="471"/>
      <c r="CC500" s="471"/>
      <c r="CD500" s="471"/>
      <c r="CE500" s="471"/>
      <c r="CF500" s="471"/>
      <c r="CG500" s="471"/>
      <c r="CH500" s="471"/>
      <c r="CI500" s="471"/>
      <c r="CJ500" s="471"/>
      <c r="CK500" s="471"/>
      <c r="CL500" s="471"/>
      <c r="CM500" s="471"/>
      <c r="CN500" s="471"/>
    </row>
    <row r="501" spans="3:92" ht="14.25" customHeight="1" x14ac:dyDescent="0.35">
      <c r="D501" s="270" t="s">
        <v>334</v>
      </c>
      <c r="E501" s="271"/>
      <c r="F501" s="271"/>
      <c r="G501" s="271"/>
      <c r="H501" s="271"/>
      <c r="I501" s="271"/>
      <c r="J501" s="272"/>
      <c r="K501" s="270" t="s">
        <v>719</v>
      </c>
      <c r="L501" s="271"/>
      <c r="M501" s="271"/>
      <c r="N501" s="271"/>
      <c r="O501" s="271"/>
      <c r="P501" s="271"/>
      <c r="Q501" s="271"/>
      <c r="R501" s="271"/>
      <c r="S501" s="272"/>
      <c r="T501" s="270" t="s">
        <v>159</v>
      </c>
      <c r="U501" s="271"/>
      <c r="V501" s="271"/>
      <c r="W501" s="271"/>
      <c r="X501" s="271"/>
      <c r="Y501" s="271"/>
      <c r="Z501" s="271"/>
      <c r="AA501" s="271"/>
      <c r="AB501" s="272"/>
      <c r="AC501" s="270" t="s">
        <v>160</v>
      </c>
      <c r="AD501" s="271"/>
      <c r="AE501" s="271"/>
      <c r="AF501" s="271"/>
      <c r="AG501" s="271"/>
      <c r="AH501" s="271"/>
      <c r="AI501" s="271"/>
      <c r="AJ501" s="271"/>
      <c r="AK501" s="272"/>
      <c r="AL501" s="270" t="s">
        <v>121</v>
      </c>
      <c r="AM501" s="271"/>
      <c r="AN501" s="271"/>
      <c r="AO501" s="271"/>
      <c r="AP501" s="271"/>
      <c r="AQ501" s="271"/>
      <c r="AR501" s="271"/>
      <c r="AS501" s="271"/>
      <c r="AT501" s="272"/>
      <c r="AV501" s="270" t="s">
        <v>720</v>
      </c>
      <c r="AW501" s="271"/>
      <c r="AX501" s="271"/>
      <c r="AY501" s="271"/>
      <c r="AZ501" s="271"/>
      <c r="BA501" s="270">
        <v>2009</v>
      </c>
      <c r="BB501" s="271"/>
      <c r="BC501" s="271"/>
      <c r="BD501" s="271"/>
      <c r="BE501" s="271"/>
      <c r="BF501" s="270">
        <v>2010</v>
      </c>
      <c r="BG501" s="271"/>
      <c r="BH501" s="271"/>
      <c r="BI501" s="271"/>
      <c r="BJ501" s="271"/>
      <c r="BK501" s="270">
        <v>2011</v>
      </c>
      <c r="BL501" s="271"/>
      <c r="BM501" s="271"/>
      <c r="BN501" s="271"/>
      <c r="BO501" s="271"/>
      <c r="BP501" s="270">
        <v>2012</v>
      </c>
      <c r="BQ501" s="271"/>
      <c r="BR501" s="271"/>
      <c r="BS501" s="271"/>
      <c r="BT501" s="271"/>
      <c r="BU501" s="270">
        <v>2013</v>
      </c>
      <c r="BV501" s="271"/>
      <c r="BW501" s="271"/>
      <c r="BX501" s="271"/>
      <c r="BY501" s="271"/>
      <c r="BZ501" s="270">
        <v>2014</v>
      </c>
      <c r="CA501" s="271"/>
      <c r="CB501" s="271"/>
      <c r="CC501" s="271"/>
      <c r="CD501" s="271"/>
      <c r="CE501" s="270">
        <v>2015</v>
      </c>
      <c r="CF501" s="271"/>
      <c r="CG501" s="271"/>
      <c r="CH501" s="271"/>
      <c r="CI501" s="271"/>
      <c r="CJ501" s="290">
        <v>2016</v>
      </c>
      <c r="CK501" s="290"/>
      <c r="CL501" s="290"/>
      <c r="CM501" s="290"/>
      <c r="CN501" s="290"/>
    </row>
    <row r="502" spans="3:92" ht="14.25" customHeight="1" x14ac:dyDescent="0.35">
      <c r="D502" s="410"/>
      <c r="E502" s="411"/>
      <c r="F502" s="411"/>
      <c r="G502" s="411"/>
      <c r="H502" s="411"/>
      <c r="I502" s="411"/>
      <c r="J502" s="817"/>
      <c r="K502" s="410"/>
      <c r="L502" s="411"/>
      <c r="M502" s="411"/>
      <c r="N502" s="411"/>
      <c r="O502" s="411"/>
      <c r="P502" s="411"/>
      <c r="Q502" s="411"/>
      <c r="R502" s="411"/>
      <c r="S502" s="817"/>
      <c r="T502" s="410"/>
      <c r="U502" s="411"/>
      <c r="V502" s="411"/>
      <c r="W502" s="411"/>
      <c r="X502" s="411"/>
      <c r="Y502" s="411"/>
      <c r="Z502" s="411"/>
      <c r="AA502" s="411"/>
      <c r="AB502" s="817"/>
      <c r="AC502" s="410"/>
      <c r="AD502" s="411"/>
      <c r="AE502" s="411"/>
      <c r="AF502" s="411"/>
      <c r="AG502" s="411"/>
      <c r="AH502" s="411"/>
      <c r="AI502" s="411"/>
      <c r="AJ502" s="411"/>
      <c r="AK502" s="817"/>
      <c r="AL502" s="410"/>
      <c r="AM502" s="411"/>
      <c r="AN502" s="411"/>
      <c r="AO502" s="411"/>
      <c r="AP502" s="411"/>
      <c r="AQ502" s="411"/>
      <c r="AR502" s="411"/>
      <c r="AS502" s="411"/>
      <c r="AT502" s="817"/>
      <c r="AV502" s="410"/>
      <c r="AW502" s="411"/>
      <c r="AX502" s="411"/>
      <c r="AY502" s="411"/>
      <c r="AZ502" s="411"/>
      <c r="BA502" s="410"/>
      <c r="BB502" s="411"/>
      <c r="BC502" s="411"/>
      <c r="BD502" s="411"/>
      <c r="BE502" s="411"/>
      <c r="BF502" s="410"/>
      <c r="BG502" s="411"/>
      <c r="BH502" s="411"/>
      <c r="BI502" s="411"/>
      <c r="BJ502" s="411"/>
      <c r="BK502" s="410"/>
      <c r="BL502" s="411"/>
      <c r="BM502" s="411"/>
      <c r="BN502" s="411"/>
      <c r="BO502" s="411"/>
      <c r="BP502" s="410"/>
      <c r="BQ502" s="411"/>
      <c r="BR502" s="411"/>
      <c r="BS502" s="411"/>
      <c r="BT502" s="411"/>
      <c r="BU502" s="410"/>
      <c r="BV502" s="411"/>
      <c r="BW502" s="411"/>
      <c r="BX502" s="411"/>
      <c r="BY502" s="411"/>
      <c r="BZ502" s="410"/>
      <c r="CA502" s="411"/>
      <c r="CB502" s="411"/>
      <c r="CC502" s="411"/>
      <c r="CD502" s="411"/>
      <c r="CE502" s="410"/>
      <c r="CF502" s="411"/>
      <c r="CG502" s="411"/>
      <c r="CH502" s="411"/>
      <c r="CI502" s="411"/>
      <c r="CJ502" s="290"/>
      <c r="CK502" s="290"/>
      <c r="CL502" s="290"/>
      <c r="CM502" s="290"/>
      <c r="CN502" s="290"/>
    </row>
    <row r="503" spans="3:92" ht="14.25" customHeight="1" x14ac:dyDescent="0.35">
      <c r="D503" s="273"/>
      <c r="E503" s="274"/>
      <c r="F503" s="274"/>
      <c r="G503" s="274"/>
      <c r="H503" s="274"/>
      <c r="I503" s="274"/>
      <c r="J503" s="275"/>
      <c r="K503" s="273"/>
      <c r="L503" s="274"/>
      <c r="M503" s="274"/>
      <c r="N503" s="274"/>
      <c r="O503" s="274"/>
      <c r="P503" s="274"/>
      <c r="Q503" s="274"/>
      <c r="R503" s="274"/>
      <c r="S503" s="275"/>
      <c r="T503" s="273"/>
      <c r="U503" s="274"/>
      <c r="V503" s="274"/>
      <c r="W503" s="274"/>
      <c r="X503" s="274"/>
      <c r="Y503" s="274"/>
      <c r="Z503" s="274"/>
      <c r="AA503" s="274"/>
      <c r="AB503" s="275"/>
      <c r="AC503" s="273"/>
      <c r="AD503" s="274"/>
      <c r="AE503" s="274"/>
      <c r="AF503" s="274"/>
      <c r="AG503" s="274"/>
      <c r="AH503" s="274"/>
      <c r="AI503" s="274"/>
      <c r="AJ503" s="274"/>
      <c r="AK503" s="275"/>
      <c r="AL503" s="273"/>
      <c r="AM503" s="274"/>
      <c r="AN503" s="274"/>
      <c r="AO503" s="274"/>
      <c r="AP503" s="274"/>
      <c r="AQ503" s="274"/>
      <c r="AR503" s="274"/>
      <c r="AS503" s="274"/>
      <c r="AT503" s="275"/>
      <c r="AV503" s="273"/>
      <c r="AW503" s="274"/>
      <c r="AX503" s="274"/>
      <c r="AY503" s="274"/>
      <c r="AZ503" s="274"/>
      <c r="BA503" s="273"/>
      <c r="BB503" s="274"/>
      <c r="BC503" s="274"/>
      <c r="BD503" s="274"/>
      <c r="BE503" s="274"/>
      <c r="BF503" s="273"/>
      <c r="BG503" s="274"/>
      <c r="BH503" s="274"/>
      <c r="BI503" s="274"/>
      <c r="BJ503" s="274"/>
      <c r="BK503" s="273"/>
      <c r="BL503" s="274"/>
      <c r="BM503" s="274"/>
      <c r="BN503" s="274"/>
      <c r="BO503" s="274"/>
      <c r="BP503" s="273"/>
      <c r="BQ503" s="274"/>
      <c r="BR503" s="274"/>
      <c r="BS503" s="274"/>
      <c r="BT503" s="274"/>
      <c r="BU503" s="273"/>
      <c r="BV503" s="274"/>
      <c r="BW503" s="274"/>
      <c r="BX503" s="274"/>
      <c r="BY503" s="274"/>
      <c r="BZ503" s="273"/>
      <c r="CA503" s="274"/>
      <c r="CB503" s="274"/>
      <c r="CC503" s="274"/>
      <c r="CD503" s="274"/>
      <c r="CE503" s="273"/>
      <c r="CF503" s="274"/>
      <c r="CG503" s="274"/>
      <c r="CH503" s="274"/>
      <c r="CI503" s="274"/>
      <c r="CJ503" s="290"/>
      <c r="CK503" s="290"/>
      <c r="CL503" s="290"/>
      <c r="CM503" s="290"/>
      <c r="CN503" s="290"/>
    </row>
    <row r="504" spans="3:92" ht="14.25" customHeight="1" x14ac:dyDescent="0.35">
      <c r="D504" s="284" t="s">
        <v>314</v>
      </c>
      <c r="E504" s="285"/>
      <c r="F504" s="285"/>
      <c r="G504" s="285"/>
      <c r="H504" s="285"/>
      <c r="I504" s="285"/>
      <c r="J504" s="286"/>
      <c r="K504" s="284">
        <v>0</v>
      </c>
      <c r="L504" s="285"/>
      <c r="M504" s="285"/>
      <c r="N504" s="285"/>
      <c r="O504" s="285"/>
      <c r="P504" s="285"/>
      <c r="Q504" s="285"/>
      <c r="R504" s="285"/>
      <c r="S504" s="286"/>
      <c r="T504" s="424">
        <v>195</v>
      </c>
      <c r="U504" s="425"/>
      <c r="V504" s="425"/>
      <c r="W504" s="425"/>
      <c r="X504" s="425"/>
      <c r="Y504" s="425"/>
      <c r="Z504" s="425"/>
      <c r="AA504" s="425"/>
      <c r="AB504" s="426"/>
      <c r="AC504" s="424">
        <v>226</v>
      </c>
      <c r="AD504" s="425"/>
      <c r="AE504" s="425"/>
      <c r="AF504" s="425"/>
      <c r="AG504" s="425"/>
      <c r="AH504" s="425"/>
      <c r="AI504" s="425"/>
      <c r="AJ504" s="425"/>
      <c r="AK504" s="426"/>
      <c r="AL504" s="814">
        <f>SUM(K504:AK504)</f>
        <v>421</v>
      </c>
      <c r="AM504" s="815"/>
      <c r="AN504" s="815"/>
      <c r="AO504" s="815"/>
      <c r="AP504" s="815"/>
      <c r="AQ504" s="815"/>
      <c r="AR504" s="815"/>
      <c r="AS504" s="815"/>
      <c r="AT504" s="816"/>
      <c r="AV504" s="387" t="s">
        <v>709</v>
      </c>
      <c r="AW504" s="388"/>
      <c r="AX504" s="388"/>
      <c r="AY504" s="388"/>
      <c r="AZ504" s="389"/>
      <c r="BA504" s="387">
        <v>16.600000000000001</v>
      </c>
      <c r="BB504" s="388"/>
      <c r="BC504" s="388"/>
      <c r="BD504" s="388"/>
      <c r="BE504" s="389"/>
      <c r="BF504" s="387">
        <v>16.399999999999999</v>
      </c>
      <c r="BG504" s="388"/>
      <c r="BH504" s="388"/>
      <c r="BI504" s="388"/>
      <c r="BJ504" s="389"/>
      <c r="BK504" s="387">
        <v>16.399999999999999</v>
      </c>
      <c r="BL504" s="388"/>
      <c r="BM504" s="388"/>
      <c r="BN504" s="388"/>
      <c r="BO504" s="389"/>
      <c r="BP504" s="387">
        <v>16.100000000000001</v>
      </c>
      <c r="BQ504" s="388"/>
      <c r="BR504" s="388"/>
      <c r="BS504" s="388"/>
      <c r="BT504" s="389"/>
      <c r="BU504" s="387">
        <v>15.9</v>
      </c>
      <c r="BV504" s="388"/>
      <c r="BW504" s="388"/>
      <c r="BX504" s="388"/>
      <c r="BY504" s="389"/>
      <c r="BZ504" s="387">
        <v>15.6</v>
      </c>
      <c r="CA504" s="388"/>
      <c r="CB504" s="388"/>
      <c r="CC504" s="388"/>
      <c r="CD504" s="389"/>
      <c r="CE504" s="387">
        <v>15.4</v>
      </c>
      <c r="CF504" s="388"/>
      <c r="CG504" s="388"/>
      <c r="CH504" s="388"/>
      <c r="CI504" s="389"/>
      <c r="CJ504" s="387">
        <v>15.2</v>
      </c>
      <c r="CK504" s="388"/>
      <c r="CL504" s="388"/>
      <c r="CM504" s="388"/>
      <c r="CN504" s="389"/>
    </row>
    <row r="505" spans="3:92" ht="14.25" customHeight="1" x14ac:dyDescent="0.35">
      <c r="C505" s="94"/>
      <c r="D505" s="284" t="s">
        <v>315</v>
      </c>
      <c r="E505" s="285"/>
      <c r="F505" s="285"/>
      <c r="G505" s="285"/>
      <c r="H505" s="285"/>
      <c r="I505" s="285"/>
      <c r="J505" s="286"/>
      <c r="K505" s="284">
        <v>0</v>
      </c>
      <c r="L505" s="285"/>
      <c r="M505" s="285"/>
      <c r="N505" s="285"/>
      <c r="O505" s="285"/>
      <c r="P505" s="285"/>
      <c r="Q505" s="285"/>
      <c r="R505" s="285"/>
      <c r="S505" s="286"/>
      <c r="T505" s="424">
        <v>0</v>
      </c>
      <c r="U505" s="425"/>
      <c r="V505" s="425"/>
      <c r="W505" s="425"/>
      <c r="X505" s="425"/>
      <c r="Y505" s="425"/>
      <c r="Z505" s="425"/>
      <c r="AA505" s="425"/>
      <c r="AB505" s="426"/>
      <c r="AC505" s="424">
        <v>1</v>
      </c>
      <c r="AD505" s="425"/>
      <c r="AE505" s="425"/>
      <c r="AF505" s="425"/>
      <c r="AG505" s="425"/>
      <c r="AH505" s="425"/>
      <c r="AI505" s="425"/>
      <c r="AJ505" s="425"/>
      <c r="AK505" s="426"/>
      <c r="AL505" s="814">
        <f t="shared" ref="AL505" si="33">SUM(K505:AK505)</f>
        <v>1</v>
      </c>
      <c r="AM505" s="815"/>
      <c r="AN505" s="815"/>
      <c r="AO505" s="815"/>
      <c r="AP505" s="815"/>
      <c r="AQ505" s="815"/>
      <c r="AR505" s="815"/>
      <c r="AS505" s="815"/>
      <c r="AT505" s="816"/>
      <c r="AV505" s="387" t="s">
        <v>137</v>
      </c>
      <c r="AW505" s="388"/>
      <c r="AX505" s="388"/>
      <c r="AY505" s="388"/>
      <c r="AZ505" s="389"/>
      <c r="BA505" s="387">
        <v>13.4</v>
      </c>
      <c r="BB505" s="388"/>
      <c r="BC505" s="388"/>
      <c r="BD505" s="388"/>
      <c r="BE505" s="389"/>
      <c r="BF505" s="387">
        <v>13</v>
      </c>
      <c r="BG505" s="388"/>
      <c r="BH505" s="388"/>
      <c r="BI505" s="388"/>
      <c r="BJ505" s="389"/>
      <c r="BK505" s="387">
        <v>12.4</v>
      </c>
      <c r="BL505" s="388"/>
      <c r="BM505" s="388"/>
      <c r="BN505" s="388"/>
      <c r="BO505" s="389"/>
      <c r="BP505" s="387">
        <v>12.1</v>
      </c>
      <c r="BQ505" s="388"/>
      <c r="BR505" s="388"/>
      <c r="BS505" s="388"/>
      <c r="BT505" s="389"/>
      <c r="BU505" s="387">
        <v>11.8</v>
      </c>
      <c r="BV505" s="388"/>
      <c r="BW505" s="388"/>
      <c r="BX505" s="388"/>
      <c r="BY505" s="389"/>
      <c r="BZ505" s="387">
        <v>11.8</v>
      </c>
      <c r="CA505" s="388"/>
      <c r="CB505" s="388"/>
      <c r="CC505" s="388"/>
      <c r="CD505" s="389"/>
      <c r="CE505" s="387">
        <v>12</v>
      </c>
      <c r="CF505" s="388"/>
      <c r="CG505" s="388"/>
      <c r="CH505" s="388"/>
      <c r="CI505" s="389"/>
      <c r="CJ505" s="387">
        <v>12.2</v>
      </c>
      <c r="CK505" s="388"/>
      <c r="CL505" s="388"/>
      <c r="CM505" s="388"/>
      <c r="CN505" s="389"/>
    </row>
    <row r="506" spans="3:92" ht="14.25" customHeight="1" x14ac:dyDescent="0.35">
      <c r="D506" s="479" t="s">
        <v>121</v>
      </c>
      <c r="E506" s="480"/>
      <c r="F506" s="480"/>
      <c r="G506" s="480"/>
      <c r="H506" s="480"/>
      <c r="I506" s="480"/>
      <c r="J506" s="481"/>
      <c r="K506" s="479">
        <f>SUM(K504:S505)</f>
        <v>0</v>
      </c>
      <c r="L506" s="480"/>
      <c r="M506" s="480"/>
      <c r="N506" s="480"/>
      <c r="O506" s="480"/>
      <c r="P506" s="480"/>
      <c r="Q506" s="480"/>
      <c r="R506" s="480"/>
      <c r="S506" s="481"/>
      <c r="T506" s="479">
        <f>SUM(T504:AB505)</f>
        <v>195</v>
      </c>
      <c r="U506" s="480"/>
      <c r="V506" s="480"/>
      <c r="W506" s="480"/>
      <c r="X506" s="480"/>
      <c r="Y506" s="480"/>
      <c r="Z506" s="480"/>
      <c r="AA506" s="480"/>
      <c r="AB506" s="481"/>
      <c r="AC506" s="479">
        <f>SUM(AC504:AK505)</f>
        <v>227</v>
      </c>
      <c r="AD506" s="480"/>
      <c r="AE506" s="480"/>
      <c r="AF506" s="480"/>
      <c r="AG506" s="480"/>
      <c r="AH506" s="480"/>
      <c r="AI506" s="480"/>
      <c r="AJ506" s="480"/>
      <c r="AK506" s="481"/>
      <c r="AL506" s="814">
        <f>SUM(K506:AK506)</f>
        <v>422</v>
      </c>
      <c r="AM506" s="815"/>
      <c r="AN506" s="815"/>
      <c r="AO506" s="815"/>
      <c r="AP506" s="815"/>
      <c r="AQ506" s="815"/>
      <c r="AR506" s="815"/>
      <c r="AS506" s="815"/>
      <c r="AT506" s="816"/>
      <c r="AV506" s="387" t="s">
        <v>138</v>
      </c>
      <c r="AW506" s="388"/>
      <c r="AX506" s="388"/>
      <c r="AY506" s="388"/>
      <c r="AZ506" s="389"/>
      <c r="BA506" s="387">
        <v>18.8</v>
      </c>
      <c r="BB506" s="388"/>
      <c r="BC506" s="388"/>
      <c r="BD506" s="388"/>
      <c r="BE506" s="389"/>
      <c r="BF506" s="387">
        <v>18.399999999999999</v>
      </c>
      <c r="BG506" s="388"/>
      <c r="BH506" s="388"/>
      <c r="BI506" s="388"/>
      <c r="BJ506" s="389"/>
      <c r="BK506" s="387">
        <v>17.8</v>
      </c>
      <c r="BL506" s="388"/>
      <c r="BM506" s="388"/>
      <c r="BN506" s="388"/>
      <c r="BO506" s="389"/>
      <c r="BP506" s="387">
        <v>17.5</v>
      </c>
      <c r="BQ506" s="388"/>
      <c r="BR506" s="388"/>
      <c r="BS506" s="388"/>
      <c r="BT506" s="389"/>
      <c r="BU506" s="387">
        <v>17.2</v>
      </c>
      <c r="BV506" s="388"/>
      <c r="BW506" s="388"/>
      <c r="BX506" s="388"/>
      <c r="BY506" s="389"/>
      <c r="BZ506" s="387">
        <v>17.2</v>
      </c>
      <c r="CA506" s="388"/>
      <c r="CB506" s="388"/>
      <c r="CC506" s="388"/>
      <c r="CD506" s="389"/>
      <c r="CE506" s="387">
        <v>17.100000000000001</v>
      </c>
      <c r="CF506" s="388"/>
      <c r="CG506" s="388"/>
      <c r="CH506" s="388"/>
      <c r="CI506" s="389"/>
      <c r="CJ506" s="387">
        <v>16.8</v>
      </c>
      <c r="CK506" s="388"/>
      <c r="CL506" s="388"/>
      <c r="CM506" s="388"/>
      <c r="CN506" s="389"/>
    </row>
    <row r="507" spans="3:92" ht="14.25" customHeight="1" x14ac:dyDescent="0.35">
      <c r="D507" s="455" t="s">
        <v>836</v>
      </c>
      <c r="E507" s="455"/>
      <c r="F507" s="455"/>
      <c r="G507" s="455"/>
      <c r="H507" s="455"/>
      <c r="I507" s="455"/>
      <c r="J507" s="455"/>
      <c r="K507" s="455"/>
      <c r="L507" s="455"/>
      <c r="M507" s="455"/>
      <c r="N507" s="455"/>
      <c r="O507" s="455"/>
      <c r="P507" s="455"/>
      <c r="Q507" s="455"/>
      <c r="R507" s="455"/>
      <c r="S507" s="455"/>
      <c r="T507" s="455"/>
      <c r="U507" s="455"/>
      <c r="V507" s="455"/>
      <c r="W507" s="455"/>
      <c r="X507" s="455"/>
      <c r="Y507" s="455"/>
      <c r="Z507" s="455"/>
      <c r="AA507" s="455"/>
      <c r="AB507" s="455"/>
      <c r="AC507" s="455"/>
      <c r="AD507" s="455"/>
      <c r="AE507" s="455"/>
      <c r="AF507" s="455"/>
      <c r="AG507" s="455"/>
      <c r="AH507" s="455"/>
      <c r="AI507" s="455"/>
      <c r="AJ507" s="45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"/>
      <c r="AV507" s="455" t="s">
        <v>721</v>
      </c>
      <c r="AW507" s="455"/>
      <c r="AX507" s="455"/>
      <c r="AY507" s="455"/>
      <c r="AZ507" s="455"/>
      <c r="BA507" s="455"/>
      <c r="BB507" s="455"/>
      <c r="BC507" s="455"/>
      <c r="BD507" s="455"/>
      <c r="BE507" s="455"/>
      <c r="BF507" s="455"/>
      <c r="BG507" s="455"/>
      <c r="BH507" s="455"/>
      <c r="BI507" s="455"/>
      <c r="BJ507" s="455"/>
      <c r="BK507" s="455"/>
      <c r="BL507" s="455"/>
      <c r="BM507" s="455"/>
      <c r="BN507" s="455"/>
      <c r="BO507" s="455"/>
      <c r="BP507" s="455"/>
      <c r="BQ507" s="455"/>
      <c r="BR507" s="455"/>
      <c r="BS507" s="455"/>
      <c r="BT507" s="455"/>
      <c r="BU507" s="455"/>
      <c r="BV507" s="455"/>
      <c r="BW507" s="455"/>
      <c r="BX507" s="455"/>
      <c r="BY507" s="455"/>
      <c r="BZ507" s="455"/>
      <c r="CA507" s="455"/>
      <c r="CB507" s="455"/>
      <c r="CC507" s="455"/>
      <c r="CD507" s="455"/>
      <c r="CE507" s="455"/>
      <c r="CF507" s="455"/>
      <c r="CG507" s="455"/>
      <c r="CH507" s="455"/>
      <c r="CI507" s="455"/>
      <c r="CJ507" s="455"/>
      <c r="CK507" s="455"/>
      <c r="CL507" s="455"/>
      <c r="CM507" s="455"/>
      <c r="CN507" s="455"/>
    </row>
    <row r="508" spans="3:92" ht="14.25" customHeight="1" x14ac:dyDescent="0.35">
      <c r="AV508" s="5"/>
      <c r="BC508" s="9"/>
      <c r="BD508" s="9"/>
      <c r="BE508" s="9"/>
      <c r="BF508" s="9"/>
      <c r="BG508" s="9"/>
    </row>
    <row r="509" spans="3:92" ht="14.25" customHeight="1" x14ac:dyDescent="0.35">
      <c r="D509" s="470" t="s">
        <v>838</v>
      </c>
      <c r="E509" s="470"/>
      <c r="F509" s="470"/>
      <c r="G509" s="470"/>
      <c r="H509" s="470"/>
      <c r="I509" s="470"/>
      <c r="J509" s="470"/>
      <c r="K509" s="470"/>
      <c r="L509" s="470"/>
      <c r="M509" s="470"/>
      <c r="N509" s="470"/>
      <c r="O509" s="470"/>
      <c r="P509" s="470"/>
      <c r="Q509" s="470"/>
      <c r="R509" s="470"/>
      <c r="S509" s="470"/>
      <c r="T509" s="470"/>
      <c r="U509" s="470"/>
      <c r="V509" s="470"/>
      <c r="W509" s="470"/>
      <c r="X509" s="470"/>
      <c r="Y509" s="470"/>
      <c r="Z509" s="470"/>
      <c r="AA509" s="470"/>
      <c r="AB509" s="470"/>
      <c r="AC509" s="470"/>
      <c r="AD509" s="470"/>
      <c r="AE509" s="470"/>
      <c r="AF509" s="470"/>
      <c r="AG509" s="470"/>
      <c r="AH509" s="470"/>
      <c r="AI509" s="470"/>
      <c r="AJ509" s="470"/>
      <c r="AK509" s="470"/>
      <c r="AL509" s="470"/>
      <c r="AM509" s="470"/>
      <c r="AN509" s="470"/>
      <c r="AO509" s="470"/>
      <c r="AP509" s="470"/>
      <c r="AQ509" s="470"/>
      <c r="AR509" s="470"/>
      <c r="AS509" s="470"/>
      <c r="AT509" s="470"/>
      <c r="AU509" s="9"/>
      <c r="AV509" s="470" t="s">
        <v>722</v>
      </c>
      <c r="AW509" s="470"/>
      <c r="AX509" s="470"/>
      <c r="AY509" s="470"/>
      <c r="AZ509" s="470"/>
      <c r="BA509" s="470"/>
      <c r="BB509" s="470"/>
      <c r="BC509" s="470"/>
      <c r="BD509" s="470"/>
      <c r="BE509" s="470"/>
      <c r="BF509" s="470"/>
      <c r="BG509" s="470"/>
      <c r="BH509" s="470"/>
      <c r="BI509" s="470"/>
      <c r="BJ509" s="470"/>
      <c r="BK509" s="470"/>
      <c r="BL509" s="470"/>
      <c r="BM509" s="470"/>
      <c r="BN509" s="470"/>
      <c r="BO509" s="470"/>
      <c r="BP509" s="470"/>
      <c r="BQ509" s="470"/>
      <c r="BR509" s="470"/>
      <c r="BS509" s="470"/>
      <c r="BT509" s="470"/>
      <c r="BU509" s="470"/>
      <c r="BV509" s="470"/>
      <c r="BW509" s="470"/>
      <c r="BX509" s="470"/>
      <c r="BY509" s="470"/>
      <c r="BZ509" s="470"/>
      <c r="CA509" s="470"/>
      <c r="CB509" s="470"/>
      <c r="CC509" s="470"/>
      <c r="CD509" s="470"/>
      <c r="CE509" s="470"/>
      <c r="CF509" s="470"/>
      <c r="CG509" s="470"/>
      <c r="CH509" s="470"/>
      <c r="CI509" s="470"/>
      <c r="CJ509" s="470"/>
      <c r="CK509" s="470"/>
      <c r="CL509" s="470"/>
      <c r="CM509" s="470"/>
      <c r="CN509" s="470"/>
    </row>
    <row r="510" spans="3:92" ht="14.25" customHeight="1" x14ac:dyDescent="0.35">
      <c r="D510" s="471"/>
      <c r="E510" s="471"/>
      <c r="F510" s="471"/>
      <c r="G510" s="471"/>
      <c r="H510" s="471"/>
      <c r="I510" s="471"/>
      <c r="J510" s="471"/>
      <c r="K510" s="471"/>
      <c r="L510" s="471"/>
      <c r="M510" s="471"/>
      <c r="N510" s="471"/>
      <c r="O510" s="471"/>
      <c r="P510" s="471"/>
      <c r="Q510" s="471"/>
      <c r="R510" s="471"/>
      <c r="S510" s="471"/>
      <c r="T510" s="471"/>
      <c r="U510" s="471"/>
      <c r="V510" s="471"/>
      <c r="W510" s="471"/>
      <c r="X510" s="471"/>
      <c r="Y510" s="471"/>
      <c r="Z510" s="471"/>
      <c r="AA510" s="471"/>
      <c r="AB510" s="471"/>
      <c r="AC510" s="471"/>
      <c r="AD510" s="471"/>
      <c r="AE510" s="471"/>
      <c r="AF510" s="471"/>
      <c r="AG510" s="471"/>
      <c r="AH510" s="471"/>
      <c r="AI510" s="471"/>
      <c r="AJ510" s="471"/>
      <c r="AK510" s="471"/>
      <c r="AL510" s="471"/>
      <c r="AM510" s="471"/>
      <c r="AN510" s="471"/>
      <c r="AO510" s="471"/>
      <c r="AP510" s="471"/>
      <c r="AQ510" s="471"/>
      <c r="AR510" s="471"/>
      <c r="AS510" s="471"/>
      <c r="AT510" s="471"/>
      <c r="AU510" s="9"/>
      <c r="AV510" s="471"/>
      <c r="AW510" s="471"/>
      <c r="AX510" s="471"/>
      <c r="AY510" s="471"/>
      <c r="AZ510" s="471"/>
      <c r="BA510" s="471"/>
      <c r="BB510" s="471"/>
      <c r="BC510" s="471"/>
      <c r="BD510" s="471"/>
      <c r="BE510" s="471"/>
      <c r="BF510" s="471"/>
      <c r="BG510" s="471"/>
      <c r="BH510" s="471"/>
      <c r="BI510" s="471"/>
      <c r="BJ510" s="471"/>
      <c r="BK510" s="471"/>
      <c r="BL510" s="471"/>
      <c r="BM510" s="471"/>
      <c r="BN510" s="471"/>
      <c r="BO510" s="471"/>
      <c r="BP510" s="471"/>
      <c r="BQ510" s="471"/>
      <c r="BR510" s="471"/>
      <c r="BS510" s="471"/>
      <c r="BT510" s="471"/>
      <c r="BU510" s="471"/>
      <c r="BV510" s="471"/>
      <c r="BW510" s="471"/>
      <c r="BX510" s="471"/>
      <c r="BY510" s="471"/>
      <c r="BZ510" s="471"/>
      <c r="CA510" s="471"/>
      <c r="CB510" s="471"/>
      <c r="CC510" s="471"/>
      <c r="CD510" s="471"/>
      <c r="CE510" s="471"/>
      <c r="CF510" s="471"/>
      <c r="CG510" s="471"/>
      <c r="CH510" s="471"/>
      <c r="CI510" s="471"/>
      <c r="CJ510" s="471"/>
      <c r="CK510" s="471"/>
      <c r="CL510" s="471"/>
      <c r="CM510" s="471"/>
      <c r="CN510" s="471"/>
    </row>
    <row r="511" spans="3:92" ht="14.25" customHeight="1" x14ac:dyDescent="0.35">
      <c r="D511" s="276" t="s">
        <v>638</v>
      </c>
      <c r="E511" s="277"/>
      <c r="F511" s="277"/>
      <c r="G511" s="277"/>
      <c r="H511" s="277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  <c r="AA511" s="277"/>
      <c r="AB511" s="277"/>
      <c r="AC511" s="277"/>
      <c r="AD511" s="277"/>
      <c r="AE511" s="277"/>
      <c r="AF511" s="277"/>
      <c r="AG511" s="277"/>
      <c r="AH511" s="277"/>
      <c r="AI511" s="277"/>
      <c r="AJ511" s="277"/>
      <c r="AK511" s="277"/>
      <c r="AL511" s="277"/>
      <c r="AM511" s="277"/>
      <c r="AN511" s="277"/>
      <c r="AO511" s="277"/>
      <c r="AP511" s="277"/>
      <c r="AQ511" s="277"/>
      <c r="AR511" s="277"/>
      <c r="AS511" s="277"/>
      <c r="AT511" s="278"/>
      <c r="AV511" s="793" t="s">
        <v>158</v>
      </c>
      <c r="AW511" s="793"/>
      <c r="AX511" s="793"/>
      <c r="AY511" s="793"/>
      <c r="AZ511" s="793"/>
      <c r="BA511" s="793"/>
      <c r="BB511" s="793"/>
      <c r="BC511" s="793"/>
      <c r="BD511" s="793"/>
      <c r="BE511" s="793"/>
      <c r="BF511" s="793"/>
      <c r="BG511" s="793"/>
      <c r="BH511" s="793"/>
      <c r="BI511" s="793"/>
      <c r="BJ511" s="793"/>
      <c r="BK511" s="793"/>
      <c r="BL511" s="793"/>
      <c r="BM511" s="793"/>
      <c r="BN511" s="793"/>
      <c r="BO511" s="793"/>
      <c r="BP511" s="793"/>
      <c r="BQ511" s="793"/>
      <c r="BR511" s="793"/>
      <c r="BS511" s="793"/>
      <c r="BT511" s="791" t="s">
        <v>309</v>
      </c>
      <c r="BU511" s="791"/>
      <c r="BV511" s="791"/>
      <c r="BW511" s="791"/>
      <c r="BX511" s="791"/>
      <c r="BY511" s="791"/>
      <c r="BZ511" s="791"/>
      <c r="CA511" s="791"/>
      <c r="CB511" s="791"/>
      <c r="CC511" s="791"/>
      <c r="CD511" s="791"/>
      <c r="CE511" s="791"/>
      <c r="CF511" s="791"/>
      <c r="CG511" s="793" t="s">
        <v>184</v>
      </c>
      <c r="CH511" s="793"/>
      <c r="CI511" s="793"/>
      <c r="CJ511" s="793"/>
      <c r="CK511" s="793"/>
      <c r="CL511" s="793"/>
      <c r="CM511" s="793"/>
      <c r="CN511" s="793"/>
    </row>
    <row r="512" spans="3:92" ht="14.25" customHeight="1" x14ac:dyDescent="0.35">
      <c r="D512" s="482" t="s">
        <v>723</v>
      </c>
      <c r="E512" s="483"/>
      <c r="F512" s="483"/>
      <c r="G512" s="483"/>
      <c r="H512" s="483"/>
      <c r="I512" s="483"/>
      <c r="J512" s="483"/>
      <c r="K512" s="484"/>
      <c r="L512" s="290" t="s">
        <v>719</v>
      </c>
      <c r="M512" s="290"/>
      <c r="N512" s="290"/>
      <c r="O512" s="290"/>
      <c r="P512" s="290"/>
      <c r="Q512" s="290"/>
      <c r="R512" s="290"/>
      <c r="S512" s="290"/>
      <c r="T512" s="290"/>
      <c r="U512" s="290"/>
      <c r="V512" s="290" t="s">
        <v>159</v>
      </c>
      <c r="W512" s="290"/>
      <c r="X512" s="290"/>
      <c r="Y512" s="290"/>
      <c r="Z512" s="290"/>
      <c r="AA512" s="290"/>
      <c r="AB512" s="290"/>
      <c r="AC512" s="290"/>
      <c r="AD512" s="290"/>
      <c r="AE512" s="290" t="s">
        <v>160</v>
      </c>
      <c r="AF512" s="290"/>
      <c r="AG512" s="290"/>
      <c r="AH512" s="290"/>
      <c r="AI512" s="290"/>
      <c r="AJ512" s="290"/>
      <c r="AK512" s="290"/>
      <c r="AL512" s="290"/>
      <c r="AM512" s="290" t="s">
        <v>121</v>
      </c>
      <c r="AN512" s="290"/>
      <c r="AO512" s="290"/>
      <c r="AP512" s="290"/>
      <c r="AQ512" s="290"/>
      <c r="AR512" s="290"/>
      <c r="AS512" s="290"/>
      <c r="AT512" s="290"/>
      <c r="AV512" s="793"/>
      <c r="AW512" s="793"/>
      <c r="AX512" s="793"/>
      <c r="AY512" s="793"/>
      <c r="AZ512" s="793"/>
      <c r="BA512" s="793"/>
      <c r="BB512" s="793"/>
      <c r="BC512" s="793"/>
      <c r="BD512" s="793"/>
      <c r="BE512" s="793"/>
      <c r="BF512" s="793"/>
      <c r="BG512" s="793"/>
      <c r="BH512" s="793"/>
      <c r="BI512" s="793"/>
      <c r="BJ512" s="793"/>
      <c r="BK512" s="793"/>
      <c r="BL512" s="793"/>
      <c r="BM512" s="793"/>
      <c r="BN512" s="793"/>
      <c r="BO512" s="793"/>
      <c r="BP512" s="793"/>
      <c r="BQ512" s="793"/>
      <c r="BR512" s="793"/>
      <c r="BS512" s="793"/>
      <c r="BT512" s="791"/>
      <c r="BU512" s="791"/>
      <c r="BV512" s="791"/>
      <c r="BW512" s="791"/>
      <c r="BX512" s="791"/>
      <c r="BY512" s="791"/>
      <c r="BZ512" s="791"/>
      <c r="CA512" s="791"/>
      <c r="CB512" s="791"/>
      <c r="CC512" s="791"/>
      <c r="CD512" s="791"/>
      <c r="CE512" s="791"/>
      <c r="CF512" s="791"/>
      <c r="CG512" s="793"/>
      <c r="CH512" s="793"/>
      <c r="CI512" s="793"/>
      <c r="CJ512" s="793"/>
      <c r="CK512" s="793"/>
      <c r="CL512" s="793"/>
      <c r="CM512" s="793"/>
      <c r="CN512" s="793"/>
    </row>
    <row r="513" spans="4:92" ht="14.25" customHeight="1" x14ac:dyDescent="0.35">
      <c r="D513" s="692"/>
      <c r="E513" s="693"/>
      <c r="F513" s="693"/>
      <c r="G513" s="693"/>
      <c r="H513" s="693"/>
      <c r="I513" s="693"/>
      <c r="J513" s="693"/>
      <c r="K513" s="694"/>
      <c r="L513" s="290"/>
      <c r="M513" s="290"/>
      <c r="N513" s="290"/>
      <c r="O513" s="290"/>
      <c r="P513" s="290"/>
      <c r="Q513" s="290"/>
      <c r="R513" s="290"/>
      <c r="S513" s="290"/>
      <c r="T513" s="290"/>
      <c r="U513" s="290"/>
      <c r="V513" s="290"/>
      <c r="W513" s="290"/>
      <c r="X513" s="290"/>
      <c r="Y513" s="290"/>
      <c r="Z513" s="290"/>
      <c r="AA513" s="290"/>
      <c r="AB513" s="290"/>
      <c r="AC513" s="290"/>
      <c r="AD513" s="290"/>
      <c r="AE513" s="290"/>
      <c r="AF513" s="290"/>
      <c r="AG513" s="290"/>
      <c r="AH513" s="290"/>
      <c r="AI513" s="290"/>
      <c r="AJ513" s="290"/>
      <c r="AK513" s="290"/>
      <c r="AL513" s="290"/>
      <c r="AM513" s="290"/>
      <c r="AN513" s="290"/>
      <c r="AO513" s="290"/>
      <c r="AP513" s="290"/>
      <c r="AQ513" s="290"/>
      <c r="AR513" s="290"/>
      <c r="AS513" s="290"/>
      <c r="AT513" s="290"/>
      <c r="AV513" s="469" t="s">
        <v>332</v>
      </c>
      <c r="AW513" s="469"/>
      <c r="AX513" s="469"/>
      <c r="AY513" s="469"/>
      <c r="AZ513" s="469"/>
      <c r="BA513" s="469"/>
      <c r="BB513" s="469"/>
      <c r="BC513" s="469"/>
      <c r="BD513" s="469"/>
      <c r="BE513" s="469"/>
      <c r="BF513" s="469"/>
      <c r="BG513" s="469"/>
      <c r="BH513" s="469"/>
      <c r="BI513" s="469"/>
      <c r="BJ513" s="469"/>
      <c r="BK513" s="469"/>
      <c r="BL513" s="469"/>
      <c r="BM513" s="469"/>
      <c r="BN513" s="469"/>
      <c r="BO513" s="469"/>
      <c r="BP513" s="469"/>
      <c r="BQ513" s="469"/>
      <c r="BR513" s="469"/>
      <c r="BS513" s="469"/>
      <c r="BT513" s="469">
        <v>10</v>
      </c>
      <c r="BU513" s="469"/>
      <c r="BV513" s="469"/>
      <c r="BW513" s="469"/>
      <c r="BX513" s="469"/>
      <c r="BY513" s="469"/>
      <c r="BZ513" s="469"/>
      <c r="CA513" s="469"/>
      <c r="CB513" s="469"/>
      <c r="CC513" s="469"/>
      <c r="CD513" s="469"/>
      <c r="CE513" s="469"/>
      <c r="CF513" s="469"/>
      <c r="CG513" s="576">
        <f>BT513*BT517/100</f>
        <v>23.4</v>
      </c>
      <c r="CH513" s="576"/>
      <c r="CI513" s="576"/>
      <c r="CJ513" s="576"/>
      <c r="CK513" s="576"/>
      <c r="CL513" s="576"/>
      <c r="CM513" s="576"/>
      <c r="CN513" s="576"/>
    </row>
    <row r="514" spans="4:92" ht="14.25" customHeight="1" x14ac:dyDescent="0.35">
      <c r="D514" s="808" t="s">
        <v>119</v>
      </c>
      <c r="E514" s="809"/>
      <c r="F514" s="809"/>
      <c r="G514" s="809"/>
      <c r="H514" s="809"/>
      <c r="I514" s="809"/>
      <c r="J514" s="809"/>
      <c r="K514" s="810"/>
      <c r="L514" s="679">
        <v>0</v>
      </c>
      <c r="M514" s="679"/>
      <c r="N514" s="679"/>
      <c r="O514" s="679"/>
      <c r="P514" s="679"/>
      <c r="Q514" s="679"/>
      <c r="R514" s="679"/>
      <c r="S514" s="679"/>
      <c r="T514" s="679"/>
      <c r="U514" s="679"/>
      <c r="V514" s="559">
        <v>0</v>
      </c>
      <c r="W514" s="559"/>
      <c r="X514" s="559"/>
      <c r="Y514" s="559"/>
      <c r="Z514" s="559"/>
      <c r="AA514" s="559"/>
      <c r="AB514" s="559"/>
      <c r="AC514" s="559"/>
      <c r="AD514" s="559"/>
      <c r="AE514" s="559">
        <v>1</v>
      </c>
      <c r="AF514" s="559"/>
      <c r="AG514" s="559"/>
      <c r="AH514" s="559"/>
      <c r="AI514" s="559"/>
      <c r="AJ514" s="559"/>
      <c r="AK514" s="559"/>
      <c r="AL514" s="559"/>
      <c r="AM514" s="679">
        <f>SUM(L514:AL514)</f>
        <v>1</v>
      </c>
      <c r="AN514" s="679"/>
      <c r="AO514" s="679"/>
      <c r="AP514" s="679"/>
      <c r="AQ514" s="679"/>
      <c r="AR514" s="679"/>
      <c r="AS514" s="679"/>
      <c r="AT514" s="679"/>
      <c r="AV514" s="469" t="s">
        <v>333</v>
      </c>
      <c r="AW514" s="469"/>
      <c r="AX514" s="469"/>
      <c r="AY514" s="469"/>
      <c r="AZ514" s="469"/>
      <c r="BA514" s="469"/>
      <c r="BB514" s="469"/>
      <c r="BC514" s="469"/>
      <c r="BD514" s="469"/>
      <c r="BE514" s="469"/>
      <c r="BF514" s="469"/>
      <c r="BG514" s="469"/>
      <c r="BH514" s="469"/>
      <c r="BI514" s="469"/>
      <c r="BJ514" s="469"/>
      <c r="BK514" s="469"/>
      <c r="BL514" s="469"/>
      <c r="BM514" s="469"/>
      <c r="BN514" s="469"/>
      <c r="BO514" s="469"/>
      <c r="BP514" s="469"/>
      <c r="BQ514" s="469"/>
      <c r="BR514" s="469"/>
      <c r="BS514" s="469"/>
      <c r="BT514" s="469">
        <v>37</v>
      </c>
      <c r="BU514" s="469"/>
      <c r="BV514" s="469"/>
      <c r="BW514" s="469"/>
      <c r="BX514" s="469"/>
      <c r="BY514" s="469"/>
      <c r="BZ514" s="469"/>
      <c r="CA514" s="469"/>
      <c r="CB514" s="469"/>
      <c r="CC514" s="469"/>
      <c r="CD514" s="469"/>
      <c r="CE514" s="469"/>
      <c r="CF514" s="469"/>
      <c r="CG514" s="560">
        <f>BT514*BT517/100</f>
        <v>86.58</v>
      </c>
      <c r="CH514" s="561"/>
      <c r="CI514" s="561"/>
      <c r="CJ514" s="561"/>
      <c r="CK514" s="561"/>
      <c r="CL514" s="561"/>
      <c r="CM514" s="561"/>
      <c r="CN514" s="562"/>
    </row>
    <row r="515" spans="4:92" ht="14.25" customHeight="1" x14ac:dyDescent="0.35">
      <c r="D515" s="808" t="s">
        <v>107</v>
      </c>
      <c r="E515" s="809"/>
      <c r="F515" s="809"/>
      <c r="G515" s="809"/>
      <c r="H515" s="809"/>
      <c r="I515" s="809"/>
      <c r="J515" s="809"/>
      <c r="K515" s="810"/>
      <c r="L515" s="679">
        <v>0</v>
      </c>
      <c r="M515" s="679"/>
      <c r="N515" s="679"/>
      <c r="O515" s="679"/>
      <c r="P515" s="679"/>
      <c r="Q515" s="679"/>
      <c r="R515" s="679"/>
      <c r="S515" s="679"/>
      <c r="T515" s="679"/>
      <c r="U515" s="679"/>
      <c r="V515" s="559">
        <v>0</v>
      </c>
      <c r="W515" s="559"/>
      <c r="X515" s="559"/>
      <c r="Y515" s="559"/>
      <c r="Z515" s="559"/>
      <c r="AA515" s="559"/>
      <c r="AB515" s="559"/>
      <c r="AC515" s="559"/>
      <c r="AD515" s="559"/>
      <c r="AE515" s="559">
        <v>0</v>
      </c>
      <c r="AF515" s="559"/>
      <c r="AG515" s="559"/>
      <c r="AH515" s="559"/>
      <c r="AI515" s="559"/>
      <c r="AJ515" s="559"/>
      <c r="AK515" s="559"/>
      <c r="AL515" s="559"/>
      <c r="AM515" s="679">
        <f t="shared" ref="AM515:AM517" si="34">SUM(L515:AL515)</f>
        <v>0</v>
      </c>
      <c r="AN515" s="679"/>
      <c r="AO515" s="679"/>
      <c r="AP515" s="679"/>
      <c r="AQ515" s="679"/>
      <c r="AR515" s="679"/>
      <c r="AS515" s="679"/>
      <c r="AT515" s="679"/>
      <c r="AV515" s="469" t="s">
        <v>839</v>
      </c>
      <c r="AW515" s="469"/>
      <c r="AX515" s="469"/>
      <c r="AY515" s="469"/>
      <c r="AZ515" s="469"/>
      <c r="BA515" s="469"/>
      <c r="BB515" s="469"/>
      <c r="BC515" s="469"/>
      <c r="BD515" s="469"/>
      <c r="BE515" s="469"/>
      <c r="BF515" s="469"/>
      <c r="BG515" s="469"/>
      <c r="BH515" s="469"/>
      <c r="BI515" s="469"/>
      <c r="BJ515" s="469"/>
      <c r="BK515" s="469"/>
      <c r="BL515" s="469"/>
      <c r="BM515" s="469"/>
      <c r="BN515" s="469"/>
      <c r="BO515" s="469"/>
      <c r="BP515" s="469"/>
      <c r="BQ515" s="469"/>
      <c r="BR515" s="469"/>
      <c r="BS515" s="469"/>
      <c r="BT515" s="469">
        <v>47</v>
      </c>
      <c r="BU515" s="469"/>
      <c r="BV515" s="469"/>
      <c r="BW515" s="469"/>
      <c r="BX515" s="469"/>
      <c r="BY515" s="469"/>
      <c r="BZ515" s="469"/>
      <c r="CA515" s="469"/>
      <c r="CB515" s="469"/>
      <c r="CC515" s="469"/>
      <c r="CD515" s="469"/>
      <c r="CE515" s="469"/>
      <c r="CF515" s="469"/>
      <c r="CG515" s="560">
        <f>BT515*BT517/100</f>
        <v>109.98</v>
      </c>
      <c r="CH515" s="561"/>
      <c r="CI515" s="561"/>
      <c r="CJ515" s="561"/>
      <c r="CK515" s="561"/>
      <c r="CL515" s="561"/>
      <c r="CM515" s="561"/>
      <c r="CN515" s="562"/>
    </row>
    <row r="516" spans="4:92" ht="14.25" customHeight="1" x14ac:dyDescent="0.35">
      <c r="D516" s="808" t="s">
        <v>233</v>
      </c>
      <c r="E516" s="809"/>
      <c r="F516" s="809"/>
      <c r="G516" s="809"/>
      <c r="H516" s="809"/>
      <c r="I516" s="809"/>
      <c r="J516" s="809"/>
      <c r="K516" s="810"/>
      <c r="L516" s="679">
        <v>0</v>
      </c>
      <c r="M516" s="679"/>
      <c r="N516" s="679"/>
      <c r="O516" s="679"/>
      <c r="P516" s="679"/>
      <c r="Q516" s="679"/>
      <c r="R516" s="679"/>
      <c r="S516" s="679"/>
      <c r="T516" s="679"/>
      <c r="U516" s="679"/>
      <c r="V516" s="559">
        <v>0</v>
      </c>
      <c r="W516" s="559"/>
      <c r="X516" s="559"/>
      <c r="Y516" s="559"/>
      <c r="Z516" s="559"/>
      <c r="AA516" s="559"/>
      <c r="AB516" s="559"/>
      <c r="AC516" s="559"/>
      <c r="AD516" s="559"/>
      <c r="AE516" s="559">
        <v>0</v>
      </c>
      <c r="AF516" s="559"/>
      <c r="AG516" s="559"/>
      <c r="AH516" s="559"/>
      <c r="AI516" s="559"/>
      <c r="AJ516" s="559"/>
      <c r="AK516" s="559"/>
      <c r="AL516" s="559"/>
      <c r="AM516" s="679">
        <f t="shared" si="34"/>
        <v>0</v>
      </c>
      <c r="AN516" s="679"/>
      <c r="AO516" s="679"/>
      <c r="AP516" s="679"/>
      <c r="AQ516" s="679"/>
      <c r="AR516" s="679"/>
      <c r="AS516" s="679"/>
      <c r="AT516" s="679"/>
      <c r="AV516" s="469" t="s">
        <v>840</v>
      </c>
      <c r="AW516" s="469"/>
      <c r="AX516" s="469"/>
      <c r="AY516" s="469"/>
      <c r="AZ516" s="469"/>
      <c r="BA516" s="469"/>
      <c r="BB516" s="469"/>
      <c r="BC516" s="469"/>
      <c r="BD516" s="469"/>
      <c r="BE516" s="469"/>
      <c r="BF516" s="469"/>
      <c r="BG516" s="469"/>
      <c r="BH516" s="469"/>
      <c r="BI516" s="469"/>
      <c r="BJ516" s="469"/>
      <c r="BK516" s="469"/>
      <c r="BL516" s="469"/>
      <c r="BM516" s="469"/>
      <c r="BN516" s="469"/>
      <c r="BO516" s="469"/>
      <c r="BP516" s="469"/>
      <c r="BQ516" s="469"/>
      <c r="BR516" s="469"/>
      <c r="BS516" s="469"/>
      <c r="BT516" s="469">
        <v>140</v>
      </c>
      <c r="BU516" s="469"/>
      <c r="BV516" s="469"/>
      <c r="BW516" s="469"/>
      <c r="BX516" s="469"/>
      <c r="BY516" s="469"/>
      <c r="BZ516" s="469"/>
      <c r="CA516" s="469"/>
      <c r="CB516" s="469"/>
      <c r="CC516" s="469"/>
      <c r="CD516" s="469"/>
      <c r="CE516" s="469"/>
      <c r="CF516" s="469"/>
      <c r="CG516" s="560">
        <f>BT516*BT517/100</f>
        <v>327.60000000000002</v>
      </c>
      <c r="CH516" s="561"/>
      <c r="CI516" s="561"/>
      <c r="CJ516" s="561"/>
      <c r="CK516" s="561"/>
      <c r="CL516" s="561"/>
      <c r="CM516" s="561"/>
      <c r="CN516" s="562"/>
    </row>
    <row r="517" spans="4:92" ht="14.25" customHeight="1" x14ac:dyDescent="0.35">
      <c r="D517" s="808" t="s">
        <v>724</v>
      </c>
      <c r="E517" s="809"/>
      <c r="F517" s="809"/>
      <c r="G517" s="809"/>
      <c r="H517" s="809"/>
      <c r="I517" s="809"/>
      <c r="J517" s="809"/>
      <c r="K517" s="810"/>
      <c r="L517" s="679">
        <v>0</v>
      </c>
      <c r="M517" s="679"/>
      <c r="N517" s="679"/>
      <c r="O517" s="679"/>
      <c r="P517" s="679"/>
      <c r="Q517" s="679"/>
      <c r="R517" s="679"/>
      <c r="S517" s="679"/>
      <c r="T517" s="679"/>
      <c r="U517" s="679"/>
      <c r="V517" s="559">
        <v>0</v>
      </c>
      <c r="W517" s="559"/>
      <c r="X517" s="559"/>
      <c r="Y517" s="559"/>
      <c r="Z517" s="559"/>
      <c r="AA517" s="559"/>
      <c r="AB517" s="559"/>
      <c r="AC517" s="559"/>
      <c r="AD517" s="559"/>
      <c r="AE517" s="559">
        <v>0</v>
      </c>
      <c r="AF517" s="559"/>
      <c r="AG517" s="559"/>
      <c r="AH517" s="559"/>
      <c r="AI517" s="559"/>
      <c r="AJ517" s="559"/>
      <c r="AK517" s="559"/>
      <c r="AL517" s="559"/>
      <c r="AM517" s="679">
        <f t="shared" si="34"/>
        <v>0</v>
      </c>
      <c r="AN517" s="679"/>
      <c r="AO517" s="679"/>
      <c r="AP517" s="679"/>
      <c r="AQ517" s="679"/>
      <c r="AR517" s="679"/>
      <c r="AS517" s="679"/>
      <c r="AT517" s="679"/>
      <c r="AV517" s="563" t="s">
        <v>783</v>
      </c>
      <c r="AW517" s="563"/>
      <c r="AX517" s="563"/>
      <c r="AY517" s="563"/>
      <c r="AZ517" s="563"/>
      <c r="BA517" s="563"/>
      <c r="BB517" s="563"/>
      <c r="BC517" s="563"/>
      <c r="BD517" s="563"/>
      <c r="BE517" s="563"/>
      <c r="BF517" s="563"/>
      <c r="BG517" s="563"/>
      <c r="BH517" s="563"/>
      <c r="BI517" s="563"/>
      <c r="BJ517" s="563"/>
      <c r="BK517" s="563"/>
      <c r="BL517" s="563"/>
      <c r="BM517" s="563"/>
      <c r="BN517" s="563"/>
      <c r="BO517" s="563"/>
      <c r="BP517" s="563"/>
      <c r="BQ517" s="563"/>
      <c r="BR517" s="563"/>
      <c r="BS517" s="563"/>
      <c r="BT517" s="563">
        <f>SUM(BT513:CF516)</f>
        <v>234</v>
      </c>
      <c r="BU517" s="563"/>
      <c r="BV517" s="563"/>
      <c r="BW517" s="563"/>
      <c r="BX517" s="563"/>
      <c r="BY517" s="563"/>
      <c r="BZ517" s="563"/>
      <c r="CA517" s="563"/>
      <c r="CB517" s="563"/>
      <c r="CC517" s="563"/>
      <c r="CD517" s="563"/>
      <c r="CE517" s="563"/>
      <c r="CF517" s="563"/>
      <c r="CG517" s="563">
        <v>100</v>
      </c>
      <c r="CH517" s="563"/>
      <c r="CI517" s="563"/>
      <c r="CJ517" s="563"/>
      <c r="CK517" s="563"/>
      <c r="CL517" s="563"/>
      <c r="CM517" s="563"/>
      <c r="CN517" s="563"/>
    </row>
    <row r="518" spans="4:92" ht="14.25" customHeight="1" x14ac:dyDescent="0.35">
      <c r="D518" s="455" t="s">
        <v>1260</v>
      </c>
      <c r="E518" s="455"/>
      <c r="F518" s="455"/>
      <c r="G518" s="455"/>
      <c r="H518" s="455"/>
      <c r="I518" s="455"/>
      <c r="J518" s="455"/>
      <c r="K518" s="455"/>
      <c r="L518" s="455"/>
      <c r="M518" s="455"/>
      <c r="N518" s="455"/>
      <c r="O518" s="455"/>
      <c r="P518" s="455"/>
      <c r="Q518" s="455"/>
      <c r="R518" s="455"/>
      <c r="S518" s="455"/>
      <c r="T518" s="455"/>
      <c r="U518" s="455"/>
      <c r="V518" s="455"/>
      <c r="W518" s="455"/>
      <c r="X518" s="455"/>
      <c r="Y518" s="455"/>
      <c r="Z518" s="455"/>
      <c r="AA518" s="455"/>
      <c r="AB518" s="455"/>
      <c r="AC518" s="455"/>
      <c r="AD518" s="455"/>
      <c r="AE518" s="455"/>
      <c r="AF518" s="455"/>
      <c r="AG518" s="455"/>
      <c r="AH518" s="455"/>
      <c r="AI518" s="455"/>
      <c r="AJ518" s="455"/>
      <c r="AK518" s="455"/>
      <c r="AL518" s="455"/>
      <c r="AM518" s="455"/>
      <c r="AN518" s="455"/>
      <c r="AO518" s="455"/>
      <c r="AP518" s="455"/>
      <c r="AQ518" s="455"/>
      <c r="AR518" s="455"/>
      <c r="AS518" s="455"/>
      <c r="AT518" s="455"/>
      <c r="AV518" s="455" t="s">
        <v>837</v>
      </c>
      <c r="AW518" s="455"/>
      <c r="AX518" s="455"/>
      <c r="AY518" s="455"/>
      <c r="AZ518" s="455"/>
      <c r="BA518" s="455"/>
      <c r="BB518" s="455"/>
      <c r="BC518" s="455"/>
      <c r="BD518" s="455"/>
      <c r="BE518" s="455"/>
      <c r="BF518" s="455"/>
      <c r="BG518" s="455"/>
      <c r="BH518" s="455"/>
      <c r="BI518" s="455"/>
      <c r="BJ518" s="455"/>
      <c r="BK518" s="455"/>
      <c r="BL518" s="455"/>
      <c r="BM518" s="455"/>
      <c r="BN518" s="455"/>
      <c r="BO518" s="455"/>
      <c r="BP518" s="455"/>
      <c r="BQ518" s="455"/>
      <c r="BR518" s="455"/>
      <c r="BS518" s="455"/>
      <c r="BT518" s="455"/>
      <c r="BU518" s="455"/>
      <c r="BV518" s="455"/>
      <c r="BW518" s="455"/>
      <c r="BX518" s="455"/>
      <c r="BY518" s="455"/>
      <c r="BZ518" s="455"/>
      <c r="CA518" s="455"/>
      <c r="CB518" s="455"/>
      <c r="CC518" s="455"/>
      <c r="CD518" s="455"/>
      <c r="CE518" s="455"/>
      <c r="CF518" s="455"/>
      <c r="CG518" s="455"/>
      <c r="CH518" s="455"/>
      <c r="CI518" s="455"/>
      <c r="CJ518" s="455"/>
      <c r="CK518" s="455"/>
      <c r="CL518" s="455"/>
      <c r="CM518" s="455"/>
      <c r="CN518" s="455"/>
    </row>
    <row r="519" spans="4:92" ht="14.25" customHeight="1" x14ac:dyDescent="0.35"/>
    <row r="520" spans="4:92" ht="14.25" customHeight="1" x14ac:dyDescent="0.35">
      <c r="D520" s="787" t="s">
        <v>725</v>
      </c>
      <c r="E520" s="787"/>
      <c r="F520" s="787"/>
      <c r="G520" s="787"/>
      <c r="H520" s="787"/>
      <c r="I520" s="787"/>
      <c r="J520" s="787"/>
      <c r="K520" s="787"/>
      <c r="L520" s="787"/>
      <c r="M520" s="787"/>
      <c r="N520" s="787"/>
      <c r="O520" s="787"/>
      <c r="P520" s="787"/>
      <c r="Q520" s="787"/>
      <c r="R520" s="787"/>
      <c r="S520" s="787"/>
      <c r="T520" s="787"/>
      <c r="U520" s="787"/>
      <c r="V520" s="787"/>
      <c r="W520" s="787"/>
      <c r="X520" s="787"/>
      <c r="Y520" s="787"/>
      <c r="Z520" s="787"/>
      <c r="AA520" s="787"/>
      <c r="AB520" s="787"/>
      <c r="AC520" s="787"/>
      <c r="AD520" s="787"/>
      <c r="AE520" s="787"/>
      <c r="AF520" s="787"/>
      <c r="AG520" s="787"/>
      <c r="AH520" s="787"/>
      <c r="AI520" s="787"/>
      <c r="AJ520" s="787"/>
      <c r="AK520" s="787"/>
      <c r="AL520" s="787"/>
      <c r="AM520" s="787"/>
      <c r="AN520" s="787"/>
      <c r="AO520" s="787"/>
      <c r="AP520" s="787"/>
      <c r="AQ520" s="787"/>
      <c r="AR520" s="787"/>
      <c r="AS520" s="787"/>
      <c r="AT520" s="787"/>
      <c r="AV520" s="456" t="s">
        <v>841</v>
      </c>
      <c r="AW520" s="456"/>
      <c r="AX520" s="456"/>
      <c r="AY520" s="456"/>
      <c r="AZ520" s="456"/>
      <c r="BA520" s="456"/>
      <c r="BB520" s="456"/>
      <c r="BC520" s="456"/>
      <c r="BD520" s="456"/>
      <c r="BE520" s="456"/>
      <c r="BF520" s="456"/>
      <c r="BG520" s="456"/>
      <c r="BH520" s="456"/>
      <c r="BI520" s="456"/>
      <c r="BJ520" s="456"/>
      <c r="BK520" s="456"/>
      <c r="BL520" s="456"/>
      <c r="BM520" s="456"/>
      <c r="BN520" s="456"/>
      <c r="BO520" s="456"/>
      <c r="BP520" s="456"/>
      <c r="BQ520" s="456"/>
      <c r="BR520" s="456"/>
      <c r="BS520" s="456"/>
      <c r="BT520" s="456"/>
      <c r="BU520" s="456"/>
      <c r="BV520" s="456"/>
      <c r="BW520" s="456"/>
      <c r="BX520" s="456"/>
      <c r="BY520" s="456"/>
      <c r="BZ520" s="456"/>
      <c r="CA520" s="456"/>
      <c r="CB520" s="456"/>
      <c r="CC520" s="456"/>
      <c r="CD520" s="456"/>
      <c r="CE520" s="456"/>
      <c r="CF520" s="456"/>
      <c r="CG520" s="456"/>
      <c r="CH520" s="456"/>
      <c r="CI520" s="456"/>
      <c r="CJ520" s="456"/>
      <c r="CK520" s="456"/>
      <c r="CL520" s="456"/>
      <c r="CM520" s="456"/>
      <c r="CN520" s="456"/>
    </row>
    <row r="521" spans="4:92" ht="14.25" customHeight="1" x14ac:dyDescent="0.35">
      <c r="D521" s="818"/>
      <c r="E521" s="818"/>
      <c r="F521" s="818"/>
      <c r="G521" s="818"/>
      <c r="H521" s="818"/>
      <c r="I521" s="818"/>
      <c r="J521" s="818"/>
      <c r="K521" s="818"/>
      <c r="L521" s="818"/>
      <c r="M521" s="818"/>
      <c r="N521" s="818"/>
      <c r="O521" s="818"/>
      <c r="P521" s="818"/>
      <c r="Q521" s="818"/>
      <c r="R521" s="818"/>
      <c r="S521" s="818"/>
      <c r="T521" s="818"/>
      <c r="U521" s="818"/>
      <c r="V521" s="818"/>
      <c r="W521" s="818"/>
      <c r="X521" s="818"/>
      <c r="Y521" s="818"/>
      <c r="Z521" s="818"/>
      <c r="AA521" s="818"/>
      <c r="AB521" s="818"/>
      <c r="AC521" s="818"/>
      <c r="AD521" s="818"/>
      <c r="AE521" s="818"/>
      <c r="AF521" s="818"/>
      <c r="AG521" s="818"/>
      <c r="AH521" s="818"/>
      <c r="AI521" s="818"/>
      <c r="AJ521" s="818"/>
      <c r="AK521" s="818"/>
      <c r="AL521" s="818"/>
      <c r="AM521" s="818"/>
      <c r="AN521" s="818"/>
      <c r="AO521" s="818"/>
      <c r="AP521" s="818"/>
      <c r="AQ521" s="818"/>
      <c r="AR521" s="818"/>
      <c r="AS521" s="818"/>
      <c r="AT521" s="818"/>
      <c r="AV521" s="456"/>
      <c r="AW521" s="456"/>
      <c r="AX521" s="456"/>
      <c r="AY521" s="456"/>
      <c r="AZ521" s="456"/>
      <c r="BA521" s="456"/>
      <c r="BB521" s="456"/>
      <c r="BC521" s="456"/>
      <c r="BD521" s="456"/>
      <c r="BE521" s="456"/>
      <c r="BF521" s="456"/>
      <c r="BG521" s="456"/>
      <c r="BH521" s="456"/>
      <c r="BI521" s="456"/>
      <c r="BJ521" s="456"/>
      <c r="BK521" s="456"/>
      <c r="BL521" s="456"/>
      <c r="BM521" s="456"/>
      <c r="BN521" s="456"/>
      <c r="BO521" s="456"/>
      <c r="BP521" s="456"/>
      <c r="BQ521" s="456"/>
      <c r="BR521" s="456"/>
      <c r="BS521" s="456"/>
      <c r="BT521" s="456"/>
      <c r="BU521" s="456"/>
      <c r="BV521" s="456"/>
      <c r="BW521" s="456"/>
      <c r="BX521" s="456"/>
      <c r="BY521" s="456"/>
      <c r="BZ521" s="456"/>
      <c r="CA521" s="456"/>
      <c r="CB521" s="456"/>
      <c r="CC521" s="456"/>
      <c r="CD521" s="456"/>
      <c r="CE521" s="456"/>
      <c r="CF521" s="456"/>
      <c r="CG521" s="456"/>
      <c r="CH521" s="456"/>
      <c r="CI521" s="456"/>
      <c r="CJ521" s="456"/>
      <c r="CK521" s="456"/>
      <c r="CL521" s="456"/>
      <c r="CM521" s="456"/>
      <c r="CN521" s="456"/>
    </row>
    <row r="522" spans="4:92" ht="14.25" customHeight="1" x14ac:dyDescent="0.35">
      <c r="D522" s="270" t="s">
        <v>328</v>
      </c>
      <c r="E522" s="271"/>
      <c r="F522" s="271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/>
      <c r="R522" s="271"/>
      <c r="S522" s="271"/>
      <c r="T522" s="271"/>
      <c r="U522" s="271"/>
      <c r="V522" s="271"/>
      <c r="W522" s="271"/>
      <c r="X522" s="271"/>
      <c r="Y522" s="271"/>
      <c r="Z522" s="271"/>
      <c r="AA522" s="271"/>
      <c r="AB522" s="271"/>
      <c r="AC522" s="271"/>
      <c r="AD522" s="271"/>
      <c r="AE522" s="271"/>
      <c r="AF522" s="272"/>
      <c r="AG522" s="290" t="s">
        <v>329</v>
      </c>
      <c r="AH522" s="290"/>
      <c r="AI522" s="290"/>
      <c r="AJ522" s="290"/>
      <c r="AK522" s="290"/>
      <c r="AL522" s="290"/>
      <c r="AM522" s="290"/>
      <c r="AN522" s="290"/>
      <c r="AO522" s="290"/>
      <c r="AP522" s="290"/>
      <c r="AQ522" s="290"/>
      <c r="AR522" s="290"/>
      <c r="AS522" s="290"/>
      <c r="AT522" s="290"/>
      <c r="AV522" s="290" t="s">
        <v>328</v>
      </c>
      <c r="AW522" s="290"/>
      <c r="AX522" s="290"/>
      <c r="AY522" s="290"/>
      <c r="AZ522" s="290"/>
      <c r="BA522" s="290"/>
      <c r="BB522" s="290"/>
      <c r="BC522" s="290"/>
      <c r="BD522" s="290"/>
      <c r="BE522" s="290"/>
      <c r="BF522" s="290"/>
      <c r="BG522" s="290"/>
      <c r="BH522" s="290"/>
      <c r="BI522" s="290"/>
      <c r="BJ522" s="290"/>
      <c r="BK522" s="290"/>
      <c r="BL522" s="290"/>
      <c r="BM522" s="290"/>
      <c r="BN522" s="290"/>
      <c r="BO522" s="290"/>
      <c r="BP522" s="290"/>
      <c r="BQ522" s="290"/>
      <c r="BR522" s="290"/>
      <c r="BS522" s="290"/>
      <c r="BT522" s="290"/>
      <c r="BU522" s="290"/>
      <c r="BV522" s="290"/>
      <c r="BW522" s="290"/>
      <c r="BX522" s="290"/>
      <c r="BY522" s="290"/>
      <c r="BZ522" s="290"/>
      <c r="CA522" s="290"/>
      <c r="CB522" s="290"/>
      <c r="CC522" s="290"/>
      <c r="CD522" s="290" t="s">
        <v>329</v>
      </c>
      <c r="CE522" s="290"/>
      <c r="CF522" s="290"/>
      <c r="CG522" s="290"/>
      <c r="CH522" s="290"/>
      <c r="CI522" s="290"/>
      <c r="CJ522" s="290"/>
      <c r="CK522" s="290"/>
      <c r="CL522" s="290"/>
      <c r="CM522" s="290"/>
      <c r="CN522" s="290"/>
    </row>
    <row r="523" spans="4:92" ht="14.25" customHeight="1" x14ac:dyDescent="0.35">
      <c r="D523" s="273"/>
      <c r="E523" s="274"/>
      <c r="F523" s="274"/>
      <c r="G523" s="274"/>
      <c r="H523" s="274"/>
      <c r="I523" s="274"/>
      <c r="J523" s="274"/>
      <c r="K523" s="274"/>
      <c r="L523" s="274"/>
      <c r="M523" s="274"/>
      <c r="N523" s="274"/>
      <c r="O523" s="274"/>
      <c r="P523" s="274"/>
      <c r="Q523" s="274"/>
      <c r="R523" s="274"/>
      <c r="S523" s="274"/>
      <c r="T523" s="274"/>
      <c r="U523" s="274"/>
      <c r="V523" s="274"/>
      <c r="W523" s="274"/>
      <c r="X523" s="274"/>
      <c r="Y523" s="274"/>
      <c r="Z523" s="274"/>
      <c r="AA523" s="274"/>
      <c r="AB523" s="274"/>
      <c r="AC523" s="274"/>
      <c r="AD523" s="274"/>
      <c r="AE523" s="274"/>
      <c r="AF523" s="275"/>
      <c r="AG523" s="290" t="s">
        <v>121</v>
      </c>
      <c r="AH523" s="290"/>
      <c r="AI523" s="290"/>
      <c r="AJ523" s="290"/>
      <c r="AK523" s="276" t="s">
        <v>726</v>
      </c>
      <c r="AL523" s="277"/>
      <c r="AM523" s="277"/>
      <c r="AN523" s="277"/>
      <c r="AO523" s="290" t="s">
        <v>727</v>
      </c>
      <c r="AP523" s="290"/>
      <c r="AQ523" s="290"/>
      <c r="AR523" s="276" t="s">
        <v>111</v>
      </c>
      <c r="AS523" s="277"/>
      <c r="AT523" s="278"/>
      <c r="AV523" s="290"/>
      <c r="AW523" s="290"/>
      <c r="AX523" s="290"/>
      <c r="AY523" s="290"/>
      <c r="AZ523" s="290"/>
      <c r="BA523" s="290"/>
      <c r="BB523" s="290"/>
      <c r="BC523" s="290"/>
      <c r="BD523" s="290"/>
      <c r="BE523" s="290"/>
      <c r="BF523" s="290"/>
      <c r="BG523" s="290"/>
      <c r="BH523" s="290"/>
      <c r="BI523" s="290"/>
      <c r="BJ523" s="290"/>
      <c r="BK523" s="290"/>
      <c r="BL523" s="290"/>
      <c r="BM523" s="290"/>
      <c r="BN523" s="290"/>
      <c r="BO523" s="290"/>
      <c r="BP523" s="290"/>
      <c r="BQ523" s="290"/>
      <c r="BR523" s="290"/>
      <c r="BS523" s="290"/>
      <c r="BT523" s="290"/>
      <c r="BU523" s="290"/>
      <c r="BV523" s="290"/>
      <c r="BW523" s="290"/>
      <c r="BX523" s="290"/>
      <c r="BY523" s="290"/>
      <c r="BZ523" s="290"/>
      <c r="CA523" s="290"/>
      <c r="CB523" s="290"/>
      <c r="CC523" s="290"/>
      <c r="CD523" s="290"/>
      <c r="CE523" s="290"/>
      <c r="CF523" s="290"/>
      <c r="CG523" s="290"/>
      <c r="CH523" s="290"/>
      <c r="CI523" s="290"/>
      <c r="CJ523" s="290"/>
      <c r="CK523" s="290"/>
      <c r="CL523" s="290"/>
      <c r="CM523" s="290"/>
      <c r="CN523" s="290"/>
    </row>
    <row r="524" spans="4:92" ht="14.25" customHeight="1" x14ac:dyDescent="0.35">
      <c r="D524" s="912" t="s">
        <v>728</v>
      </c>
      <c r="E524" s="913"/>
      <c r="F524" s="913"/>
      <c r="G524" s="913"/>
      <c r="H524" s="913"/>
      <c r="I524" s="913"/>
      <c r="J524" s="913"/>
      <c r="K524" s="913"/>
      <c r="L524" s="913"/>
      <c r="M524" s="913"/>
      <c r="N524" s="913"/>
      <c r="O524" s="913"/>
      <c r="P524" s="913"/>
      <c r="Q524" s="913"/>
      <c r="R524" s="913"/>
      <c r="S524" s="913"/>
      <c r="T524" s="913"/>
      <c r="U524" s="913"/>
      <c r="V524" s="913"/>
      <c r="W524" s="913"/>
      <c r="X524" s="913"/>
      <c r="Y524" s="913"/>
      <c r="Z524" s="913"/>
      <c r="AA524" s="913"/>
      <c r="AB524" s="913"/>
      <c r="AC524" s="913"/>
      <c r="AD524" s="913"/>
      <c r="AE524" s="913"/>
      <c r="AF524" s="914"/>
      <c r="AG524" s="347">
        <f>SUM(AK524:AT524)</f>
        <v>0</v>
      </c>
      <c r="AH524" s="347"/>
      <c r="AI524" s="347"/>
      <c r="AJ524" s="347"/>
      <c r="AK524" s="347">
        <v>0</v>
      </c>
      <c r="AL524" s="347"/>
      <c r="AM524" s="347"/>
      <c r="AN524" s="347"/>
      <c r="AO524" s="347">
        <v>0</v>
      </c>
      <c r="AP524" s="347"/>
      <c r="AQ524" s="347"/>
      <c r="AR524" s="347">
        <v>0</v>
      </c>
      <c r="AS524" s="347"/>
      <c r="AT524" s="347"/>
      <c r="AV524" s="255" t="s">
        <v>729</v>
      </c>
      <c r="AW524" s="255"/>
      <c r="AX524" s="255"/>
      <c r="AY524" s="255"/>
      <c r="AZ524" s="255"/>
      <c r="BA524" s="255"/>
      <c r="BB524" s="255"/>
      <c r="BC524" s="255"/>
      <c r="BD524" s="255"/>
      <c r="BE524" s="255"/>
      <c r="BF524" s="255"/>
      <c r="BG524" s="255"/>
      <c r="BH524" s="255"/>
      <c r="BI524" s="255"/>
      <c r="BJ524" s="255"/>
      <c r="BK524" s="255"/>
      <c r="BL524" s="255"/>
      <c r="BM524" s="255"/>
      <c r="BN524" s="255"/>
      <c r="BO524" s="255"/>
      <c r="BP524" s="255"/>
      <c r="BQ524" s="255"/>
      <c r="BR524" s="255"/>
      <c r="BS524" s="255"/>
      <c r="BT524" s="255"/>
      <c r="BU524" s="255"/>
      <c r="BV524" s="255"/>
      <c r="BW524" s="255"/>
      <c r="BX524" s="255"/>
      <c r="BY524" s="255"/>
      <c r="BZ524" s="255"/>
      <c r="CA524" s="255"/>
      <c r="CB524" s="255"/>
      <c r="CC524" s="255"/>
      <c r="CD524" s="559">
        <v>2</v>
      </c>
      <c r="CE524" s="559"/>
      <c r="CF524" s="559"/>
      <c r="CG524" s="559"/>
      <c r="CH524" s="559"/>
      <c r="CI524" s="559"/>
      <c r="CJ524" s="559"/>
      <c r="CK524" s="559"/>
      <c r="CL524" s="559"/>
      <c r="CM524" s="559"/>
      <c r="CN524" s="559"/>
    </row>
    <row r="525" spans="4:92" ht="31.5" customHeight="1" x14ac:dyDescent="0.35">
      <c r="D525" s="822" t="s">
        <v>730</v>
      </c>
      <c r="E525" s="823"/>
      <c r="F525" s="823"/>
      <c r="G525" s="823"/>
      <c r="H525" s="823"/>
      <c r="I525" s="823"/>
      <c r="J525" s="823"/>
      <c r="K525" s="823"/>
      <c r="L525" s="823"/>
      <c r="M525" s="823"/>
      <c r="N525" s="823"/>
      <c r="O525" s="823"/>
      <c r="P525" s="823"/>
      <c r="Q525" s="823"/>
      <c r="R525" s="823"/>
      <c r="S525" s="823"/>
      <c r="T525" s="823"/>
      <c r="U525" s="823"/>
      <c r="V525" s="823"/>
      <c r="W525" s="823"/>
      <c r="X525" s="823"/>
      <c r="Y525" s="823"/>
      <c r="Z525" s="823"/>
      <c r="AA525" s="823"/>
      <c r="AB525" s="823"/>
      <c r="AC525" s="823"/>
      <c r="AD525" s="823"/>
      <c r="AE525" s="823"/>
      <c r="AF525" s="824"/>
      <c r="AG525" s="347">
        <f t="shared" ref="AG525:AG529" si="35">SUM(AK525:AT525)</f>
        <v>2</v>
      </c>
      <c r="AH525" s="347"/>
      <c r="AI525" s="347"/>
      <c r="AJ525" s="347"/>
      <c r="AK525" s="347">
        <v>1</v>
      </c>
      <c r="AL525" s="347"/>
      <c r="AM525" s="347"/>
      <c r="AN525" s="347"/>
      <c r="AO525" s="347">
        <v>0</v>
      </c>
      <c r="AP525" s="347"/>
      <c r="AQ525" s="347"/>
      <c r="AR525" s="347">
        <v>1</v>
      </c>
      <c r="AS525" s="347"/>
      <c r="AT525" s="347"/>
      <c r="AV525" s="255" t="s">
        <v>731</v>
      </c>
      <c r="AW525" s="255"/>
      <c r="AX525" s="255"/>
      <c r="AY525" s="255"/>
      <c r="AZ525" s="255"/>
      <c r="BA525" s="255"/>
      <c r="BB525" s="255"/>
      <c r="BC525" s="255"/>
      <c r="BD525" s="255"/>
      <c r="BE525" s="255"/>
      <c r="BF525" s="255"/>
      <c r="BG525" s="255"/>
      <c r="BH525" s="255"/>
      <c r="BI525" s="255"/>
      <c r="BJ525" s="255"/>
      <c r="BK525" s="255"/>
      <c r="BL525" s="255"/>
      <c r="BM525" s="255"/>
      <c r="BN525" s="255"/>
      <c r="BO525" s="255"/>
      <c r="BP525" s="255"/>
      <c r="BQ525" s="255"/>
      <c r="BR525" s="255"/>
      <c r="BS525" s="255"/>
      <c r="BT525" s="255"/>
      <c r="BU525" s="255"/>
      <c r="BV525" s="255"/>
      <c r="BW525" s="255"/>
      <c r="BX525" s="255"/>
      <c r="BY525" s="255"/>
      <c r="BZ525" s="255"/>
      <c r="CA525" s="255"/>
      <c r="CB525" s="255"/>
      <c r="CC525" s="255"/>
      <c r="CD525" s="559">
        <v>109</v>
      </c>
      <c r="CE525" s="559"/>
      <c r="CF525" s="559"/>
      <c r="CG525" s="559"/>
      <c r="CH525" s="559"/>
      <c r="CI525" s="559"/>
      <c r="CJ525" s="559"/>
      <c r="CK525" s="559"/>
      <c r="CL525" s="559"/>
      <c r="CM525" s="559"/>
      <c r="CN525" s="559"/>
    </row>
    <row r="526" spans="4:92" ht="29.25" customHeight="1" x14ac:dyDescent="0.35">
      <c r="D526" s="822" t="s">
        <v>732</v>
      </c>
      <c r="E526" s="823"/>
      <c r="F526" s="823"/>
      <c r="G526" s="823"/>
      <c r="H526" s="823"/>
      <c r="I526" s="823"/>
      <c r="J526" s="823"/>
      <c r="K526" s="823"/>
      <c r="L526" s="823"/>
      <c r="M526" s="823"/>
      <c r="N526" s="823"/>
      <c r="O526" s="823"/>
      <c r="P526" s="823"/>
      <c r="Q526" s="823"/>
      <c r="R526" s="823"/>
      <c r="S526" s="823"/>
      <c r="T526" s="823"/>
      <c r="U526" s="823"/>
      <c r="V526" s="823"/>
      <c r="W526" s="823"/>
      <c r="X526" s="823"/>
      <c r="Y526" s="823"/>
      <c r="Z526" s="823"/>
      <c r="AA526" s="823"/>
      <c r="AB526" s="823"/>
      <c r="AC526" s="823"/>
      <c r="AD526" s="823"/>
      <c r="AE526" s="823"/>
      <c r="AF526" s="824"/>
      <c r="AG526" s="347">
        <f t="shared" si="35"/>
        <v>0</v>
      </c>
      <c r="AH526" s="347"/>
      <c r="AI526" s="347"/>
      <c r="AJ526" s="347"/>
      <c r="AK526" s="347">
        <v>0</v>
      </c>
      <c r="AL526" s="347"/>
      <c r="AM526" s="347"/>
      <c r="AN526" s="347"/>
      <c r="AO526" s="347">
        <v>0</v>
      </c>
      <c r="AP526" s="347"/>
      <c r="AQ526" s="347"/>
      <c r="AR526" s="347">
        <v>0</v>
      </c>
      <c r="AS526" s="347"/>
      <c r="AT526" s="347"/>
      <c r="AV526" s="255" t="s">
        <v>733</v>
      </c>
      <c r="AW526" s="255"/>
      <c r="AX526" s="255"/>
      <c r="AY526" s="255"/>
      <c r="AZ526" s="255"/>
      <c r="BA526" s="255"/>
      <c r="BB526" s="255"/>
      <c r="BC526" s="255"/>
      <c r="BD526" s="255"/>
      <c r="BE526" s="255"/>
      <c r="BF526" s="255"/>
      <c r="BG526" s="255"/>
      <c r="BH526" s="255"/>
      <c r="BI526" s="255"/>
      <c r="BJ526" s="255"/>
      <c r="BK526" s="255"/>
      <c r="BL526" s="255"/>
      <c r="BM526" s="255"/>
      <c r="BN526" s="255"/>
      <c r="BO526" s="255"/>
      <c r="BP526" s="255"/>
      <c r="BQ526" s="255"/>
      <c r="BR526" s="255"/>
      <c r="BS526" s="255"/>
      <c r="BT526" s="255"/>
      <c r="BU526" s="255"/>
      <c r="BV526" s="255"/>
      <c r="BW526" s="255"/>
      <c r="BX526" s="255"/>
      <c r="BY526" s="255"/>
      <c r="BZ526" s="255"/>
      <c r="CA526" s="255"/>
      <c r="CB526" s="255"/>
      <c r="CC526" s="255"/>
      <c r="CD526" s="559">
        <v>140</v>
      </c>
      <c r="CE526" s="559"/>
      <c r="CF526" s="559"/>
      <c r="CG526" s="559"/>
      <c r="CH526" s="559"/>
      <c r="CI526" s="559"/>
      <c r="CJ526" s="559"/>
      <c r="CK526" s="559"/>
      <c r="CL526" s="559"/>
      <c r="CM526" s="559"/>
      <c r="CN526" s="559"/>
    </row>
    <row r="527" spans="4:92" ht="14.25" customHeight="1" x14ac:dyDescent="0.35">
      <c r="D527" s="822" t="s">
        <v>734</v>
      </c>
      <c r="E527" s="823"/>
      <c r="F527" s="823"/>
      <c r="G527" s="823"/>
      <c r="H527" s="823"/>
      <c r="I527" s="823"/>
      <c r="J527" s="823"/>
      <c r="K527" s="823"/>
      <c r="L527" s="823"/>
      <c r="M527" s="823"/>
      <c r="N527" s="823"/>
      <c r="O527" s="823"/>
      <c r="P527" s="823"/>
      <c r="Q527" s="823"/>
      <c r="R527" s="823"/>
      <c r="S527" s="823"/>
      <c r="T527" s="823"/>
      <c r="U527" s="823"/>
      <c r="V527" s="823"/>
      <c r="W527" s="823"/>
      <c r="X527" s="823"/>
      <c r="Y527" s="823"/>
      <c r="Z527" s="823"/>
      <c r="AA527" s="823"/>
      <c r="AB527" s="823"/>
      <c r="AC527" s="823"/>
      <c r="AD527" s="823"/>
      <c r="AE527" s="823"/>
      <c r="AF527" s="824"/>
      <c r="AG527" s="347">
        <f t="shared" si="35"/>
        <v>0</v>
      </c>
      <c r="AH527" s="347"/>
      <c r="AI527" s="347"/>
      <c r="AJ527" s="347"/>
      <c r="AK527" s="347">
        <v>0</v>
      </c>
      <c r="AL527" s="347"/>
      <c r="AM527" s="347"/>
      <c r="AN527" s="347"/>
      <c r="AO527" s="347">
        <v>0</v>
      </c>
      <c r="AP527" s="347"/>
      <c r="AQ527" s="347"/>
      <c r="AR527" s="347">
        <v>0</v>
      </c>
      <c r="AS527" s="347"/>
      <c r="AT527" s="347"/>
      <c r="AU527" s="9"/>
      <c r="AV527" s="255" t="s">
        <v>735</v>
      </c>
      <c r="AW527" s="255"/>
      <c r="AX527" s="255"/>
      <c r="AY527" s="255"/>
      <c r="AZ527" s="255"/>
      <c r="BA527" s="255"/>
      <c r="BB527" s="255"/>
      <c r="BC527" s="255"/>
      <c r="BD527" s="255"/>
      <c r="BE527" s="255"/>
      <c r="BF527" s="255"/>
      <c r="BG527" s="255"/>
      <c r="BH527" s="255"/>
      <c r="BI527" s="255"/>
      <c r="BJ527" s="255"/>
      <c r="BK527" s="255"/>
      <c r="BL527" s="255"/>
      <c r="BM527" s="255"/>
      <c r="BN527" s="255"/>
      <c r="BO527" s="255"/>
      <c r="BP527" s="255"/>
      <c r="BQ527" s="255"/>
      <c r="BR527" s="255"/>
      <c r="BS527" s="255"/>
      <c r="BT527" s="255"/>
      <c r="BU527" s="255"/>
      <c r="BV527" s="255"/>
      <c r="BW527" s="255"/>
      <c r="BX527" s="255"/>
      <c r="BY527" s="255"/>
      <c r="BZ527" s="255"/>
      <c r="CA527" s="255"/>
      <c r="CB527" s="255"/>
      <c r="CC527" s="255"/>
      <c r="CD527" s="559">
        <v>81</v>
      </c>
      <c r="CE527" s="559"/>
      <c r="CF527" s="559"/>
      <c r="CG527" s="559"/>
      <c r="CH527" s="559"/>
      <c r="CI527" s="559"/>
      <c r="CJ527" s="559"/>
      <c r="CK527" s="559"/>
      <c r="CL527" s="559"/>
      <c r="CM527" s="559"/>
      <c r="CN527" s="559"/>
    </row>
    <row r="528" spans="4:92" ht="14.25" customHeight="1" x14ac:dyDescent="0.35">
      <c r="D528" s="822" t="s">
        <v>736</v>
      </c>
      <c r="E528" s="823"/>
      <c r="F528" s="823"/>
      <c r="G528" s="823"/>
      <c r="H528" s="823"/>
      <c r="I528" s="823"/>
      <c r="J528" s="823"/>
      <c r="K528" s="823"/>
      <c r="L528" s="823"/>
      <c r="M528" s="823"/>
      <c r="N528" s="823"/>
      <c r="O528" s="823"/>
      <c r="P528" s="823"/>
      <c r="Q528" s="823"/>
      <c r="R528" s="823"/>
      <c r="S528" s="823"/>
      <c r="T528" s="823"/>
      <c r="U528" s="823"/>
      <c r="V528" s="823"/>
      <c r="W528" s="823"/>
      <c r="X528" s="823"/>
      <c r="Y528" s="823"/>
      <c r="Z528" s="823"/>
      <c r="AA528" s="823"/>
      <c r="AB528" s="823"/>
      <c r="AC528" s="823"/>
      <c r="AD528" s="823"/>
      <c r="AE528" s="823"/>
      <c r="AF528" s="824"/>
      <c r="AG528" s="347">
        <f t="shared" si="35"/>
        <v>2</v>
      </c>
      <c r="AH528" s="347"/>
      <c r="AI528" s="347"/>
      <c r="AJ528" s="347"/>
      <c r="AK528" s="347">
        <v>1</v>
      </c>
      <c r="AL528" s="347"/>
      <c r="AM528" s="347"/>
      <c r="AN528" s="347"/>
      <c r="AO528" s="347">
        <v>1</v>
      </c>
      <c r="AP528" s="347"/>
      <c r="AQ528" s="347"/>
      <c r="AR528" s="347">
        <v>0</v>
      </c>
      <c r="AS528" s="347"/>
      <c r="AT528" s="347"/>
      <c r="AU528" s="9"/>
      <c r="AV528" s="255" t="s">
        <v>784</v>
      </c>
      <c r="AW528" s="255"/>
      <c r="AX528" s="255"/>
      <c r="AY528" s="255"/>
      <c r="AZ528" s="255"/>
      <c r="BA528" s="255"/>
      <c r="BB528" s="255"/>
      <c r="BC528" s="255"/>
      <c r="BD528" s="255"/>
      <c r="BE528" s="255"/>
      <c r="BF528" s="255"/>
      <c r="BG528" s="255"/>
      <c r="BH528" s="255"/>
      <c r="BI528" s="255"/>
      <c r="BJ528" s="255"/>
      <c r="BK528" s="255"/>
      <c r="BL528" s="255"/>
      <c r="BM528" s="255"/>
      <c r="BN528" s="255"/>
      <c r="BO528" s="255"/>
      <c r="BP528" s="255"/>
      <c r="BQ528" s="255"/>
      <c r="BR528" s="255"/>
      <c r="BS528" s="255"/>
      <c r="BT528" s="255"/>
      <c r="BU528" s="255"/>
      <c r="BV528" s="255"/>
      <c r="BW528" s="255"/>
      <c r="BX528" s="255"/>
      <c r="BY528" s="255"/>
      <c r="BZ528" s="255"/>
      <c r="CA528" s="255"/>
      <c r="CB528" s="255"/>
      <c r="CC528" s="255"/>
      <c r="CD528" s="559">
        <v>51</v>
      </c>
      <c r="CE528" s="559"/>
      <c r="CF528" s="559"/>
      <c r="CG528" s="559"/>
      <c r="CH528" s="559"/>
      <c r="CI528" s="559"/>
      <c r="CJ528" s="559"/>
      <c r="CK528" s="559"/>
      <c r="CL528" s="559"/>
      <c r="CM528" s="559"/>
      <c r="CN528" s="559"/>
    </row>
    <row r="529" spans="4:94" ht="33.75" customHeight="1" x14ac:dyDescent="0.35">
      <c r="D529" s="822" t="s">
        <v>737</v>
      </c>
      <c r="E529" s="823"/>
      <c r="F529" s="823"/>
      <c r="G529" s="823"/>
      <c r="H529" s="823"/>
      <c r="I529" s="823"/>
      <c r="J529" s="823"/>
      <c r="K529" s="823"/>
      <c r="L529" s="823"/>
      <c r="M529" s="823"/>
      <c r="N529" s="823"/>
      <c r="O529" s="823"/>
      <c r="P529" s="823"/>
      <c r="Q529" s="823"/>
      <c r="R529" s="823"/>
      <c r="S529" s="823"/>
      <c r="T529" s="823"/>
      <c r="U529" s="823"/>
      <c r="V529" s="823"/>
      <c r="W529" s="823"/>
      <c r="X529" s="823"/>
      <c r="Y529" s="823"/>
      <c r="Z529" s="823"/>
      <c r="AA529" s="823"/>
      <c r="AB529" s="823"/>
      <c r="AC529" s="823"/>
      <c r="AD529" s="823"/>
      <c r="AE529" s="823"/>
      <c r="AF529" s="824"/>
      <c r="AG529" s="347">
        <f t="shared" si="35"/>
        <v>0</v>
      </c>
      <c r="AH529" s="347"/>
      <c r="AI529" s="347"/>
      <c r="AJ529" s="347"/>
      <c r="AK529" s="347">
        <v>0</v>
      </c>
      <c r="AL529" s="347"/>
      <c r="AM529" s="347"/>
      <c r="AN529" s="347"/>
      <c r="AO529" s="347">
        <v>0</v>
      </c>
      <c r="AP529" s="347"/>
      <c r="AQ529" s="347"/>
      <c r="AR529" s="347">
        <v>0</v>
      </c>
      <c r="AS529" s="347"/>
      <c r="AT529" s="347"/>
      <c r="AV529" s="255" t="s">
        <v>738</v>
      </c>
      <c r="AW529" s="255"/>
      <c r="AX529" s="255"/>
      <c r="AY529" s="255"/>
      <c r="AZ529" s="255"/>
      <c r="BA529" s="255"/>
      <c r="BB529" s="255"/>
      <c r="BC529" s="255"/>
      <c r="BD529" s="255"/>
      <c r="BE529" s="255"/>
      <c r="BF529" s="255"/>
      <c r="BG529" s="255"/>
      <c r="BH529" s="255"/>
      <c r="BI529" s="255"/>
      <c r="BJ529" s="255"/>
      <c r="BK529" s="255"/>
      <c r="BL529" s="255"/>
      <c r="BM529" s="255"/>
      <c r="BN529" s="255"/>
      <c r="BO529" s="255"/>
      <c r="BP529" s="255"/>
      <c r="BQ529" s="255"/>
      <c r="BR529" s="255"/>
      <c r="BS529" s="255"/>
      <c r="BT529" s="255"/>
      <c r="BU529" s="255"/>
      <c r="BV529" s="255"/>
      <c r="BW529" s="255"/>
      <c r="BX529" s="255"/>
      <c r="BY529" s="255"/>
      <c r="BZ529" s="255"/>
      <c r="CA529" s="255"/>
      <c r="CB529" s="255"/>
      <c r="CC529" s="255"/>
      <c r="CD529" s="559">
        <v>30</v>
      </c>
      <c r="CE529" s="559"/>
      <c r="CF529" s="559"/>
      <c r="CG529" s="559"/>
      <c r="CH529" s="559"/>
      <c r="CI529" s="559"/>
      <c r="CJ529" s="559"/>
      <c r="CK529" s="559"/>
      <c r="CL529" s="559"/>
      <c r="CM529" s="559"/>
      <c r="CN529" s="559"/>
    </row>
    <row r="530" spans="4:94" ht="14.25" customHeight="1" x14ac:dyDescent="0.35">
      <c r="D530" s="894" t="s">
        <v>376</v>
      </c>
      <c r="E530" s="895"/>
      <c r="F530" s="895"/>
      <c r="G530" s="895"/>
      <c r="H530" s="895"/>
      <c r="I530" s="895"/>
      <c r="J530" s="895"/>
      <c r="K530" s="895"/>
      <c r="L530" s="895"/>
      <c r="M530" s="895"/>
      <c r="N530" s="895"/>
      <c r="O530" s="895"/>
      <c r="P530" s="895"/>
      <c r="Q530" s="895"/>
      <c r="R530" s="895"/>
      <c r="S530" s="895"/>
      <c r="T530" s="895"/>
      <c r="U530" s="895"/>
      <c r="V530" s="895"/>
      <c r="W530" s="895"/>
      <c r="X530" s="895"/>
      <c r="Y530" s="895"/>
      <c r="Z530" s="895"/>
      <c r="AA530" s="895"/>
      <c r="AB530" s="895"/>
      <c r="AC530" s="895"/>
      <c r="AD530" s="895"/>
      <c r="AE530" s="895"/>
      <c r="AF530" s="896"/>
      <c r="AG530" s="360">
        <f>SUM(AG524:AJ529)</f>
        <v>4</v>
      </c>
      <c r="AH530" s="361"/>
      <c r="AI530" s="361"/>
      <c r="AJ530" s="362"/>
      <c r="AK530" s="360">
        <f>SUM(AK524:AN529)</f>
        <v>2</v>
      </c>
      <c r="AL530" s="361"/>
      <c r="AM530" s="361"/>
      <c r="AN530" s="362"/>
      <c r="AO530" s="360">
        <f>SUM(AO524:AQ529)</f>
        <v>1</v>
      </c>
      <c r="AP530" s="361"/>
      <c r="AQ530" s="362"/>
      <c r="AR530" s="360">
        <f>SUM(AR524:AT529)</f>
        <v>1</v>
      </c>
      <c r="AS530" s="361"/>
      <c r="AT530" s="362"/>
      <c r="AV530" s="255" t="s">
        <v>739</v>
      </c>
      <c r="AW530" s="255"/>
      <c r="AX530" s="255"/>
      <c r="AY530" s="255"/>
      <c r="AZ530" s="255"/>
      <c r="BA530" s="255"/>
      <c r="BB530" s="255"/>
      <c r="BC530" s="255"/>
      <c r="BD530" s="255"/>
      <c r="BE530" s="255"/>
      <c r="BF530" s="255"/>
      <c r="BG530" s="255"/>
      <c r="BH530" s="255"/>
      <c r="BI530" s="255"/>
      <c r="BJ530" s="255"/>
      <c r="BK530" s="255"/>
      <c r="BL530" s="255"/>
      <c r="BM530" s="255"/>
      <c r="BN530" s="255"/>
      <c r="BO530" s="255"/>
      <c r="BP530" s="255"/>
      <c r="BQ530" s="255"/>
      <c r="BR530" s="255"/>
      <c r="BS530" s="255"/>
      <c r="BT530" s="255"/>
      <c r="BU530" s="255"/>
      <c r="BV530" s="255"/>
      <c r="BW530" s="255"/>
      <c r="BX530" s="255"/>
      <c r="BY530" s="255"/>
      <c r="BZ530" s="255"/>
      <c r="CA530" s="255"/>
      <c r="CB530" s="255"/>
      <c r="CC530" s="255"/>
      <c r="CD530" s="559">
        <v>7</v>
      </c>
      <c r="CE530" s="559"/>
      <c r="CF530" s="559"/>
      <c r="CG530" s="559"/>
      <c r="CH530" s="559"/>
      <c r="CI530" s="559"/>
      <c r="CJ530" s="559"/>
      <c r="CK530" s="559"/>
      <c r="CL530" s="559"/>
      <c r="CM530" s="559"/>
      <c r="CN530" s="559"/>
    </row>
    <row r="531" spans="4:94" ht="14.25" customHeight="1" x14ac:dyDescent="0.35">
      <c r="D531" s="897"/>
      <c r="E531" s="898"/>
      <c r="F531" s="898"/>
      <c r="G531" s="898"/>
      <c r="H531" s="898"/>
      <c r="I531" s="898"/>
      <c r="J531" s="898"/>
      <c r="K531" s="898"/>
      <c r="L531" s="898"/>
      <c r="M531" s="898"/>
      <c r="N531" s="898"/>
      <c r="O531" s="898"/>
      <c r="P531" s="898"/>
      <c r="Q531" s="898"/>
      <c r="R531" s="898"/>
      <c r="S531" s="898"/>
      <c r="T531" s="898"/>
      <c r="U531" s="898"/>
      <c r="V531" s="898"/>
      <c r="W531" s="898"/>
      <c r="X531" s="898"/>
      <c r="Y531" s="898"/>
      <c r="Z531" s="898"/>
      <c r="AA531" s="898"/>
      <c r="AB531" s="898"/>
      <c r="AC531" s="898"/>
      <c r="AD531" s="898"/>
      <c r="AE531" s="898"/>
      <c r="AF531" s="899"/>
      <c r="AG531" s="363"/>
      <c r="AH531" s="364"/>
      <c r="AI531" s="364"/>
      <c r="AJ531" s="365"/>
      <c r="AK531" s="363"/>
      <c r="AL531" s="364"/>
      <c r="AM531" s="364"/>
      <c r="AN531" s="365"/>
      <c r="AO531" s="363"/>
      <c r="AP531" s="364"/>
      <c r="AQ531" s="365"/>
      <c r="AR531" s="363"/>
      <c r="AS531" s="364"/>
      <c r="AT531" s="365"/>
      <c r="AV531" s="255" t="s">
        <v>740</v>
      </c>
      <c r="AW531" s="255"/>
      <c r="AX531" s="255"/>
      <c r="AY531" s="255"/>
      <c r="AZ531" s="255"/>
      <c r="BA531" s="255"/>
      <c r="BB531" s="255"/>
      <c r="BC531" s="255"/>
      <c r="BD531" s="255"/>
      <c r="BE531" s="255"/>
      <c r="BF531" s="255"/>
      <c r="BG531" s="255"/>
      <c r="BH531" s="255"/>
      <c r="BI531" s="255"/>
      <c r="BJ531" s="255"/>
      <c r="BK531" s="255"/>
      <c r="BL531" s="255"/>
      <c r="BM531" s="255"/>
      <c r="BN531" s="255"/>
      <c r="BO531" s="255"/>
      <c r="BP531" s="255"/>
      <c r="BQ531" s="255"/>
      <c r="BR531" s="255"/>
      <c r="BS531" s="255"/>
      <c r="BT531" s="255"/>
      <c r="BU531" s="255"/>
      <c r="BV531" s="255"/>
      <c r="BW531" s="255"/>
      <c r="BX531" s="255"/>
      <c r="BY531" s="255"/>
      <c r="BZ531" s="255"/>
      <c r="CA531" s="255"/>
      <c r="CB531" s="255"/>
      <c r="CC531" s="255"/>
      <c r="CD531" s="559">
        <v>1</v>
      </c>
      <c r="CE531" s="559"/>
      <c r="CF531" s="559"/>
      <c r="CG531" s="559"/>
      <c r="CH531" s="559"/>
      <c r="CI531" s="559"/>
      <c r="CJ531" s="559"/>
      <c r="CK531" s="559"/>
      <c r="CL531" s="559"/>
      <c r="CM531" s="559"/>
      <c r="CN531" s="559"/>
    </row>
    <row r="532" spans="4:94" ht="14.25" customHeight="1" x14ac:dyDescent="0.35">
      <c r="D532" s="455" t="s">
        <v>836</v>
      </c>
      <c r="E532" s="455"/>
      <c r="F532" s="455"/>
      <c r="G532" s="455"/>
      <c r="H532" s="455"/>
      <c r="I532" s="455"/>
      <c r="J532" s="455"/>
      <c r="K532" s="455"/>
      <c r="L532" s="455"/>
      <c r="M532" s="455"/>
      <c r="N532" s="455"/>
      <c r="O532" s="455"/>
      <c r="P532" s="455"/>
      <c r="Q532" s="455"/>
      <c r="R532" s="455"/>
      <c r="S532" s="455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55"/>
      <c r="AD532" s="455"/>
      <c r="AE532" s="455"/>
      <c r="AF532" s="455"/>
      <c r="AG532" s="455"/>
      <c r="AH532" s="455"/>
      <c r="AI532" s="455"/>
      <c r="AJ532" s="45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V532" s="455" t="s">
        <v>836</v>
      </c>
      <c r="AW532" s="455"/>
      <c r="AX532" s="455"/>
      <c r="AY532" s="455"/>
      <c r="AZ532" s="455"/>
      <c r="BA532" s="455"/>
      <c r="BB532" s="455"/>
      <c r="BC532" s="455"/>
      <c r="BD532" s="455"/>
      <c r="BE532" s="455"/>
      <c r="BF532" s="455"/>
      <c r="BG532" s="455"/>
      <c r="BH532" s="455"/>
      <c r="BI532" s="455"/>
      <c r="BJ532" s="455"/>
      <c r="BK532" s="455"/>
      <c r="BL532" s="455"/>
      <c r="BM532" s="455"/>
      <c r="BN532" s="455"/>
      <c r="BO532" s="455"/>
      <c r="BP532" s="455"/>
      <c r="BQ532" s="455"/>
      <c r="BR532" s="455"/>
      <c r="BS532" s="455"/>
      <c r="BT532" s="455"/>
      <c r="BU532" s="455"/>
      <c r="BV532" s="455"/>
      <c r="BW532" s="455"/>
      <c r="BX532" s="455"/>
      <c r="BY532" s="455"/>
      <c r="BZ532" s="455"/>
      <c r="CA532" s="455"/>
      <c r="CB532" s="455"/>
    </row>
    <row r="533" spans="4:94" ht="14.25" customHeight="1" x14ac:dyDescent="0.35"/>
    <row r="534" spans="4:94" ht="14.25" customHeight="1" x14ac:dyDescent="0.35">
      <c r="D534" s="577" t="s">
        <v>628</v>
      </c>
      <c r="E534" s="577"/>
      <c r="F534" s="577"/>
      <c r="G534" s="577"/>
      <c r="H534" s="577"/>
      <c r="I534" s="577"/>
      <c r="J534" s="577"/>
      <c r="K534" s="577"/>
      <c r="L534" s="577"/>
      <c r="M534" s="577"/>
      <c r="N534" s="577"/>
      <c r="O534" s="577"/>
      <c r="P534" s="577"/>
      <c r="Q534" s="577"/>
      <c r="R534" s="577"/>
      <c r="S534" s="577"/>
      <c r="T534" s="577"/>
      <c r="U534" s="577"/>
      <c r="V534" s="577"/>
      <c r="W534" s="577"/>
      <c r="X534" s="577"/>
      <c r="Y534" s="577"/>
      <c r="Z534" s="577"/>
      <c r="AA534" s="577"/>
      <c r="AB534" s="577"/>
      <c r="AC534" s="577"/>
      <c r="AD534" s="577"/>
      <c r="AE534" s="577"/>
      <c r="AF534" s="577"/>
      <c r="AG534" s="577"/>
      <c r="AH534" s="577"/>
      <c r="AI534" s="577"/>
      <c r="AJ534" s="577"/>
      <c r="AK534" s="577"/>
      <c r="AL534" s="577"/>
      <c r="AM534" s="577"/>
      <c r="AN534" s="577"/>
      <c r="AO534" s="577"/>
      <c r="AP534" s="577"/>
      <c r="AQ534" s="577"/>
      <c r="AR534" s="577"/>
      <c r="AS534" s="577"/>
      <c r="AT534" s="577"/>
      <c r="AU534" s="577"/>
      <c r="AV534" s="577"/>
      <c r="AW534" s="577"/>
      <c r="AX534" s="577"/>
      <c r="AY534" s="577"/>
      <c r="AZ534" s="577"/>
      <c r="BA534" s="577"/>
      <c r="BB534" s="577"/>
      <c r="BC534" s="577"/>
      <c r="BD534" s="577"/>
      <c r="BE534" s="577"/>
      <c r="BF534" s="577"/>
      <c r="BG534" s="577"/>
      <c r="BH534" s="577"/>
      <c r="BI534" s="577"/>
      <c r="BJ534" s="577"/>
      <c r="BK534" s="577"/>
      <c r="BL534" s="577"/>
      <c r="BM534" s="577"/>
      <c r="BN534" s="577"/>
      <c r="BO534" s="577"/>
      <c r="BP534" s="577"/>
      <c r="BQ534" s="577"/>
      <c r="BR534" s="577"/>
      <c r="BS534" s="577"/>
      <c r="BT534" s="577"/>
      <c r="BU534" s="577"/>
      <c r="BV534" s="577"/>
      <c r="BW534" s="577"/>
      <c r="BX534" s="577"/>
      <c r="BY534" s="577"/>
      <c r="BZ534" s="577"/>
      <c r="CA534" s="577"/>
      <c r="CB534" s="577"/>
      <c r="CC534" s="577"/>
      <c r="CD534" s="577"/>
      <c r="CE534" s="577"/>
      <c r="CF534" s="577"/>
      <c r="CG534" s="577"/>
      <c r="CH534" s="577"/>
      <c r="CI534" s="577"/>
      <c r="CJ534" s="577"/>
      <c r="CK534" s="577"/>
      <c r="CL534" s="577"/>
      <c r="CM534" s="577"/>
      <c r="CN534" s="577"/>
    </row>
    <row r="535" spans="4:94" ht="14.25" customHeight="1" x14ac:dyDescent="0.35">
      <c r="D535" s="577"/>
      <c r="E535" s="577"/>
      <c r="F535" s="577"/>
      <c r="G535" s="577"/>
      <c r="H535" s="577"/>
      <c r="I535" s="577"/>
      <c r="J535" s="577"/>
      <c r="K535" s="577"/>
      <c r="L535" s="577"/>
      <c r="M535" s="577"/>
      <c r="N535" s="577"/>
      <c r="O535" s="577"/>
      <c r="P535" s="577"/>
      <c r="Q535" s="577"/>
      <c r="R535" s="577"/>
      <c r="S535" s="577"/>
      <c r="T535" s="577"/>
      <c r="U535" s="577"/>
      <c r="V535" s="577"/>
      <c r="W535" s="577"/>
      <c r="X535" s="577"/>
      <c r="Y535" s="577"/>
      <c r="Z535" s="577"/>
      <c r="AA535" s="577"/>
      <c r="AB535" s="577"/>
      <c r="AC535" s="577"/>
      <c r="AD535" s="577"/>
      <c r="AE535" s="577"/>
      <c r="AF535" s="577"/>
      <c r="AG535" s="577"/>
      <c r="AH535" s="577"/>
      <c r="AI535" s="577"/>
      <c r="AJ535" s="577"/>
      <c r="AK535" s="577"/>
      <c r="AL535" s="577"/>
      <c r="AM535" s="577"/>
      <c r="AN535" s="577"/>
      <c r="AO535" s="577"/>
      <c r="AP535" s="577"/>
      <c r="AQ535" s="577"/>
      <c r="AR535" s="577"/>
      <c r="AS535" s="577"/>
      <c r="AT535" s="577"/>
      <c r="AU535" s="577"/>
      <c r="AV535" s="577"/>
      <c r="AW535" s="577"/>
      <c r="AX535" s="577"/>
      <c r="AY535" s="577"/>
      <c r="AZ535" s="577"/>
      <c r="BA535" s="577"/>
      <c r="BB535" s="577"/>
      <c r="BC535" s="577"/>
      <c r="BD535" s="577"/>
      <c r="BE535" s="577"/>
      <c r="BF535" s="577"/>
      <c r="BG535" s="577"/>
      <c r="BH535" s="577"/>
      <c r="BI535" s="577"/>
      <c r="BJ535" s="577"/>
      <c r="BK535" s="577"/>
      <c r="BL535" s="577"/>
      <c r="BM535" s="577"/>
      <c r="BN535" s="577"/>
      <c r="BO535" s="577"/>
      <c r="BP535" s="577"/>
      <c r="BQ535" s="577"/>
      <c r="BR535" s="577"/>
      <c r="BS535" s="577"/>
      <c r="BT535" s="577"/>
      <c r="BU535" s="577"/>
      <c r="BV535" s="577"/>
      <c r="BW535" s="577"/>
      <c r="BX535" s="577"/>
      <c r="BY535" s="577"/>
      <c r="BZ535" s="577"/>
      <c r="CA535" s="577"/>
      <c r="CB535" s="577"/>
      <c r="CC535" s="577"/>
      <c r="CD535" s="577"/>
      <c r="CE535" s="577"/>
      <c r="CF535" s="577"/>
      <c r="CG535" s="577"/>
      <c r="CH535" s="577"/>
      <c r="CI535" s="577"/>
      <c r="CJ535" s="577"/>
      <c r="CK535" s="577"/>
      <c r="CL535" s="577"/>
      <c r="CM535" s="577"/>
      <c r="CN535" s="577"/>
    </row>
    <row r="536" spans="4:94" ht="14.25" customHeight="1" x14ac:dyDescent="0.35"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  <c r="CB536" s="90"/>
      <c r="CC536" s="90"/>
      <c r="CD536" s="90"/>
      <c r="CE536" s="90"/>
      <c r="CF536" s="90"/>
      <c r="CG536" s="90"/>
      <c r="CH536" s="90"/>
      <c r="CI536" s="90"/>
      <c r="CJ536" s="90"/>
      <c r="CK536" s="90"/>
      <c r="CL536" s="90"/>
      <c r="CM536" s="90"/>
      <c r="CN536" s="90"/>
    </row>
    <row r="537" spans="4:94" ht="14.25" customHeight="1" x14ac:dyDescent="0.35">
      <c r="D537" s="164" t="s">
        <v>341</v>
      </c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97"/>
      <c r="AN537" s="97"/>
      <c r="AO537" s="97"/>
      <c r="AP537" s="97"/>
      <c r="AQ537" s="97"/>
      <c r="AR537" s="97"/>
      <c r="AS537" s="97"/>
      <c r="AT537" s="97"/>
      <c r="AV537" s="456" t="s">
        <v>342</v>
      </c>
      <c r="AW537" s="456"/>
      <c r="AX537" s="456"/>
      <c r="AY537" s="456"/>
      <c r="AZ537" s="456"/>
      <c r="BA537" s="456"/>
      <c r="BB537" s="456"/>
      <c r="BC537" s="456"/>
      <c r="BD537" s="456"/>
      <c r="BE537" s="456"/>
      <c r="BF537" s="456"/>
      <c r="BG537" s="456"/>
      <c r="BH537" s="456"/>
      <c r="BI537" s="456"/>
      <c r="BJ537" s="456"/>
      <c r="BK537" s="456"/>
      <c r="BL537" s="456"/>
      <c r="BM537" s="456"/>
      <c r="BN537" s="456"/>
      <c r="BO537" s="456"/>
      <c r="BP537" s="456"/>
      <c r="BQ537" s="456"/>
      <c r="BR537" s="456"/>
      <c r="BS537" s="456"/>
      <c r="BT537" s="456"/>
      <c r="BU537" s="456"/>
      <c r="BV537" s="456"/>
      <c r="BW537" s="456"/>
      <c r="BX537" s="456"/>
      <c r="BY537" s="456"/>
      <c r="BZ537" s="456"/>
      <c r="CA537" s="456"/>
      <c r="CB537" s="456"/>
      <c r="CC537" s="456"/>
      <c r="CD537" s="456"/>
      <c r="CE537" s="456"/>
      <c r="CF537" s="456"/>
      <c r="CG537" s="456"/>
      <c r="CH537" s="456"/>
      <c r="CI537" s="456"/>
      <c r="CJ537" s="456"/>
      <c r="CK537" s="456"/>
      <c r="CL537" s="456"/>
      <c r="CM537" s="456"/>
      <c r="CN537" s="456"/>
      <c r="CO537" s="9"/>
      <c r="CP537" s="123"/>
    </row>
    <row r="538" spans="4:94" ht="14.25" customHeight="1" x14ac:dyDescent="0.35"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V538" s="451"/>
      <c r="AW538" s="451"/>
      <c r="AX538" s="451"/>
      <c r="AY538" s="451"/>
      <c r="AZ538" s="451"/>
      <c r="BA538" s="451"/>
      <c r="BB538" s="451"/>
      <c r="BC538" s="451"/>
      <c r="BD538" s="451"/>
      <c r="BE538" s="451"/>
      <c r="BF538" s="451"/>
      <c r="BG538" s="451"/>
      <c r="BH538" s="451"/>
      <c r="BI538" s="451"/>
      <c r="BJ538" s="451"/>
      <c r="BK538" s="451"/>
      <c r="BL538" s="451"/>
      <c r="BM538" s="451"/>
      <c r="BN538" s="451"/>
      <c r="BO538" s="451"/>
      <c r="BP538" s="451"/>
      <c r="BQ538" s="451"/>
      <c r="BR538" s="451"/>
      <c r="BS538" s="451"/>
      <c r="BT538" s="451"/>
      <c r="BU538" s="451"/>
      <c r="BV538" s="451"/>
      <c r="BW538" s="451"/>
      <c r="BX538" s="451"/>
      <c r="BY538" s="451"/>
      <c r="BZ538" s="451"/>
      <c r="CA538" s="451"/>
      <c r="CB538" s="451"/>
      <c r="CC538" s="451"/>
      <c r="CD538" s="451"/>
      <c r="CE538" s="451"/>
      <c r="CF538" s="451"/>
      <c r="CG538" s="451"/>
      <c r="CH538" s="451"/>
      <c r="CI538" s="451"/>
      <c r="CJ538" s="451"/>
      <c r="CK538" s="451"/>
      <c r="CL538" s="451"/>
      <c r="CM538" s="451"/>
      <c r="CN538" s="451"/>
      <c r="CO538" s="14"/>
      <c r="CP538" s="123"/>
    </row>
    <row r="539" spans="4:94" ht="14.25" customHeight="1" x14ac:dyDescent="0.35">
      <c r="D539" s="270" t="s">
        <v>335</v>
      </c>
      <c r="E539" s="271"/>
      <c r="F539" s="271"/>
      <c r="G539" s="271"/>
      <c r="H539" s="271"/>
      <c r="I539" s="271"/>
      <c r="J539" s="271"/>
      <c r="K539" s="271"/>
      <c r="L539" s="271"/>
      <c r="M539" s="271"/>
      <c r="N539" s="271"/>
      <c r="O539" s="271"/>
      <c r="P539" s="271"/>
      <c r="Q539" s="271"/>
      <c r="R539" s="271"/>
      <c r="S539" s="271"/>
      <c r="T539" s="271"/>
      <c r="U539" s="272"/>
      <c r="V539" s="270" t="s">
        <v>329</v>
      </c>
      <c r="W539" s="271"/>
      <c r="X539" s="271"/>
      <c r="Y539" s="271"/>
      <c r="Z539" s="271"/>
      <c r="AA539" s="271"/>
      <c r="AB539" s="272"/>
      <c r="AC539" s="270" t="s">
        <v>336</v>
      </c>
      <c r="AD539" s="271"/>
      <c r="AE539" s="271"/>
      <c r="AF539" s="271"/>
      <c r="AG539" s="271"/>
      <c r="AH539" s="271"/>
      <c r="AI539" s="271"/>
      <c r="AJ539" s="271"/>
      <c r="AK539" s="271"/>
      <c r="AL539" s="271"/>
      <c r="AM539" s="271"/>
      <c r="AN539" s="271"/>
      <c r="AO539" s="271"/>
      <c r="AP539" s="271"/>
      <c r="AQ539" s="271"/>
      <c r="AR539" s="271"/>
      <c r="AS539" s="271"/>
      <c r="AT539" s="272"/>
      <c r="AU539" s="7"/>
      <c r="AV539" s="290" t="s">
        <v>338</v>
      </c>
      <c r="AW539" s="290"/>
      <c r="AX539" s="290"/>
      <c r="AY539" s="290"/>
      <c r="AZ539" s="290"/>
      <c r="BA539" s="290"/>
      <c r="BB539" s="290"/>
      <c r="BC539" s="290"/>
      <c r="BD539" s="290"/>
      <c r="BE539" s="290"/>
      <c r="BF539" s="290" t="s">
        <v>339</v>
      </c>
      <c r="BG539" s="290"/>
      <c r="BH539" s="290"/>
      <c r="BI539" s="290"/>
      <c r="BJ539" s="290"/>
      <c r="BK539" s="290"/>
      <c r="BL539" s="290"/>
      <c r="BM539" s="290" t="s">
        <v>340</v>
      </c>
      <c r="BN539" s="290"/>
      <c r="BO539" s="290"/>
      <c r="BP539" s="290"/>
      <c r="BQ539" s="290"/>
      <c r="BR539" s="290"/>
      <c r="BS539" s="290"/>
      <c r="BT539" s="290" t="s">
        <v>336</v>
      </c>
      <c r="BU539" s="290"/>
      <c r="BV539" s="290"/>
      <c r="BW539" s="290"/>
      <c r="BX539" s="290"/>
      <c r="BY539" s="290"/>
      <c r="BZ539" s="290"/>
      <c r="CA539" s="290"/>
      <c r="CB539" s="290"/>
      <c r="CC539" s="290"/>
      <c r="CD539" s="290"/>
      <c r="CE539" s="290"/>
      <c r="CF539" s="290"/>
      <c r="CG539" s="290"/>
      <c r="CH539" s="290"/>
      <c r="CI539" s="290"/>
      <c r="CJ539" s="290"/>
      <c r="CK539" s="290"/>
      <c r="CL539" s="290"/>
      <c r="CM539" s="290"/>
      <c r="CN539" s="290"/>
      <c r="CO539" s="6"/>
    </row>
    <row r="540" spans="4:94" ht="14.25" customHeight="1" x14ac:dyDescent="0.35">
      <c r="D540" s="273"/>
      <c r="E540" s="274"/>
      <c r="F540" s="274"/>
      <c r="G540" s="274"/>
      <c r="H540" s="274"/>
      <c r="I540" s="274"/>
      <c r="J540" s="274"/>
      <c r="K540" s="274"/>
      <c r="L540" s="274"/>
      <c r="M540" s="274"/>
      <c r="N540" s="274"/>
      <c r="O540" s="274"/>
      <c r="P540" s="274"/>
      <c r="Q540" s="274"/>
      <c r="R540" s="274"/>
      <c r="S540" s="274"/>
      <c r="T540" s="274"/>
      <c r="U540" s="275"/>
      <c r="V540" s="273"/>
      <c r="W540" s="274"/>
      <c r="X540" s="274"/>
      <c r="Y540" s="274"/>
      <c r="Z540" s="274"/>
      <c r="AA540" s="274"/>
      <c r="AB540" s="275"/>
      <c r="AC540" s="273"/>
      <c r="AD540" s="274"/>
      <c r="AE540" s="274"/>
      <c r="AF540" s="274"/>
      <c r="AG540" s="274"/>
      <c r="AH540" s="274"/>
      <c r="AI540" s="274"/>
      <c r="AJ540" s="274"/>
      <c r="AK540" s="274"/>
      <c r="AL540" s="274"/>
      <c r="AM540" s="274"/>
      <c r="AN540" s="274"/>
      <c r="AO540" s="274"/>
      <c r="AP540" s="274"/>
      <c r="AQ540" s="274"/>
      <c r="AR540" s="274"/>
      <c r="AS540" s="274"/>
      <c r="AT540" s="275"/>
      <c r="AU540" s="7"/>
      <c r="AV540" s="290"/>
      <c r="AW540" s="290"/>
      <c r="AX540" s="290"/>
      <c r="AY540" s="290"/>
      <c r="AZ540" s="290"/>
      <c r="BA540" s="290"/>
      <c r="BB540" s="290"/>
      <c r="BC540" s="290"/>
      <c r="BD540" s="290"/>
      <c r="BE540" s="290"/>
      <c r="BF540" s="290"/>
      <c r="BG540" s="290"/>
      <c r="BH540" s="290"/>
      <c r="BI540" s="290"/>
      <c r="BJ540" s="290"/>
      <c r="BK540" s="290"/>
      <c r="BL540" s="290"/>
      <c r="BM540" s="290"/>
      <c r="BN540" s="290"/>
      <c r="BO540" s="290"/>
      <c r="BP540" s="290"/>
      <c r="BQ540" s="290"/>
      <c r="BR540" s="290"/>
      <c r="BS540" s="290"/>
      <c r="BT540" s="290"/>
      <c r="BU540" s="290"/>
      <c r="BV540" s="290"/>
      <c r="BW540" s="290"/>
      <c r="BX540" s="290"/>
      <c r="BY540" s="290"/>
      <c r="BZ540" s="290"/>
      <c r="CA540" s="290"/>
      <c r="CB540" s="290"/>
      <c r="CC540" s="290"/>
      <c r="CD540" s="290"/>
      <c r="CE540" s="290"/>
      <c r="CF540" s="290"/>
      <c r="CG540" s="290"/>
      <c r="CH540" s="290"/>
      <c r="CI540" s="290"/>
      <c r="CJ540" s="290"/>
      <c r="CK540" s="290"/>
      <c r="CL540" s="290"/>
      <c r="CM540" s="290"/>
      <c r="CN540" s="290"/>
    </row>
    <row r="541" spans="4:94" ht="40.9" customHeight="1" x14ac:dyDescent="0.35">
      <c r="D541" s="284" t="s">
        <v>1261</v>
      </c>
      <c r="E541" s="285"/>
      <c r="F541" s="285"/>
      <c r="G541" s="285"/>
      <c r="H541" s="285"/>
      <c r="I541" s="285"/>
      <c r="J541" s="285"/>
      <c r="K541" s="285"/>
      <c r="L541" s="285"/>
      <c r="M541" s="285"/>
      <c r="N541" s="285"/>
      <c r="O541" s="285"/>
      <c r="P541" s="285"/>
      <c r="Q541" s="285"/>
      <c r="R541" s="285"/>
      <c r="S541" s="285"/>
      <c r="T541" s="285"/>
      <c r="U541" s="286"/>
      <c r="V541" s="291" t="s">
        <v>646</v>
      </c>
      <c r="W541" s="292"/>
      <c r="X541" s="292"/>
      <c r="Y541" s="292"/>
      <c r="Z541" s="292"/>
      <c r="AA541" s="292"/>
      <c r="AB541" s="293"/>
      <c r="AC541" s="291" t="s">
        <v>646</v>
      </c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3"/>
      <c r="AU541" s="8"/>
      <c r="AV541" s="284" t="s">
        <v>1204</v>
      </c>
      <c r="AW541" s="285"/>
      <c r="AX541" s="285"/>
      <c r="AY541" s="285"/>
      <c r="AZ541" s="285"/>
      <c r="BA541" s="285"/>
      <c r="BB541" s="285"/>
      <c r="BC541" s="285"/>
      <c r="BD541" s="285"/>
      <c r="BE541" s="285"/>
      <c r="BF541" s="291">
        <v>5</v>
      </c>
      <c r="BG541" s="292"/>
      <c r="BH541" s="292"/>
      <c r="BI541" s="292"/>
      <c r="BJ541" s="292"/>
      <c r="BK541" s="292"/>
      <c r="BL541" s="293"/>
      <c r="BM541" s="255">
        <v>404</v>
      </c>
      <c r="BN541" s="255"/>
      <c r="BO541" s="255"/>
      <c r="BP541" s="255"/>
      <c r="BQ541" s="255"/>
      <c r="BR541" s="255"/>
      <c r="BS541" s="255"/>
      <c r="BT541" s="348" t="s">
        <v>1267</v>
      </c>
      <c r="BU541" s="348"/>
      <c r="BV541" s="348"/>
      <c r="BW541" s="348"/>
      <c r="BX541" s="348"/>
      <c r="BY541" s="348"/>
      <c r="BZ541" s="348"/>
      <c r="CA541" s="348"/>
      <c r="CB541" s="348"/>
      <c r="CC541" s="348"/>
      <c r="CD541" s="348"/>
      <c r="CE541" s="348"/>
      <c r="CF541" s="348"/>
      <c r="CG541" s="348"/>
      <c r="CH541" s="348"/>
      <c r="CI541" s="348"/>
      <c r="CJ541" s="348"/>
      <c r="CK541" s="348"/>
      <c r="CL541" s="348"/>
      <c r="CM541" s="348"/>
      <c r="CN541" s="348"/>
    </row>
    <row r="542" spans="4:94" ht="15.75" customHeight="1" x14ac:dyDescent="0.35">
      <c r="D542" s="284" t="s">
        <v>1262</v>
      </c>
      <c r="E542" s="285"/>
      <c r="F542" s="285"/>
      <c r="G542" s="285"/>
      <c r="H542" s="285"/>
      <c r="I542" s="285"/>
      <c r="J542" s="285"/>
      <c r="K542" s="285"/>
      <c r="L542" s="285"/>
      <c r="M542" s="285"/>
      <c r="N542" s="285"/>
      <c r="O542" s="285"/>
      <c r="P542" s="285"/>
      <c r="Q542" s="285"/>
      <c r="R542" s="285"/>
      <c r="S542" s="285"/>
      <c r="T542" s="285"/>
      <c r="U542" s="286"/>
      <c r="V542" s="291" t="s">
        <v>646</v>
      </c>
      <c r="W542" s="292"/>
      <c r="X542" s="292"/>
      <c r="Y542" s="292"/>
      <c r="Z542" s="292"/>
      <c r="AA542" s="292"/>
      <c r="AB542" s="293"/>
      <c r="AC542" s="291" t="s">
        <v>646</v>
      </c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3"/>
      <c r="AU542" s="8"/>
      <c r="AV542" s="291" t="s">
        <v>1268</v>
      </c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1">
        <v>2</v>
      </c>
      <c r="BG542" s="292"/>
      <c r="BH542" s="292"/>
      <c r="BI542" s="292"/>
      <c r="BJ542" s="292"/>
      <c r="BK542" s="292"/>
      <c r="BL542" s="293"/>
      <c r="BM542" s="291">
        <v>368</v>
      </c>
      <c r="BN542" s="292"/>
      <c r="BO542" s="292"/>
      <c r="BP542" s="292"/>
      <c r="BQ542" s="292"/>
      <c r="BR542" s="292"/>
      <c r="BS542" s="293"/>
      <c r="BT542" s="348" t="s">
        <v>1269</v>
      </c>
      <c r="BU542" s="348"/>
      <c r="BV542" s="348"/>
      <c r="BW542" s="348"/>
      <c r="BX542" s="348"/>
      <c r="BY542" s="348"/>
      <c r="BZ542" s="348"/>
      <c r="CA542" s="348"/>
      <c r="CB542" s="348"/>
      <c r="CC542" s="348"/>
      <c r="CD542" s="348"/>
      <c r="CE542" s="348"/>
      <c r="CF542" s="348"/>
      <c r="CG542" s="348"/>
      <c r="CH542" s="348"/>
      <c r="CI542" s="348"/>
      <c r="CJ542" s="348"/>
      <c r="CK542" s="348"/>
      <c r="CL542" s="348"/>
      <c r="CM542" s="348"/>
      <c r="CN542" s="348"/>
    </row>
    <row r="543" spans="4:94" ht="14.25" customHeight="1" x14ac:dyDescent="0.35">
      <c r="D543" s="284" t="s">
        <v>1263</v>
      </c>
      <c r="E543" s="285"/>
      <c r="F543" s="285"/>
      <c r="G543" s="285"/>
      <c r="H543" s="285"/>
      <c r="I543" s="285"/>
      <c r="J543" s="285"/>
      <c r="K543" s="285"/>
      <c r="L543" s="285"/>
      <c r="M543" s="285"/>
      <c r="N543" s="285"/>
      <c r="O543" s="285"/>
      <c r="P543" s="285"/>
      <c r="Q543" s="285"/>
      <c r="R543" s="285"/>
      <c r="S543" s="285"/>
      <c r="T543" s="285"/>
      <c r="U543" s="286"/>
      <c r="V543" s="291">
        <v>276</v>
      </c>
      <c r="W543" s="292"/>
      <c r="X543" s="292"/>
      <c r="Y543" s="292"/>
      <c r="Z543" s="292"/>
      <c r="AA543" s="292"/>
      <c r="AB543" s="293"/>
      <c r="AC543" s="291">
        <v>279</v>
      </c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3"/>
      <c r="AU543" s="8"/>
      <c r="AV543" s="291" t="s">
        <v>1270</v>
      </c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348">
        <v>1</v>
      </c>
      <c r="BG543" s="348"/>
      <c r="BH543" s="348"/>
      <c r="BI543" s="348"/>
      <c r="BJ543" s="348"/>
      <c r="BK543" s="348"/>
      <c r="BL543" s="348"/>
      <c r="BM543" s="348">
        <v>276</v>
      </c>
      <c r="BN543" s="348"/>
      <c r="BO543" s="348"/>
      <c r="BP543" s="348"/>
      <c r="BQ543" s="348"/>
      <c r="BR543" s="348"/>
      <c r="BS543" s="348"/>
      <c r="BT543" s="348" t="s">
        <v>1267</v>
      </c>
      <c r="BU543" s="348"/>
      <c r="BV543" s="348"/>
      <c r="BW543" s="348"/>
      <c r="BX543" s="348"/>
      <c r="BY543" s="348"/>
      <c r="BZ543" s="348"/>
      <c r="CA543" s="348"/>
      <c r="CB543" s="348"/>
      <c r="CC543" s="348"/>
      <c r="CD543" s="348"/>
      <c r="CE543" s="348"/>
      <c r="CF543" s="348"/>
      <c r="CG543" s="348"/>
      <c r="CH543" s="348"/>
      <c r="CI543" s="348"/>
      <c r="CJ543" s="348"/>
      <c r="CK543" s="348"/>
      <c r="CL543" s="348"/>
      <c r="CM543" s="348"/>
      <c r="CN543" s="348"/>
    </row>
    <row r="544" spans="4:94" ht="30.6" customHeight="1" x14ac:dyDescent="0.35">
      <c r="D544" s="291" t="s">
        <v>1264</v>
      </c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3"/>
      <c r="V544" s="291">
        <v>150</v>
      </c>
      <c r="W544" s="292"/>
      <c r="X544" s="292"/>
      <c r="Y544" s="292"/>
      <c r="Z544" s="292"/>
      <c r="AA544" s="292"/>
      <c r="AB544" s="293"/>
      <c r="AC544" s="291">
        <v>150</v>
      </c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3"/>
      <c r="AU544" s="8"/>
      <c r="AV544" s="284"/>
      <c r="AW544" s="285"/>
      <c r="AX544" s="285"/>
      <c r="AY544" s="285"/>
      <c r="AZ544" s="285"/>
      <c r="BA544" s="285"/>
      <c r="BB544" s="285"/>
      <c r="BC544" s="285"/>
      <c r="BD544" s="285"/>
      <c r="BE544" s="286"/>
      <c r="BF544" s="284"/>
      <c r="BG544" s="285"/>
      <c r="BH544" s="285"/>
      <c r="BI544" s="285"/>
      <c r="BJ544" s="285"/>
      <c r="BK544" s="285"/>
      <c r="BL544" s="286"/>
      <c r="BM544" s="284"/>
      <c r="BN544" s="285"/>
      <c r="BO544" s="285"/>
      <c r="BP544" s="285"/>
      <c r="BQ544" s="285"/>
      <c r="BR544" s="285"/>
      <c r="BS544" s="286"/>
      <c r="BT544" s="284"/>
      <c r="BU544" s="285"/>
      <c r="BV544" s="285"/>
      <c r="BW544" s="285"/>
      <c r="BX544" s="285"/>
      <c r="BY544" s="285"/>
      <c r="BZ544" s="285"/>
      <c r="CA544" s="285"/>
      <c r="CB544" s="285"/>
      <c r="CC544" s="285"/>
      <c r="CD544" s="285"/>
      <c r="CE544" s="285"/>
      <c r="CF544" s="285"/>
      <c r="CG544" s="285"/>
      <c r="CH544" s="285"/>
      <c r="CI544" s="285"/>
      <c r="CJ544" s="285"/>
      <c r="CK544" s="285"/>
      <c r="CL544" s="285"/>
      <c r="CM544" s="285"/>
      <c r="CN544" s="286"/>
    </row>
    <row r="545" spans="4:146" ht="13.5" customHeight="1" x14ac:dyDescent="0.35">
      <c r="D545" s="284" t="s">
        <v>1265</v>
      </c>
      <c r="E545" s="285"/>
      <c r="F545" s="285"/>
      <c r="G545" s="285"/>
      <c r="H545" s="285"/>
      <c r="I545" s="285"/>
      <c r="J545" s="285"/>
      <c r="K545" s="285"/>
      <c r="L545" s="285"/>
      <c r="M545" s="285"/>
      <c r="N545" s="285"/>
      <c r="O545" s="285"/>
      <c r="P545" s="285"/>
      <c r="Q545" s="285"/>
      <c r="R545" s="285"/>
      <c r="S545" s="285"/>
      <c r="T545" s="285"/>
      <c r="U545" s="286"/>
      <c r="V545" s="291">
        <v>168</v>
      </c>
      <c r="W545" s="292"/>
      <c r="X545" s="292"/>
      <c r="Y545" s="292"/>
      <c r="Z545" s="292"/>
      <c r="AA545" s="292"/>
      <c r="AB545" s="293"/>
      <c r="AC545" s="291">
        <v>176</v>
      </c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3"/>
      <c r="AU545" s="8"/>
      <c r="AV545" s="284"/>
      <c r="AW545" s="285"/>
      <c r="AX545" s="285"/>
      <c r="AY545" s="285"/>
      <c r="AZ545" s="285"/>
      <c r="BA545" s="285"/>
      <c r="BB545" s="285"/>
      <c r="BC545" s="285"/>
      <c r="BD545" s="285"/>
      <c r="BE545" s="286"/>
      <c r="BF545" s="284"/>
      <c r="BG545" s="285"/>
      <c r="BH545" s="285"/>
      <c r="BI545" s="285"/>
      <c r="BJ545" s="285"/>
      <c r="BK545" s="285"/>
      <c r="BL545" s="286"/>
      <c r="BM545" s="284"/>
      <c r="BN545" s="285"/>
      <c r="BO545" s="285"/>
      <c r="BP545" s="285"/>
      <c r="BQ545" s="285"/>
      <c r="BR545" s="285"/>
      <c r="BS545" s="286"/>
      <c r="BT545" s="284"/>
      <c r="BU545" s="285"/>
      <c r="BV545" s="285"/>
      <c r="BW545" s="285"/>
      <c r="BX545" s="285"/>
      <c r="BY545" s="285"/>
      <c r="BZ545" s="285"/>
      <c r="CA545" s="285"/>
      <c r="CB545" s="285"/>
      <c r="CC545" s="285"/>
      <c r="CD545" s="285"/>
      <c r="CE545" s="285"/>
      <c r="CF545" s="285"/>
      <c r="CG545" s="285"/>
      <c r="CH545" s="285"/>
      <c r="CI545" s="285"/>
      <c r="CJ545" s="285"/>
      <c r="CK545" s="285"/>
      <c r="CL545" s="285"/>
      <c r="CM545" s="285"/>
      <c r="CN545" s="286"/>
    </row>
    <row r="546" spans="4:146" ht="46.9" customHeight="1" x14ac:dyDescent="0.35">
      <c r="D546" s="291" t="s">
        <v>1266</v>
      </c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3"/>
      <c r="V546" s="291" t="s">
        <v>646</v>
      </c>
      <c r="W546" s="292"/>
      <c r="X546" s="292"/>
      <c r="Y546" s="292"/>
      <c r="Z546" s="292"/>
      <c r="AA546" s="292"/>
      <c r="AB546" s="293"/>
      <c r="AC546" s="291" t="s">
        <v>646</v>
      </c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3"/>
      <c r="AU546" s="8"/>
      <c r="AV546" s="284"/>
      <c r="AW546" s="285"/>
      <c r="AX546" s="285"/>
      <c r="AY546" s="285"/>
      <c r="AZ546" s="285"/>
      <c r="BA546" s="285"/>
      <c r="BB546" s="285"/>
      <c r="BC546" s="285"/>
      <c r="BD546" s="285"/>
      <c r="BE546" s="286"/>
      <c r="BF546" s="284"/>
      <c r="BG546" s="285"/>
      <c r="BH546" s="285"/>
      <c r="BI546" s="285"/>
      <c r="BJ546" s="285"/>
      <c r="BK546" s="285"/>
      <c r="BL546" s="286"/>
      <c r="BM546" s="284"/>
      <c r="BN546" s="285"/>
      <c r="BO546" s="285"/>
      <c r="BP546" s="285"/>
      <c r="BQ546" s="285"/>
      <c r="BR546" s="285"/>
      <c r="BS546" s="286"/>
      <c r="BT546" s="284"/>
      <c r="BU546" s="285"/>
      <c r="BV546" s="285"/>
      <c r="BW546" s="285"/>
      <c r="BX546" s="285"/>
      <c r="BY546" s="285"/>
      <c r="BZ546" s="285"/>
      <c r="CA546" s="285"/>
      <c r="CB546" s="285"/>
      <c r="CC546" s="285"/>
      <c r="CD546" s="285"/>
      <c r="CE546" s="285"/>
      <c r="CF546" s="285"/>
      <c r="CG546" s="285"/>
      <c r="CH546" s="285"/>
      <c r="CI546" s="285"/>
      <c r="CJ546" s="285"/>
      <c r="CK546" s="285"/>
      <c r="CL546" s="285"/>
      <c r="CM546" s="285"/>
      <c r="CN546" s="286"/>
    </row>
    <row r="547" spans="4:146" ht="13.5" customHeight="1" x14ac:dyDescent="0.35">
      <c r="D547" s="284"/>
      <c r="E547" s="285"/>
      <c r="F547" s="285"/>
      <c r="G547" s="285"/>
      <c r="H547" s="285"/>
      <c r="I547" s="285"/>
      <c r="J547" s="285"/>
      <c r="K547" s="285"/>
      <c r="L547" s="285"/>
      <c r="M547" s="285"/>
      <c r="N547" s="285"/>
      <c r="O547" s="285"/>
      <c r="P547" s="285"/>
      <c r="Q547" s="285"/>
      <c r="R547" s="285"/>
      <c r="S547" s="285"/>
      <c r="T547" s="285"/>
      <c r="U547" s="286"/>
      <c r="V547" s="291"/>
      <c r="W547" s="292"/>
      <c r="X547" s="292"/>
      <c r="Y547" s="292"/>
      <c r="Z547" s="292"/>
      <c r="AA547" s="292"/>
      <c r="AB547" s="293"/>
      <c r="AC547" s="291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3"/>
      <c r="AU547" s="8"/>
      <c r="AV547" s="284"/>
      <c r="AW547" s="285"/>
      <c r="AX547" s="285"/>
      <c r="AY547" s="285"/>
      <c r="AZ547" s="285"/>
      <c r="BA547" s="285"/>
      <c r="BB547" s="285"/>
      <c r="BC547" s="285"/>
      <c r="BD547" s="285"/>
      <c r="BE547" s="286"/>
      <c r="BF547" s="284"/>
      <c r="BG547" s="285"/>
      <c r="BH547" s="285"/>
      <c r="BI547" s="285"/>
      <c r="BJ547" s="285"/>
      <c r="BK547" s="285"/>
      <c r="BL547" s="286"/>
      <c r="BM547" s="284"/>
      <c r="BN547" s="285"/>
      <c r="BO547" s="285"/>
      <c r="BP547" s="285"/>
      <c r="BQ547" s="285"/>
      <c r="BR547" s="285"/>
      <c r="BS547" s="286"/>
      <c r="BT547" s="284"/>
      <c r="BU547" s="285"/>
      <c r="BV547" s="285"/>
      <c r="BW547" s="285"/>
      <c r="BX547" s="285"/>
      <c r="BY547" s="285"/>
      <c r="BZ547" s="285"/>
      <c r="CA547" s="285"/>
      <c r="CB547" s="285"/>
      <c r="CC547" s="285"/>
      <c r="CD547" s="285"/>
      <c r="CE547" s="285"/>
      <c r="CF547" s="285"/>
      <c r="CG547" s="285"/>
      <c r="CH547" s="285"/>
      <c r="CI547" s="285"/>
      <c r="CJ547" s="285"/>
      <c r="CK547" s="285"/>
      <c r="CL547" s="285"/>
      <c r="CM547" s="285"/>
      <c r="CN547" s="286"/>
    </row>
    <row r="548" spans="4:146" ht="12.75" customHeight="1" x14ac:dyDescent="0.35">
      <c r="D548" s="284"/>
      <c r="E548" s="285"/>
      <c r="F548" s="285"/>
      <c r="G548" s="285"/>
      <c r="H548" s="285"/>
      <c r="I548" s="285"/>
      <c r="J548" s="285"/>
      <c r="K548" s="285"/>
      <c r="L548" s="285"/>
      <c r="M548" s="285"/>
      <c r="N548" s="285"/>
      <c r="O548" s="285"/>
      <c r="P548" s="285"/>
      <c r="Q548" s="285"/>
      <c r="R548" s="285"/>
      <c r="S548" s="285"/>
      <c r="T548" s="285"/>
      <c r="U548" s="286"/>
      <c r="V548" s="291"/>
      <c r="W548" s="292"/>
      <c r="X548" s="292"/>
      <c r="Y548" s="292"/>
      <c r="Z548" s="292"/>
      <c r="AA548" s="292"/>
      <c r="AB548" s="293"/>
      <c r="AC548" s="291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3"/>
      <c r="AU548" s="8"/>
      <c r="AV548" s="284"/>
      <c r="AW548" s="285"/>
      <c r="AX548" s="285"/>
      <c r="AY548" s="285"/>
      <c r="AZ548" s="285"/>
      <c r="BA548" s="285"/>
      <c r="BB548" s="285"/>
      <c r="BC548" s="285"/>
      <c r="BD548" s="285"/>
      <c r="BE548" s="285"/>
      <c r="BF548" s="255"/>
      <c r="BG548" s="255"/>
      <c r="BH548" s="255"/>
      <c r="BI548" s="255"/>
      <c r="BJ548" s="255"/>
      <c r="BK548" s="255"/>
      <c r="BL548" s="255"/>
      <c r="BM548" s="255"/>
      <c r="BN548" s="255"/>
      <c r="BO548" s="255"/>
      <c r="BP548" s="255"/>
      <c r="BQ548" s="255"/>
      <c r="BR548" s="255"/>
      <c r="BS548" s="255"/>
      <c r="BT548" s="255"/>
      <c r="BU548" s="255"/>
      <c r="BV548" s="255"/>
      <c r="BW548" s="255"/>
      <c r="BX548" s="255"/>
      <c r="BY548" s="255"/>
      <c r="BZ548" s="255"/>
      <c r="CA548" s="255"/>
      <c r="CB548" s="255"/>
      <c r="CC548" s="255"/>
      <c r="CD548" s="255"/>
      <c r="CE548" s="255"/>
      <c r="CF548" s="255"/>
      <c r="CG548" s="255"/>
      <c r="CH548" s="255"/>
      <c r="CI548" s="255"/>
      <c r="CJ548" s="255"/>
      <c r="CK548" s="255"/>
      <c r="CL548" s="255"/>
      <c r="CM548" s="255"/>
      <c r="CN548" s="255"/>
    </row>
    <row r="549" spans="4:146" ht="14.25" customHeight="1" x14ac:dyDescent="0.35">
      <c r="D549" s="284"/>
      <c r="E549" s="285"/>
      <c r="F549" s="285"/>
      <c r="G549" s="285"/>
      <c r="H549" s="285"/>
      <c r="I549" s="285"/>
      <c r="J549" s="285"/>
      <c r="K549" s="285"/>
      <c r="L549" s="285"/>
      <c r="M549" s="285"/>
      <c r="N549" s="285"/>
      <c r="O549" s="285"/>
      <c r="P549" s="285"/>
      <c r="Q549" s="285"/>
      <c r="R549" s="285"/>
      <c r="S549" s="285"/>
      <c r="T549" s="285"/>
      <c r="U549" s="286"/>
      <c r="V549" s="291"/>
      <c r="W549" s="292"/>
      <c r="X549" s="292"/>
      <c r="Y549" s="292"/>
      <c r="Z549" s="292"/>
      <c r="AA549" s="292"/>
      <c r="AB549" s="293"/>
      <c r="AC549" s="291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3"/>
      <c r="AU549" s="8"/>
      <c r="AV549" s="284"/>
      <c r="AW549" s="285"/>
      <c r="AX549" s="285"/>
      <c r="AY549" s="285"/>
      <c r="AZ549" s="285"/>
      <c r="BA549" s="285"/>
      <c r="BB549" s="285"/>
      <c r="BC549" s="285"/>
      <c r="BD549" s="285"/>
      <c r="BE549" s="285"/>
      <c r="BF549" s="255"/>
      <c r="BG549" s="255"/>
      <c r="BH549" s="255"/>
      <c r="BI549" s="255"/>
      <c r="BJ549" s="255"/>
      <c r="BK549" s="255"/>
      <c r="BL549" s="255"/>
      <c r="BM549" s="255"/>
      <c r="BN549" s="255"/>
      <c r="BO549" s="255"/>
      <c r="BP549" s="255"/>
      <c r="BQ549" s="255"/>
      <c r="BR549" s="255"/>
      <c r="BS549" s="255"/>
      <c r="BT549" s="255"/>
      <c r="BU549" s="255"/>
      <c r="BV549" s="255"/>
      <c r="BW549" s="255"/>
      <c r="BX549" s="255"/>
      <c r="BY549" s="255"/>
      <c r="BZ549" s="255"/>
      <c r="CA549" s="255"/>
      <c r="CB549" s="255"/>
      <c r="CC549" s="255"/>
      <c r="CD549" s="255"/>
      <c r="CE549" s="255"/>
      <c r="CF549" s="255"/>
      <c r="CG549" s="255"/>
      <c r="CH549" s="255"/>
      <c r="CI549" s="255"/>
      <c r="CJ549" s="255"/>
      <c r="CK549" s="255"/>
      <c r="CL549" s="255"/>
      <c r="CM549" s="255"/>
      <c r="CN549" s="255"/>
      <c r="EH549" s="140"/>
      <c r="EI549" s="140"/>
      <c r="EJ549" s="140"/>
      <c r="EK549" s="140"/>
      <c r="EL549" s="140"/>
      <c r="EM549" s="140"/>
      <c r="EN549" s="140"/>
      <c r="EO549" s="140"/>
      <c r="EP549" s="140"/>
    </row>
    <row r="550" spans="4:146" ht="12.75" customHeight="1" x14ac:dyDescent="0.35">
      <c r="D550" s="284"/>
      <c r="E550" s="285"/>
      <c r="F550" s="285"/>
      <c r="G550" s="285"/>
      <c r="H550" s="285"/>
      <c r="I550" s="285"/>
      <c r="J550" s="285"/>
      <c r="K550" s="285"/>
      <c r="L550" s="285"/>
      <c r="M550" s="285"/>
      <c r="N550" s="285"/>
      <c r="O550" s="285"/>
      <c r="P550" s="285"/>
      <c r="Q550" s="285"/>
      <c r="R550" s="285"/>
      <c r="S550" s="285"/>
      <c r="T550" s="285"/>
      <c r="U550" s="286"/>
      <c r="V550" s="291"/>
      <c r="W550" s="292"/>
      <c r="X550" s="292"/>
      <c r="Y550" s="292"/>
      <c r="Z550" s="292"/>
      <c r="AA550" s="292"/>
      <c r="AB550" s="293"/>
      <c r="AC550" s="291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3"/>
      <c r="AU550" s="8"/>
      <c r="AV550" s="284"/>
      <c r="AW550" s="285"/>
      <c r="AX550" s="285"/>
      <c r="AY550" s="285"/>
      <c r="AZ550" s="285"/>
      <c r="BA550" s="285"/>
      <c r="BB550" s="285"/>
      <c r="BC550" s="285"/>
      <c r="BD550" s="285"/>
      <c r="BE550" s="285"/>
      <c r="BF550" s="255"/>
      <c r="BG550" s="255"/>
      <c r="BH550" s="255"/>
      <c r="BI550" s="255"/>
      <c r="BJ550" s="255"/>
      <c r="BK550" s="255"/>
      <c r="BL550" s="255"/>
      <c r="BM550" s="255"/>
      <c r="BN550" s="255"/>
      <c r="BO550" s="255"/>
      <c r="BP550" s="255"/>
      <c r="BQ550" s="255"/>
      <c r="BR550" s="255"/>
      <c r="BS550" s="255"/>
      <c r="BT550" s="255"/>
      <c r="BU550" s="255"/>
      <c r="BV550" s="255"/>
      <c r="BW550" s="255"/>
      <c r="BX550" s="255"/>
      <c r="BY550" s="255"/>
      <c r="BZ550" s="255"/>
      <c r="CA550" s="255"/>
      <c r="CB550" s="255"/>
      <c r="CC550" s="255"/>
      <c r="CD550" s="255"/>
      <c r="CE550" s="255"/>
      <c r="CF550" s="255"/>
      <c r="CG550" s="255"/>
      <c r="CH550" s="255"/>
      <c r="CI550" s="255"/>
      <c r="CJ550" s="255"/>
      <c r="CK550" s="255"/>
      <c r="CL550" s="255"/>
      <c r="CM550" s="255"/>
      <c r="CN550" s="255"/>
      <c r="EH550" s="140"/>
      <c r="EI550" s="140"/>
      <c r="EJ550" s="140"/>
      <c r="EK550" s="140"/>
      <c r="EL550" s="140"/>
      <c r="EM550" s="140"/>
      <c r="EN550" s="140"/>
      <c r="EO550" s="140"/>
      <c r="EP550" s="140"/>
    </row>
    <row r="551" spans="4:146" ht="13.5" customHeight="1" x14ac:dyDescent="0.35">
      <c r="D551" s="284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  <c r="U551" s="286"/>
      <c r="V551" s="291"/>
      <c r="W551" s="292"/>
      <c r="X551" s="292"/>
      <c r="Y551" s="292"/>
      <c r="Z551" s="292"/>
      <c r="AA551" s="292"/>
      <c r="AB551" s="293"/>
      <c r="AC551" s="291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3"/>
      <c r="AU551" s="8"/>
      <c r="AV551" s="284"/>
      <c r="AW551" s="285"/>
      <c r="AX551" s="285"/>
      <c r="AY551" s="285"/>
      <c r="AZ551" s="285"/>
      <c r="BA551" s="285"/>
      <c r="BB551" s="285"/>
      <c r="BC551" s="285"/>
      <c r="BD551" s="285"/>
      <c r="BE551" s="285"/>
      <c r="BF551" s="255"/>
      <c r="BG551" s="255"/>
      <c r="BH551" s="255"/>
      <c r="BI551" s="255"/>
      <c r="BJ551" s="255"/>
      <c r="BK551" s="255"/>
      <c r="BL551" s="255"/>
      <c r="BM551" s="255"/>
      <c r="BN551" s="255"/>
      <c r="BO551" s="255"/>
      <c r="BP551" s="255"/>
      <c r="BQ551" s="255"/>
      <c r="BR551" s="255"/>
      <c r="BS551" s="255"/>
      <c r="BT551" s="255"/>
      <c r="BU551" s="255"/>
      <c r="BV551" s="255"/>
      <c r="BW551" s="255"/>
      <c r="BX551" s="255"/>
      <c r="BY551" s="255"/>
      <c r="BZ551" s="255"/>
      <c r="CA551" s="255"/>
      <c r="CB551" s="255"/>
      <c r="CC551" s="255"/>
      <c r="CD551" s="255"/>
      <c r="CE551" s="255"/>
      <c r="CF551" s="255"/>
      <c r="CG551" s="255"/>
      <c r="CH551" s="255"/>
      <c r="CI551" s="255"/>
      <c r="CJ551" s="255"/>
      <c r="CK551" s="255"/>
      <c r="CL551" s="255"/>
      <c r="CM551" s="255"/>
      <c r="CN551" s="255"/>
      <c r="EH551" s="140"/>
      <c r="EI551" s="140"/>
      <c r="EJ551" s="140"/>
      <c r="EK551" s="140"/>
      <c r="EL551" s="140"/>
      <c r="EM551" s="140"/>
      <c r="EN551" s="140"/>
      <c r="EO551" s="140"/>
      <c r="EP551" s="140"/>
    </row>
    <row r="552" spans="4:146" ht="14.25" customHeight="1" x14ac:dyDescent="0.35">
      <c r="D552" s="95" t="s">
        <v>337</v>
      </c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V552" s="455" t="s">
        <v>337</v>
      </c>
      <c r="AW552" s="455"/>
      <c r="AX552" s="455"/>
      <c r="AY552" s="455"/>
      <c r="AZ552" s="455"/>
      <c r="BA552" s="455"/>
      <c r="BB552" s="455"/>
      <c r="BC552" s="455"/>
      <c r="BD552" s="455"/>
      <c r="BE552" s="455"/>
      <c r="BF552" s="455"/>
      <c r="BG552" s="455"/>
      <c r="BH552" s="455"/>
      <c r="BI552" s="455"/>
      <c r="BJ552" s="455"/>
      <c r="BK552" s="455"/>
      <c r="BL552" s="455"/>
      <c r="BM552" s="455"/>
      <c r="BN552" s="455"/>
      <c r="BO552" s="455"/>
      <c r="BP552" s="455"/>
      <c r="BQ552" s="455"/>
      <c r="BR552" s="455"/>
      <c r="BS552" s="455"/>
      <c r="BT552" s="455"/>
      <c r="BU552" s="455"/>
      <c r="BV552" s="455"/>
      <c r="BW552" s="455"/>
      <c r="BX552" s="455"/>
      <c r="BY552" s="455"/>
      <c r="BZ552" s="455"/>
      <c r="CA552" s="455"/>
      <c r="CB552" s="455"/>
      <c r="CC552" s="455"/>
      <c r="CD552" s="455"/>
      <c r="CE552" s="455"/>
      <c r="CF552" s="455"/>
      <c r="CG552" s="455"/>
      <c r="CH552" s="455"/>
      <c r="CI552" s="455"/>
      <c r="CJ552" s="455"/>
      <c r="CK552" s="455"/>
      <c r="CL552" s="455"/>
      <c r="CM552" s="455"/>
      <c r="CN552" s="455"/>
      <c r="EH552" s="140"/>
      <c r="EI552" s="449" t="s">
        <v>631</v>
      </c>
      <c r="EJ552" s="449"/>
      <c r="EK552" s="449"/>
      <c r="EL552" s="449"/>
      <c r="EM552" s="449" t="s">
        <v>632</v>
      </c>
      <c r="EN552" s="449"/>
      <c r="EO552" s="449"/>
      <c r="EP552" s="449"/>
    </row>
    <row r="553" spans="4:146" ht="14.25" customHeight="1" x14ac:dyDescent="0.35">
      <c r="EH553" s="140"/>
      <c r="EI553" s="140" t="str">
        <f>+O556</f>
        <v>Peso Adecuado</v>
      </c>
      <c r="EJ553" s="140" t="s">
        <v>639</v>
      </c>
      <c r="EK553" s="140" t="s">
        <v>640</v>
      </c>
      <c r="EL553" s="140" t="s">
        <v>1238</v>
      </c>
      <c r="EM553" s="140" t="s">
        <v>1239</v>
      </c>
      <c r="EN553" s="140" t="str">
        <f>+Y563</f>
        <v>Riesgo Talla Baja</v>
      </c>
      <c r="EO553" s="140" t="s">
        <v>1240</v>
      </c>
      <c r="EP553" s="140"/>
    </row>
    <row r="554" spans="4:146" ht="14.25" customHeight="1" x14ac:dyDescent="0.35">
      <c r="D554" s="97" t="s">
        <v>644</v>
      </c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"/>
      <c r="AV554" s="9"/>
      <c r="AW554" s="9"/>
      <c r="AX554" s="9"/>
      <c r="AY554" s="9"/>
      <c r="EH554" s="140"/>
      <c r="EI554" s="140">
        <f>+S558</f>
        <v>68</v>
      </c>
      <c r="EJ554" s="140">
        <f>+AA558</f>
        <v>13</v>
      </c>
      <c r="EK554" s="140">
        <f>+AI558</f>
        <v>3</v>
      </c>
      <c r="EL554" s="140">
        <f>+AQ558</f>
        <v>16</v>
      </c>
      <c r="EM554" s="140">
        <f>+T565</f>
        <v>74.5</v>
      </c>
      <c r="EN554" s="140">
        <f>+AD565</f>
        <v>22.4</v>
      </c>
      <c r="EO554" s="140">
        <f>+AO565</f>
        <v>3.1</v>
      </c>
      <c r="EP554" s="140"/>
    </row>
    <row r="555" spans="4:146" ht="14.25" customHeight="1" x14ac:dyDescent="0.35"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98"/>
      <c r="AQ555" s="98"/>
      <c r="AR555" s="98"/>
      <c r="AS555" s="98"/>
      <c r="AT555" s="98"/>
      <c r="AU555" s="14"/>
      <c r="AV555" s="14"/>
      <c r="AW555" s="14"/>
      <c r="AX555" s="14"/>
      <c r="AY555" s="14"/>
      <c r="EH555" s="140"/>
      <c r="EI555" s="140"/>
      <c r="EJ555" s="140"/>
      <c r="EK555" s="140"/>
      <c r="EL555" s="140"/>
      <c r="EM555" s="140"/>
      <c r="EN555" s="140"/>
      <c r="EO555" s="140"/>
      <c r="EP555" s="140"/>
    </row>
    <row r="556" spans="4:146" ht="14.25" customHeight="1" x14ac:dyDescent="0.35">
      <c r="D556" s="482" t="s">
        <v>629</v>
      </c>
      <c r="E556" s="483"/>
      <c r="F556" s="483"/>
      <c r="G556" s="483"/>
      <c r="H556" s="483"/>
      <c r="I556" s="483"/>
      <c r="J556" s="483"/>
      <c r="K556" s="483"/>
      <c r="L556" s="483"/>
      <c r="M556" s="483"/>
      <c r="N556" s="484"/>
      <c r="O556" s="276" t="s">
        <v>1237</v>
      </c>
      <c r="P556" s="277"/>
      <c r="Q556" s="277"/>
      <c r="R556" s="277"/>
      <c r="S556" s="277"/>
      <c r="T556" s="277"/>
      <c r="U556" s="277"/>
      <c r="V556" s="278"/>
      <c r="W556" s="277" t="s">
        <v>639</v>
      </c>
      <c r="X556" s="277"/>
      <c r="Y556" s="277"/>
      <c r="Z556" s="277"/>
      <c r="AA556" s="277"/>
      <c r="AB556" s="277"/>
      <c r="AC556" s="277"/>
      <c r="AD556" s="278"/>
      <c r="AE556" s="276" t="s">
        <v>640</v>
      </c>
      <c r="AF556" s="277"/>
      <c r="AG556" s="277"/>
      <c r="AH556" s="277"/>
      <c r="AI556" s="277"/>
      <c r="AJ556" s="277"/>
      <c r="AK556" s="277"/>
      <c r="AL556" s="278"/>
      <c r="AM556" s="276" t="s">
        <v>1238</v>
      </c>
      <c r="AN556" s="277"/>
      <c r="AO556" s="277"/>
      <c r="AP556" s="277"/>
      <c r="AQ556" s="277"/>
      <c r="AR556" s="277"/>
      <c r="AS556" s="277"/>
      <c r="AT556" s="278"/>
      <c r="AU556" s="6"/>
      <c r="AV556" s="6"/>
      <c r="AW556" s="6"/>
      <c r="AX556" s="6"/>
      <c r="AY556" s="6"/>
      <c r="EH556" s="140"/>
      <c r="EI556" s="140"/>
      <c r="EJ556" s="140"/>
      <c r="EK556" s="140"/>
      <c r="EL556" s="140"/>
      <c r="EM556" s="140"/>
      <c r="EN556" s="140"/>
      <c r="EO556" s="140"/>
      <c r="EP556" s="140"/>
    </row>
    <row r="557" spans="4:146" ht="14.25" customHeight="1" x14ac:dyDescent="0.35">
      <c r="D557" s="692"/>
      <c r="E557" s="693"/>
      <c r="F557" s="693"/>
      <c r="G557" s="693"/>
      <c r="H557" s="693"/>
      <c r="I557" s="693"/>
      <c r="J557" s="693"/>
      <c r="K557" s="693"/>
      <c r="L557" s="693"/>
      <c r="M557" s="693"/>
      <c r="N557" s="694"/>
      <c r="O557" s="276" t="s">
        <v>343</v>
      </c>
      <c r="P557" s="277"/>
      <c r="Q557" s="277"/>
      <c r="R557" s="278"/>
      <c r="S557" s="276" t="s">
        <v>184</v>
      </c>
      <c r="T557" s="277"/>
      <c r="U557" s="277"/>
      <c r="V557" s="278"/>
      <c r="W557" s="276" t="s">
        <v>343</v>
      </c>
      <c r="X557" s="277"/>
      <c r="Y557" s="277"/>
      <c r="Z557" s="278"/>
      <c r="AA557" s="276" t="s">
        <v>184</v>
      </c>
      <c r="AB557" s="277"/>
      <c r="AC557" s="277"/>
      <c r="AD557" s="278"/>
      <c r="AE557" s="276" t="s">
        <v>343</v>
      </c>
      <c r="AF557" s="277"/>
      <c r="AG557" s="277"/>
      <c r="AH557" s="278"/>
      <c r="AI557" s="276" t="s">
        <v>184</v>
      </c>
      <c r="AJ557" s="277"/>
      <c r="AK557" s="277"/>
      <c r="AL557" s="278"/>
      <c r="AM557" s="276" t="s">
        <v>343</v>
      </c>
      <c r="AN557" s="277"/>
      <c r="AO557" s="277"/>
      <c r="AP557" s="278"/>
      <c r="AQ557" s="276" t="s">
        <v>184</v>
      </c>
      <c r="AR557" s="277"/>
      <c r="AS557" s="277"/>
      <c r="AT557" s="278"/>
    </row>
    <row r="558" spans="4:146" ht="14.25" customHeight="1" x14ac:dyDescent="0.35">
      <c r="D558" s="819">
        <v>87</v>
      </c>
      <c r="E558" s="820"/>
      <c r="F558" s="820"/>
      <c r="G558" s="820"/>
      <c r="H558" s="820"/>
      <c r="I558" s="820"/>
      <c r="J558" s="820"/>
      <c r="K558" s="820"/>
      <c r="L558" s="820"/>
      <c r="M558" s="820"/>
      <c r="N558" s="821"/>
      <c r="O558" s="391">
        <v>71</v>
      </c>
      <c r="P558" s="392"/>
      <c r="Q558" s="392"/>
      <c r="R558" s="393"/>
      <c r="S558" s="485">
        <v>68</v>
      </c>
      <c r="T558" s="486"/>
      <c r="U558" s="486"/>
      <c r="V558" s="487"/>
      <c r="W558" s="391">
        <v>14</v>
      </c>
      <c r="X558" s="392"/>
      <c r="Y558" s="392"/>
      <c r="Z558" s="393"/>
      <c r="AA558" s="485">
        <v>13</v>
      </c>
      <c r="AB558" s="486"/>
      <c r="AC558" s="486"/>
      <c r="AD558" s="487"/>
      <c r="AE558" s="391">
        <v>3</v>
      </c>
      <c r="AF558" s="392"/>
      <c r="AG558" s="392"/>
      <c r="AH558" s="393"/>
      <c r="AI558" s="485">
        <v>3</v>
      </c>
      <c r="AJ558" s="486"/>
      <c r="AK558" s="486"/>
      <c r="AL558" s="487"/>
      <c r="AM558" s="391">
        <v>17</v>
      </c>
      <c r="AN558" s="392"/>
      <c r="AO558" s="392"/>
      <c r="AP558" s="393"/>
      <c r="AQ558" s="485">
        <v>16</v>
      </c>
      <c r="AR558" s="486"/>
      <c r="AS558" s="486"/>
      <c r="AT558" s="487"/>
    </row>
    <row r="559" spans="4:146" ht="14.25" customHeight="1" x14ac:dyDescent="0.35">
      <c r="D559" s="95" t="s">
        <v>1271</v>
      </c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</row>
    <row r="560" spans="4:146" ht="14.25" customHeight="1" x14ac:dyDescent="0.35"/>
    <row r="561" spans="4:141" ht="14.25" customHeight="1" x14ac:dyDescent="0.35">
      <c r="D561" s="97" t="s">
        <v>643</v>
      </c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Y561" s="9"/>
    </row>
    <row r="562" spans="4:141" ht="14.25" customHeight="1" x14ac:dyDescent="0.35"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Y562" s="14"/>
      <c r="BD562" s="452"/>
      <c r="BE562" s="452"/>
      <c r="BF562" s="452"/>
      <c r="BG562" s="452"/>
      <c r="BH562" s="452"/>
      <c r="BI562" s="452"/>
      <c r="BJ562" s="452"/>
      <c r="BK562" s="452"/>
      <c r="BL562" s="452"/>
      <c r="BM562" s="452"/>
      <c r="BN562" s="452"/>
      <c r="BO562" s="452"/>
      <c r="BP562" s="452"/>
      <c r="BQ562" s="452"/>
      <c r="BR562" s="452"/>
      <c r="BS562" s="452"/>
    </row>
    <row r="563" spans="4:141" ht="14.25" customHeight="1" x14ac:dyDescent="0.35">
      <c r="D563" s="482" t="s">
        <v>629</v>
      </c>
      <c r="E563" s="483"/>
      <c r="F563" s="483"/>
      <c r="G563" s="483"/>
      <c r="H563" s="483"/>
      <c r="I563" s="483"/>
      <c r="J563" s="483"/>
      <c r="K563" s="483"/>
      <c r="L563" s="483"/>
      <c r="M563" s="483"/>
      <c r="N563" s="484"/>
      <c r="O563" s="276" t="s">
        <v>630</v>
      </c>
      <c r="P563" s="277"/>
      <c r="Q563" s="277"/>
      <c r="R563" s="277"/>
      <c r="S563" s="277"/>
      <c r="T563" s="277"/>
      <c r="U563" s="277"/>
      <c r="V563" s="277"/>
      <c r="W563" s="277"/>
      <c r="X563" s="278"/>
      <c r="Y563" s="276" t="s">
        <v>641</v>
      </c>
      <c r="Z563" s="277"/>
      <c r="AA563" s="277"/>
      <c r="AB563" s="277"/>
      <c r="AC563" s="277"/>
      <c r="AD563" s="277"/>
      <c r="AE563" s="277"/>
      <c r="AF563" s="277"/>
      <c r="AG563" s="277"/>
      <c r="AH563" s="278"/>
      <c r="AI563" s="276" t="s">
        <v>642</v>
      </c>
      <c r="AJ563" s="277"/>
      <c r="AK563" s="277"/>
      <c r="AL563" s="277"/>
      <c r="AM563" s="277"/>
      <c r="AN563" s="277"/>
      <c r="AO563" s="277"/>
      <c r="AP563" s="277"/>
      <c r="AQ563" s="277"/>
      <c r="AR563" s="277"/>
      <c r="AS563" s="277"/>
      <c r="AT563" s="278"/>
      <c r="AU563" s="6"/>
      <c r="AV563" s="6"/>
      <c r="AW563" s="6"/>
      <c r="AX563" s="6"/>
      <c r="AY563" s="6"/>
      <c r="BD563" s="452"/>
      <c r="BE563" s="452"/>
      <c r="BF563" s="452"/>
      <c r="BG563" s="452"/>
      <c r="BH563" s="452"/>
      <c r="BI563" s="452"/>
      <c r="BJ563" s="452"/>
      <c r="BK563" s="452"/>
      <c r="BL563" s="452"/>
      <c r="BM563" s="452"/>
      <c r="BN563" s="452"/>
      <c r="BO563" s="452"/>
      <c r="BP563" s="452"/>
      <c r="BQ563" s="452"/>
      <c r="BR563" s="452"/>
      <c r="BS563" s="452"/>
    </row>
    <row r="564" spans="4:141" ht="14.25" customHeight="1" x14ac:dyDescent="0.35">
      <c r="D564" s="100"/>
      <c r="E564" s="101"/>
      <c r="F564" s="101"/>
      <c r="G564" s="101"/>
      <c r="H564" s="101"/>
      <c r="I564" s="101"/>
      <c r="J564" s="101"/>
      <c r="K564" s="101"/>
      <c r="L564" s="101"/>
      <c r="M564" s="101"/>
      <c r="N564" s="102"/>
      <c r="O564" s="276" t="s">
        <v>343</v>
      </c>
      <c r="P564" s="277"/>
      <c r="Q564" s="277"/>
      <c r="R564" s="277"/>
      <c r="S564" s="278"/>
      <c r="T564" s="276" t="s">
        <v>184</v>
      </c>
      <c r="U564" s="277"/>
      <c r="V564" s="277"/>
      <c r="W564" s="277"/>
      <c r="X564" s="278"/>
      <c r="Y564" s="276" t="s">
        <v>343</v>
      </c>
      <c r="Z564" s="277"/>
      <c r="AA564" s="277"/>
      <c r="AB564" s="277"/>
      <c r="AC564" s="278"/>
      <c r="AD564" s="276" t="s">
        <v>184</v>
      </c>
      <c r="AE564" s="277"/>
      <c r="AF564" s="277"/>
      <c r="AG564" s="277"/>
      <c r="AH564" s="278"/>
      <c r="AI564" s="276" t="s">
        <v>343</v>
      </c>
      <c r="AJ564" s="277"/>
      <c r="AK564" s="277"/>
      <c r="AL564" s="277"/>
      <c r="AM564" s="277"/>
      <c r="AN564" s="278"/>
      <c r="AO564" s="276" t="s">
        <v>184</v>
      </c>
      <c r="AP564" s="277"/>
      <c r="AQ564" s="277"/>
      <c r="AR564" s="277"/>
      <c r="AS564" s="277"/>
      <c r="AT564" s="278"/>
      <c r="BD564" s="453"/>
      <c r="BE564" s="453"/>
      <c r="BF564" s="453"/>
      <c r="BG564" s="453"/>
      <c r="BH564" s="454"/>
      <c r="BI564" s="454"/>
      <c r="BJ564" s="454"/>
      <c r="BK564" s="454"/>
      <c r="BL564" s="453"/>
      <c r="BM564" s="453"/>
      <c r="BN564" s="453"/>
      <c r="BO564" s="453"/>
      <c r="BP564" s="454"/>
      <c r="BQ564" s="454"/>
      <c r="BR564" s="454"/>
      <c r="BS564" s="454"/>
    </row>
    <row r="565" spans="4:141" ht="14.25" customHeight="1" x14ac:dyDescent="0.35">
      <c r="D565" s="819">
        <v>245</v>
      </c>
      <c r="E565" s="820"/>
      <c r="F565" s="820"/>
      <c r="G565" s="820"/>
      <c r="H565" s="820"/>
      <c r="I565" s="820"/>
      <c r="J565" s="820"/>
      <c r="K565" s="820"/>
      <c r="L565" s="820"/>
      <c r="M565" s="820"/>
      <c r="N565" s="821"/>
      <c r="O565" s="391">
        <v>120</v>
      </c>
      <c r="P565" s="392"/>
      <c r="Q565" s="392"/>
      <c r="R565" s="392"/>
      <c r="S565" s="393"/>
      <c r="T565" s="485">
        <v>74.5</v>
      </c>
      <c r="U565" s="486"/>
      <c r="V565" s="486"/>
      <c r="W565" s="486"/>
      <c r="X565" s="487"/>
      <c r="Y565" s="391">
        <v>36</v>
      </c>
      <c r="Z565" s="392"/>
      <c r="AA565" s="392"/>
      <c r="AB565" s="392"/>
      <c r="AC565" s="393"/>
      <c r="AD565" s="485">
        <v>22.4</v>
      </c>
      <c r="AE565" s="486"/>
      <c r="AF565" s="486"/>
      <c r="AG565" s="486"/>
      <c r="AH565" s="487"/>
      <c r="AI565" s="391">
        <v>5</v>
      </c>
      <c r="AJ565" s="392"/>
      <c r="AK565" s="392"/>
      <c r="AL565" s="392"/>
      <c r="AM565" s="392"/>
      <c r="AN565" s="393"/>
      <c r="AO565" s="819">
        <v>3.1</v>
      </c>
      <c r="AP565" s="820"/>
      <c r="AQ565" s="820"/>
      <c r="AR565" s="820"/>
      <c r="AS565" s="820"/>
      <c r="AT565" s="821"/>
    </row>
    <row r="566" spans="4:141" ht="14.25" customHeight="1" x14ac:dyDescent="0.35">
      <c r="D566" s="95" t="s">
        <v>1272</v>
      </c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</row>
    <row r="567" spans="4:141" ht="14.25" customHeight="1" x14ac:dyDescent="0.35"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</row>
    <row r="568" spans="4:141" ht="14.25" customHeight="1" x14ac:dyDescent="0.35"/>
    <row r="569" spans="4:141" ht="14.25" customHeight="1" x14ac:dyDescent="0.35">
      <c r="D569" s="105" t="s">
        <v>344</v>
      </c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  <c r="AB569" s="105"/>
      <c r="AC569" s="105"/>
      <c r="AD569" s="105"/>
      <c r="AE569" s="105"/>
      <c r="AF569" s="105"/>
      <c r="AG569" s="105"/>
      <c r="AH569" s="105"/>
      <c r="AI569" s="105"/>
      <c r="AJ569" s="105"/>
      <c r="AK569" s="105"/>
      <c r="AL569" s="105"/>
      <c r="AM569" s="105"/>
      <c r="AN569" s="105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  <c r="BY569" s="105"/>
      <c r="BZ569" s="105"/>
      <c r="CA569" s="105"/>
      <c r="CB569" s="105"/>
      <c r="CC569" s="105"/>
      <c r="CD569" s="105"/>
      <c r="CE569" s="105"/>
      <c r="CF569" s="105"/>
      <c r="CG569" s="105"/>
      <c r="CH569" s="105"/>
      <c r="CI569" s="105"/>
      <c r="CJ569" s="105"/>
      <c r="CK569" s="105"/>
      <c r="CL569" s="105"/>
      <c r="CM569" s="105"/>
      <c r="CN569" s="105"/>
    </row>
    <row r="570" spans="4:141" ht="14.25" customHeight="1" x14ac:dyDescent="0.35"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  <c r="AB570" s="105"/>
      <c r="AC570" s="105"/>
      <c r="AD570" s="105"/>
      <c r="AE570" s="105"/>
      <c r="AF570" s="105"/>
      <c r="AG570" s="105"/>
      <c r="AH570" s="105"/>
      <c r="AI570" s="105"/>
      <c r="AJ570" s="105"/>
      <c r="AK570" s="105"/>
      <c r="AL570" s="105"/>
      <c r="AM570" s="105"/>
      <c r="AN570" s="105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  <c r="BY570" s="105"/>
      <c r="BZ570" s="105"/>
      <c r="CA570" s="105"/>
      <c r="CB570" s="105"/>
      <c r="CC570" s="105"/>
      <c r="CD570" s="105"/>
      <c r="CE570" s="105"/>
      <c r="CF570" s="105"/>
      <c r="CG570" s="105"/>
      <c r="CH570" s="105"/>
      <c r="CI570" s="105"/>
      <c r="CJ570" s="105"/>
      <c r="CK570" s="105"/>
      <c r="CL570" s="105"/>
      <c r="CM570" s="105"/>
      <c r="CN570" s="105"/>
    </row>
    <row r="571" spans="4:141" ht="14.25" customHeight="1" x14ac:dyDescent="0.35"/>
    <row r="572" spans="4:141" ht="14.25" customHeight="1" x14ac:dyDescent="0.35">
      <c r="D572" s="103" t="s">
        <v>345</v>
      </c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EH572" s="140"/>
      <c r="EI572" s="140"/>
      <c r="EJ572" s="140"/>
      <c r="EK572" s="140"/>
    </row>
    <row r="573" spans="4:141" ht="14.25" customHeight="1" x14ac:dyDescent="0.35">
      <c r="D573" s="270" t="s">
        <v>349</v>
      </c>
      <c r="E573" s="271"/>
      <c r="F573" s="271"/>
      <c r="G573" s="271"/>
      <c r="H573" s="271"/>
      <c r="I573" s="271"/>
      <c r="J573" s="271"/>
      <c r="K573" s="271"/>
      <c r="L573" s="271"/>
      <c r="M573" s="271"/>
      <c r="N573" s="271"/>
      <c r="O573" s="271"/>
      <c r="P573" s="271"/>
      <c r="Q573" s="271"/>
      <c r="R573" s="271"/>
      <c r="S573" s="271"/>
      <c r="T573" s="271"/>
      <c r="U573" s="271"/>
      <c r="V573" s="271"/>
      <c r="W573" s="271"/>
      <c r="X573" s="271"/>
      <c r="Y573" s="271"/>
      <c r="Z573" s="272"/>
      <c r="AA573" s="553">
        <v>43800</v>
      </c>
      <c r="AB573" s="554"/>
      <c r="AC573" s="554"/>
      <c r="AD573" s="554"/>
      <c r="AE573" s="554"/>
      <c r="AF573" s="554"/>
      <c r="AG573" s="554"/>
      <c r="AH573" s="554"/>
      <c r="AI573" s="554"/>
      <c r="AJ573" s="555"/>
      <c r="AK573" s="553">
        <v>44531</v>
      </c>
      <c r="AL573" s="554"/>
      <c r="AM573" s="554"/>
      <c r="AN573" s="554"/>
      <c r="AO573" s="554"/>
      <c r="AP573" s="554"/>
      <c r="AQ573" s="554"/>
      <c r="AR573" s="554"/>
      <c r="AS573" s="554"/>
      <c r="AT573" s="555"/>
      <c r="EH573" s="193" t="s">
        <v>351</v>
      </c>
      <c r="EI573" s="193">
        <v>2017</v>
      </c>
      <c r="EJ573" s="193">
        <v>2018</v>
      </c>
      <c r="EK573" s="140"/>
    </row>
    <row r="574" spans="4:141" ht="14.25" customHeight="1" x14ac:dyDescent="0.35">
      <c r="D574" s="273"/>
      <c r="E574" s="274"/>
      <c r="F574" s="274"/>
      <c r="G574" s="274"/>
      <c r="H574" s="274"/>
      <c r="I574" s="274"/>
      <c r="J574" s="274"/>
      <c r="K574" s="274"/>
      <c r="L574" s="274"/>
      <c r="M574" s="274"/>
      <c r="N574" s="274"/>
      <c r="O574" s="274"/>
      <c r="P574" s="274"/>
      <c r="Q574" s="274"/>
      <c r="R574" s="274"/>
      <c r="S574" s="274"/>
      <c r="T574" s="274"/>
      <c r="U574" s="274"/>
      <c r="V574" s="274"/>
      <c r="W574" s="274"/>
      <c r="X574" s="274"/>
      <c r="Y574" s="274"/>
      <c r="Z574" s="275"/>
      <c r="AA574" s="556"/>
      <c r="AB574" s="557"/>
      <c r="AC574" s="557"/>
      <c r="AD574" s="557"/>
      <c r="AE574" s="557"/>
      <c r="AF574" s="557"/>
      <c r="AG574" s="557"/>
      <c r="AH574" s="557"/>
      <c r="AI574" s="557"/>
      <c r="AJ574" s="558"/>
      <c r="AK574" s="556"/>
      <c r="AL574" s="557"/>
      <c r="AM574" s="557"/>
      <c r="AN574" s="557"/>
      <c r="AO574" s="557"/>
      <c r="AP574" s="557"/>
      <c r="AQ574" s="557"/>
      <c r="AR574" s="557"/>
      <c r="AS574" s="557"/>
      <c r="AT574" s="558"/>
      <c r="EH574" s="140" t="s">
        <v>137</v>
      </c>
      <c r="EI574" s="140">
        <f>+AA585</f>
        <v>87.7</v>
      </c>
      <c r="EJ574" s="140">
        <f>+AK585</f>
        <v>89.22</v>
      </c>
      <c r="EK574" s="140"/>
    </row>
    <row r="575" spans="4:141" ht="14.25" customHeight="1" x14ac:dyDescent="0.35">
      <c r="D575" s="284" t="s">
        <v>347</v>
      </c>
      <c r="E575" s="285"/>
      <c r="F575" s="285"/>
      <c r="G575" s="285"/>
      <c r="H575" s="285"/>
      <c r="I575" s="285"/>
      <c r="J575" s="285"/>
      <c r="K575" s="285"/>
      <c r="L575" s="285"/>
      <c r="M575" s="285"/>
      <c r="N575" s="285"/>
      <c r="O575" s="285"/>
      <c r="P575" s="285"/>
      <c r="Q575" s="285"/>
      <c r="R575" s="285"/>
      <c r="S575" s="285"/>
      <c r="T575" s="285"/>
      <c r="U575" s="285"/>
      <c r="V575" s="285"/>
      <c r="W575" s="285"/>
      <c r="X575" s="285"/>
      <c r="Y575" s="285"/>
      <c r="Z575" s="286"/>
      <c r="AA575" s="488">
        <v>9412</v>
      </c>
      <c r="AB575" s="489"/>
      <c r="AC575" s="489"/>
      <c r="AD575" s="489"/>
      <c r="AE575" s="489"/>
      <c r="AF575" s="489"/>
      <c r="AG575" s="489"/>
      <c r="AH575" s="489"/>
      <c r="AI575" s="489"/>
      <c r="AJ575" s="490"/>
      <c r="AK575" s="488">
        <v>8931</v>
      </c>
      <c r="AL575" s="489"/>
      <c r="AM575" s="489"/>
      <c r="AN575" s="489"/>
      <c r="AO575" s="489"/>
      <c r="AP575" s="489"/>
      <c r="AQ575" s="489"/>
      <c r="AR575" s="489"/>
      <c r="AS575" s="489"/>
      <c r="AT575" s="490"/>
      <c r="EH575" s="140" t="s">
        <v>709</v>
      </c>
      <c r="EI575" s="140">
        <f>+AA586</f>
        <v>84.18</v>
      </c>
      <c r="EJ575" s="140">
        <f>+AK586</f>
        <v>84.46</v>
      </c>
      <c r="EK575" s="140"/>
    </row>
    <row r="576" spans="4:141" ht="14.25" customHeight="1" x14ac:dyDescent="0.35">
      <c r="D576" s="284" t="s">
        <v>348</v>
      </c>
      <c r="E576" s="285"/>
      <c r="F576" s="285"/>
      <c r="G576" s="285"/>
      <c r="H576" s="285"/>
      <c r="I576" s="285"/>
      <c r="J576" s="285"/>
      <c r="K576" s="285"/>
      <c r="L576" s="285"/>
      <c r="M576" s="285"/>
      <c r="N576" s="285"/>
      <c r="O576" s="285"/>
      <c r="P576" s="285"/>
      <c r="Q576" s="285"/>
      <c r="R576" s="285"/>
      <c r="S576" s="285"/>
      <c r="T576" s="285"/>
      <c r="U576" s="285"/>
      <c r="V576" s="285"/>
      <c r="W576" s="285"/>
      <c r="X576" s="285"/>
      <c r="Y576" s="285"/>
      <c r="Z576" s="286"/>
      <c r="AA576" s="488">
        <v>25335</v>
      </c>
      <c r="AB576" s="489"/>
      <c r="AC576" s="489"/>
      <c r="AD576" s="489"/>
      <c r="AE576" s="489"/>
      <c r="AF576" s="489"/>
      <c r="AG576" s="489"/>
      <c r="AH576" s="489"/>
      <c r="AI576" s="489"/>
      <c r="AJ576" s="490"/>
      <c r="AK576" s="488">
        <v>26064</v>
      </c>
      <c r="AL576" s="489"/>
      <c r="AM576" s="489"/>
      <c r="AN576" s="489"/>
      <c r="AO576" s="489"/>
      <c r="AP576" s="489"/>
      <c r="AQ576" s="489"/>
      <c r="AR576" s="489"/>
      <c r="AS576" s="489"/>
      <c r="AT576" s="490"/>
      <c r="EH576" s="140"/>
      <c r="EI576" s="140"/>
      <c r="EJ576" s="140"/>
      <c r="EK576" s="140"/>
    </row>
    <row r="577" spans="1:141" ht="14.25" customHeight="1" x14ac:dyDescent="0.35">
      <c r="D577" s="284" t="s">
        <v>350</v>
      </c>
      <c r="E577" s="285"/>
      <c r="F577" s="285"/>
      <c r="G577" s="285"/>
      <c r="H577" s="285"/>
      <c r="I577" s="285"/>
      <c r="J577" s="285"/>
      <c r="K577" s="285"/>
      <c r="L577" s="285"/>
      <c r="M577" s="285"/>
      <c r="N577" s="285"/>
      <c r="O577" s="285"/>
      <c r="P577" s="285"/>
      <c r="Q577" s="285"/>
      <c r="R577" s="285"/>
      <c r="S577" s="285"/>
      <c r="T577" s="285"/>
      <c r="U577" s="285"/>
      <c r="V577" s="285"/>
      <c r="W577" s="285"/>
      <c r="X577" s="285"/>
      <c r="Y577" s="285"/>
      <c r="Z577" s="286"/>
      <c r="AA577" s="488">
        <v>254</v>
      </c>
      <c r="AB577" s="489"/>
      <c r="AC577" s="489"/>
      <c r="AD577" s="489"/>
      <c r="AE577" s="489"/>
      <c r="AF577" s="489"/>
      <c r="AG577" s="489"/>
      <c r="AH577" s="489"/>
      <c r="AI577" s="489"/>
      <c r="AJ577" s="490"/>
      <c r="AK577" s="488">
        <v>244</v>
      </c>
      <c r="AL577" s="489"/>
      <c r="AM577" s="489"/>
      <c r="AN577" s="489"/>
      <c r="AO577" s="489"/>
      <c r="AP577" s="489"/>
      <c r="AQ577" s="489"/>
      <c r="AR577" s="489"/>
      <c r="AS577" s="489"/>
      <c r="AT577" s="490"/>
      <c r="EH577" s="140"/>
      <c r="EI577" s="140"/>
      <c r="EJ577" s="140"/>
      <c r="EK577" s="140"/>
    </row>
    <row r="578" spans="1:141" ht="14.25" customHeight="1" x14ac:dyDescent="0.35">
      <c r="D578" s="284" t="s">
        <v>346</v>
      </c>
      <c r="E578" s="285"/>
      <c r="F578" s="285"/>
      <c r="G578" s="285"/>
      <c r="H578" s="285"/>
      <c r="I578" s="285"/>
      <c r="J578" s="285"/>
      <c r="K578" s="285"/>
      <c r="L578" s="285"/>
      <c r="M578" s="285"/>
      <c r="N578" s="285"/>
      <c r="O578" s="285"/>
      <c r="P578" s="285"/>
      <c r="Q578" s="285"/>
      <c r="R578" s="285"/>
      <c r="S578" s="285"/>
      <c r="T578" s="285"/>
      <c r="U578" s="285"/>
      <c r="V578" s="285"/>
      <c r="W578" s="285"/>
      <c r="X578" s="285"/>
      <c r="Y578" s="285"/>
      <c r="Z578" s="286"/>
      <c r="AA578" s="488">
        <f>SUM(AA575:AJ577)</f>
        <v>35001</v>
      </c>
      <c r="AB578" s="489"/>
      <c r="AC578" s="489"/>
      <c r="AD578" s="489"/>
      <c r="AE578" s="489"/>
      <c r="AF578" s="489"/>
      <c r="AG578" s="489"/>
      <c r="AH578" s="489"/>
      <c r="AI578" s="489"/>
      <c r="AJ578" s="490"/>
      <c r="AK578" s="488">
        <f>SUM(AK575:AT577)</f>
        <v>35239</v>
      </c>
      <c r="AL578" s="489"/>
      <c r="AM578" s="489"/>
      <c r="AN578" s="489"/>
      <c r="AO578" s="489"/>
      <c r="AP578" s="489"/>
      <c r="AQ578" s="489"/>
      <c r="AR578" s="489"/>
      <c r="AS578" s="489"/>
      <c r="AT578" s="490"/>
    </row>
    <row r="579" spans="1:141" ht="14.25" customHeight="1" x14ac:dyDescent="0.35">
      <c r="D579" s="95" t="s">
        <v>353</v>
      </c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</row>
    <row r="580" spans="1:141" ht="14.25" customHeight="1" x14ac:dyDescent="0.35"/>
    <row r="581" spans="1:141" ht="14.25" customHeight="1" x14ac:dyDescent="0.35">
      <c r="D581" s="103" t="s">
        <v>352</v>
      </c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</row>
    <row r="582" spans="1:141" ht="14.25" customHeight="1" x14ac:dyDescent="0.35"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</row>
    <row r="583" spans="1:141" ht="14.25" customHeight="1" x14ac:dyDescent="0.35">
      <c r="D583" s="270" t="s">
        <v>351</v>
      </c>
      <c r="E583" s="271"/>
      <c r="F583" s="271"/>
      <c r="G583" s="271"/>
      <c r="H583" s="271"/>
      <c r="I583" s="271"/>
      <c r="J583" s="271"/>
      <c r="K583" s="271"/>
      <c r="L583" s="271"/>
      <c r="M583" s="271"/>
      <c r="N583" s="271"/>
      <c r="O583" s="271"/>
      <c r="P583" s="271"/>
      <c r="Q583" s="271"/>
      <c r="R583" s="271"/>
      <c r="S583" s="271"/>
      <c r="T583" s="271"/>
      <c r="U583" s="271"/>
      <c r="V583" s="271"/>
      <c r="W583" s="271"/>
      <c r="X583" s="271"/>
      <c r="Y583" s="271"/>
      <c r="Z583" s="272"/>
      <c r="AA583" s="553">
        <v>43070</v>
      </c>
      <c r="AB583" s="554"/>
      <c r="AC583" s="554"/>
      <c r="AD583" s="554"/>
      <c r="AE583" s="554"/>
      <c r="AF583" s="554"/>
      <c r="AG583" s="554"/>
      <c r="AH583" s="554"/>
      <c r="AI583" s="554"/>
      <c r="AJ583" s="555"/>
      <c r="AK583" s="553">
        <v>43435</v>
      </c>
      <c r="AL583" s="554"/>
      <c r="AM583" s="554"/>
      <c r="AN583" s="554"/>
      <c r="AO583" s="554"/>
      <c r="AP583" s="554"/>
      <c r="AQ583" s="554"/>
      <c r="AR583" s="554"/>
      <c r="AS583" s="554"/>
      <c r="AT583" s="555"/>
    </row>
    <row r="584" spans="1:141" ht="14.25" customHeight="1" x14ac:dyDescent="0.35">
      <c r="D584" s="273"/>
      <c r="E584" s="274"/>
      <c r="F584" s="274"/>
      <c r="G584" s="274"/>
      <c r="H584" s="274"/>
      <c r="I584" s="274"/>
      <c r="J584" s="274"/>
      <c r="K584" s="274"/>
      <c r="L584" s="274"/>
      <c r="M584" s="274"/>
      <c r="N584" s="274"/>
      <c r="O584" s="274"/>
      <c r="P584" s="274"/>
      <c r="Q584" s="274"/>
      <c r="R584" s="274"/>
      <c r="S584" s="274"/>
      <c r="T584" s="274"/>
      <c r="U584" s="274"/>
      <c r="V584" s="274"/>
      <c r="W584" s="274"/>
      <c r="X584" s="274"/>
      <c r="Y584" s="274"/>
      <c r="Z584" s="275"/>
      <c r="AA584" s="556"/>
      <c r="AB584" s="557"/>
      <c r="AC584" s="557"/>
      <c r="AD584" s="557"/>
      <c r="AE584" s="557"/>
      <c r="AF584" s="557"/>
      <c r="AG584" s="557"/>
      <c r="AH584" s="557"/>
      <c r="AI584" s="557"/>
      <c r="AJ584" s="558"/>
      <c r="AK584" s="556"/>
      <c r="AL584" s="557"/>
      <c r="AM584" s="557"/>
      <c r="AN584" s="557"/>
      <c r="AO584" s="557"/>
      <c r="AP584" s="557"/>
      <c r="AQ584" s="557"/>
      <c r="AR584" s="557"/>
      <c r="AS584" s="557"/>
      <c r="AT584" s="558"/>
    </row>
    <row r="585" spans="1:141" ht="14.25" customHeight="1" x14ac:dyDescent="0.35">
      <c r="D585" s="825" t="s">
        <v>137</v>
      </c>
      <c r="E585" s="826"/>
      <c r="F585" s="826"/>
      <c r="G585" s="826"/>
      <c r="H585" s="826"/>
      <c r="I585" s="826"/>
      <c r="J585" s="826"/>
      <c r="K585" s="826"/>
      <c r="L585" s="826"/>
      <c r="M585" s="826"/>
      <c r="N585" s="826"/>
      <c r="O585" s="826"/>
      <c r="P585" s="826"/>
      <c r="Q585" s="826"/>
      <c r="R585" s="826"/>
      <c r="S585" s="826"/>
      <c r="T585" s="826"/>
      <c r="U585" s="826"/>
      <c r="V585" s="826"/>
      <c r="W585" s="826"/>
      <c r="X585" s="826"/>
      <c r="Y585" s="826"/>
      <c r="Z585" s="827"/>
      <c r="AA585" s="284">
        <v>87.7</v>
      </c>
      <c r="AB585" s="285"/>
      <c r="AC585" s="285"/>
      <c r="AD585" s="285"/>
      <c r="AE585" s="285"/>
      <c r="AF585" s="285"/>
      <c r="AG585" s="285"/>
      <c r="AH585" s="285"/>
      <c r="AI585" s="285"/>
      <c r="AJ585" s="286"/>
      <c r="AK585" s="284">
        <v>89.22</v>
      </c>
      <c r="AL585" s="285"/>
      <c r="AM585" s="285"/>
      <c r="AN585" s="285"/>
      <c r="AO585" s="285"/>
      <c r="AP585" s="285"/>
      <c r="AQ585" s="285"/>
      <c r="AR585" s="285"/>
      <c r="AS585" s="285"/>
      <c r="AT585" s="286"/>
    </row>
    <row r="586" spans="1:141" ht="14.25" customHeight="1" x14ac:dyDescent="0.35">
      <c r="D586" s="825" t="s">
        <v>709</v>
      </c>
      <c r="E586" s="826"/>
      <c r="F586" s="826"/>
      <c r="G586" s="826"/>
      <c r="H586" s="826"/>
      <c r="I586" s="826"/>
      <c r="J586" s="826"/>
      <c r="K586" s="826"/>
      <c r="L586" s="826"/>
      <c r="M586" s="826"/>
      <c r="N586" s="826"/>
      <c r="O586" s="826"/>
      <c r="P586" s="826"/>
      <c r="Q586" s="826"/>
      <c r="R586" s="826"/>
      <c r="S586" s="826"/>
      <c r="T586" s="826"/>
      <c r="U586" s="826"/>
      <c r="V586" s="826"/>
      <c r="W586" s="826"/>
      <c r="X586" s="826"/>
      <c r="Y586" s="826"/>
      <c r="Z586" s="827"/>
      <c r="AA586" s="284">
        <v>84.18</v>
      </c>
      <c r="AB586" s="285"/>
      <c r="AC586" s="285"/>
      <c r="AD586" s="285"/>
      <c r="AE586" s="285"/>
      <c r="AF586" s="285"/>
      <c r="AG586" s="285"/>
      <c r="AH586" s="285"/>
      <c r="AI586" s="285"/>
      <c r="AJ586" s="286"/>
      <c r="AK586" s="284">
        <v>84.46</v>
      </c>
      <c r="AL586" s="285"/>
      <c r="AM586" s="285"/>
      <c r="AN586" s="285"/>
      <c r="AO586" s="285"/>
      <c r="AP586" s="285"/>
      <c r="AQ586" s="285"/>
      <c r="AR586" s="285"/>
      <c r="AS586" s="285"/>
      <c r="AT586" s="286"/>
    </row>
    <row r="587" spans="1:141" ht="14.25" customHeight="1" x14ac:dyDescent="0.35">
      <c r="D587" s="95" t="s">
        <v>354</v>
      </c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</row>
    <row r="588" spans="1:141" ht="14.25" customHeight="1" x14ac:dyDescent="0.35"/>
    <row r="589" spans="1:141" ht="14.25" customHeight="1" x14ac:dyDescent="0.3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1"/>
      <c r="CN589" s="111"/>
    </row>
    <row r="590" spans="1:141" ht="14.25" customHeight="1" x14ac:dyDescent="0.3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</row>
    <row r="591" spans="1:141" ht="14.25" customHeight="1" x14ac:dyDescent="0.35"/>
    <row r="592" spans="1:141" ht="14.25" customHeight="1" x14ac:dyDescent="0.35">
      <c r="C592" s="170"/>
      <c r="D592" s="390" t="s">
        <v>367</v>
      </c>
      <c r="E592" s="390"/>
      <c r="F592" s="390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  <c r="AB592" s="390"/>
      <c r="AC592" s="390"/>
      <c r="AD592" s="390"/>
      <c r="AE592" s="390"/>
      <c r="AF592" s="390"/>
      <c r="AG592" s="390"/>
      <c r="AH592" s="390"/>
      <c r="AI592" s="390"/>
      <c r="AJ592" s="390"/>
      <c r="AK592" s="390"/>
      <c r="AL592" s="390"/>
      <c r="AM592" s="390"/>
      <c r="AN592" s="390"/>
      <c r="AO592" s="390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CN592" s="170"/>
    </row>
    <row r="593" spans="4:142" ht="14.25" customHeight="1" x14ac:dyDescent="0.35">
      <c r="D593" s="203"/>
      <c r="E593" s="203"/>
      <c r="F593" s="203"/>
      <c r="G593" s="203"/>
      <c r="H593" s="203"/>
      <c r="I593" s="203"/>
      <c r="J593" s="203"/>
      <c r="K593" s="203"/>
      <c r="L593" s="203"/>
      <c r="M593" s="203"/>
      <c r="N593" s="203"/>
      <c r="O593" s="203"/>
      <c r="P593" s="203"/>
      <c r="Q593" s="203"/>
      <c r="R593" s="203"/>
      <c r="S593" s="203"/>
      <c r="T593" s="203"/>
      <c r="U593" s="203"/>
      <c r="V593" s="203"/>
      <c r="W593" s="203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</row>
    <row r="594" spans="4:142" ht="14.25" customHeight="1" x14ac:dyDescent="0.35">
      <c r="D594" s="915" t="s">
        <v>368</v>
      </c>
      <c r="E594" s="916"/>
      <c r="F594" s="916"/>
      <c r="G594" s="916"/>
      <c r="H594" s="916"/>
      <c r="I594" s="916"/>
      <c r="J594" s="916"/>
      <c r="K594" s="916"/>
      <c r="L594" s="916"/>
      <c r="M594" s="916"/>
      <c r="N594" s="916"/>
      <c r="O594" s="916"/>
      <c r="P594" s="916"/>
      <c r="Q594" s="917"/>
      <c r="R594" s="828" t="s">
        <v>371</v>
      </c>
      <c r="S594" s="829"/>
      <c r="T594" s="829"/>
      <c r="U594" s="829"/>
      <c r="V594" s="829"/>
      <c r="W594" s="829"/>
      <c r="X594" s="829"/>
      <c r="Y594" s="830"/>
      <c r="Z594" s="831" t="s">
        <v>375</v>
      </c>
      <c r="AA594" s="832"/>
      <c r="AB594" s="832"/>
      <c r="AC594" s="832"/>
      <c r="AD594" s="832"/>
      <c r="AE594" s="832"/>
      <c r="AF594" s="832"/>
      <c r="AG594" s="832"/>
      <c r="AH594" s="832"/>
      <c r="AI594" s="832"/>
      <c r="AJ594" s="832"/>
      <c r="AK594" s="832"/>
      <c r="AL594" s="833"/>
      <c r="AM594" s="831" t="s">
        <v>45</v>
      </c>
      <c r="AN594" s="832"/>
      <c r="AO594" s="832"/>
      <c r="AP594" s="832"/>
      <c r="AQ594" s="832"/>
      <c r="AR594" s="832"/>
      <c r="AS594" s="832"/>
      <c r="AT594" s="833"/>
      <c r="AV594" s="491" t="s">
        <v>368</v>
      </c>
      <c r="AW594" s="491"/>
      <c r="AX594" s="491"/>
      <c r="AY594" s="491"/>
      <c r="AZ594" s="491"/>
      <c r="BA594" s="491"/>
      <c r="BB594" s="491"/>
      <c r="BC594" s="491"/>
      <c r="BD594" s="491"/>
      <c r="BE594" s="491"/>
      <c r="BF594" s="491"/>
      <c r="BG594" s="491"/>
      <c r="BH594" s="491"/>
      <c r="BI594" s="491"/>
      <c r="BJ594" s="491"/>
      <c r="BK594" s="491"/>
      <c r="BL594" s="491" t="s">
        <v>371</v>
      </c>
      <c r="BM594" s="491"/>
      <c r="BN594" s="491"/>
      <c r="BO594" s="491"/>
      <c r="BP594" s="491"/>
      <c r="BQ594" s="491"/>
      <c r="BR594" s="491"/>
      <c r="BS594" s="491"/>
      <c r="BT594" s="790" t="s">
        <v>375</v>
      </c>
      <c r="BU594" s="790"/>
      <c r="BV594" s="790"/>
      <c r="BW594" s="790"/>
      <c r="BX594" s="790"/>
      <c r="BY594" s="790"/>
      <c r="BZ594" s="790"/>
      <c r="CA594" s="790"/>
      <c r="CB594" s="790"/>
      <c r="CC594" s="790"/>
      <c r="CD594" s="790"/>
      <c r="CE594" s="790"/>
      <c r="CF594" s="790"/>
      <c r="CG594" s="790" t="s">
        <v>45</v>
      </c>
      <c r="CH594" s="790"/>
      <c r="CI594" s="790"/>
      <c r="CJ594" s="790"/>
      <c r="CK594" s="790"/>
      <c r="CL594" s="790"/>
      <c r="CM594" s="790"/>
      <c r="CN594" s="790"/>
    </row>
    <row r="595" spans="4:142" ht="14.25" customHeight="1" x14ac:dyDescent="0.35">
      <c r="D595" s="918"/>
      <c r="E595" s="919"/>
      <c r="F595" s="919"/>
      <c r="G595" s="919"/>
      <c r="H595" s="919"/>
      <c r="I595" s="919"/>
      <c r="J595" s="919"/>
      <c r="K595" s="919"/>
      <c r="L595" s="919"/>
      <c r="M595" s="919"/>
      <c r="N595" s="919"/>
      <c r="O595" s="919"/>
      <c r="P595" s="919"/>
      <c r="Q595" s="920"/>
      <c r="R595" s="828" t="s">
        <v>370</v>
      </c>
      <c r="S595" s="829"/>
      <c r="T595" s="829"/>
      <c r="U595" s="830"/>
      <c r="V595" s="828" t="s">
        <v>645</v>
      </c>
      <c r="W595" s="829"/>
      <c r="X595" s="829"/>
      <c r="Y595" s="830"/>
      <c r="Z595" s="828" t="s">
        <v>385</v>
      </c>
      <c r="AA595" s="829"/>
      <c r="AB595" s="829"/>
      <c r="AC595" s="830"/>
      <c r="AD595" s="828" t="s">
        <v>372</v>
      </c>
      <c r="AE595" s="829"/>
      <c r="AF595" s="830"/>
      <c r="AG595" s="828" t="s">
        <v>373</v>
      </c>
      <c r="AH595" s="829"/>
      <c r="AI595" s="830"/>
      <c r="AJ595" s="828" t="s">
        <v>374</v>
      </c>
      <c r="AK595" s="829"/>
      <c r="AL595" s="830"/>
      <c r="AM595" s="828" t="s">
        <v>123</v>
      </c>
      <c r="AN595" s="829"/>
      <c r="AO595" s="829"/>
      <c r="AP595" s="830"/>
      <c r="AQ595" s="828" t="s">
        <v>124</v>
      </c>
      <c r="AR595" s="829"/>
      <c r="AS595" s="829"/>
      <c r="AT595" s="830"/>
      <c r="AV595" s="491"/>
      <c r="AW595" s="491"/>
      <c r="AX595" s="491"/>
      <c r="AY595" s="491"/>
      <c r="AZ595" s="491"/>
      <c r="BA595" s="491"/>
      <c r="BB595" s="491"/>
      <c r="BC595" s="491"/>
      <c r="BD595" s="491"/>
      <c r="BE595" s="491"/>
      <c r="BF595" s="491"/>
      <c r="BG595" s="491"/>
      <c r="BH595" s="491"/>
      <c r="BI595" s="491"/>
      <c r="BJ595" s="491"/>
      <c r="BK595" s="491"/>
      <c r="BL595" s="491" t="s">
        <v>370</v>
      </c>
      <c r="BM595" s="491"/>
      <c r="BN595" s="491"/>
      <c r="BO595" s="491"/>
      <c r="BP595" s="491" t="s">
        <v>645</v>
      </c>
      <c r="BQ595" s="491"/>
      <c r="BR595" s="491"/>
      <c r="BS595" s="491"/>
      <c r="BT595" s="491" t="s">
        <v>385</v>
      </c>
      <c r="BU595" s="491"/>
      <c r="BV595" s="491"/>
      <c r="BW595" s="491"/>
      <c r="BX595" s="491" t="s">
        <v>372</v>
      </c>
      <c r="BY595" s="491"/>
      <c r="BZ595" s="491"/>
      <c r="CA595" s="491" t="s">
        <v>373</v>
      </c>
      <c r="CB595" s="491"/>
      <c r="CC595" s="491"/>
      <c r="CD595" s="491" t="s">
        <v>374</v>
      </c>
      <c r="CE595" s="491"/>
      <c r="CF595" s="491"/>
      <c r="CG595" s="491" t="s">
        <v>123</v>
      </c>
      <c r="CH595" s="491"/>
      <c r="CI595" s="491"/>
      <c r="CJ595" s="491"/>
      <c r="CK595" s="491" t="s">
        <v>124</v>
      </c>
      <c r="CL595" s="491"/>
      <c r="CM595" s="491"/>
      <c r="CN595" s="491"/>
      <c r="EH595" s="140"/>
      <c r="EI595" s="140"/>
      <c r="EJ595" s="140"/>
      <c r="EK595" s="140"/>
      <c r="EL595" s="140"/>
    </row>
    <row r="596" spans="4:142" ht="17.25" customHeight="1" x14ac:dyDescent="0.35">
      <c r="D596" s="420" t="s">
        <v>1312</v>
      </c>
      <c r="E596" s="357"/>
      <c r="F596" s="357"/>
      <c r="G596" s="357"/>
      <c r="H596" s="357"/>
      <c r="I596" s="357"/>
      <c r="J596" s="357"/>
      <c r="K596" s="357"/>
      <c r="L596" s="357"/>
      <c r="M596" s="357"/>
      <c r="N596" s="357"/>
      <c r="O596" s="357"/>
      <c r="P596" s="357"/>
      <c r="Q596" s="358"/>
      <c r="R596" s="319"/>
      <c r="S596" s="320"/>
      <c r="T596" s="320"/>
      <c r="U596" s="321"/>
      <c r="V596" s="319" t="s">
        <v>930</v>
      </c>
      <c r="W596" s="320"/>
      <c r="X596" s="320"/>
      <c r="Y596" s="321"/>
      <c r="Z596" s="319">
        <v>83</v>
      </c>
      <c r="AA596" s="320"/>
      <c r="AB596" s="320"/>
      <c r="AC596" s="321"/>
      <c r="AD596" s="319">
        <v>421</v>
      </c>
      <c r="AE596" s="320"/>
      <c r="AF596" s="321"/>
      <c r="AG596" s="319">
        <v>349</v>
      </c>
      <c r="AH596" s="320"/>
      <c r="AI596" s="321"/>
      <c r="AJ596" s="319">
        <v>121</v>
      </c>
      <c r="AK596" s="320"/>
      <c r="AL596" s="321"/>
      <c r="AM596" s="319" t="s">
        <v>930</v>
      </c>
      <c r="AN596" s="320"/>
      <c r="AO596" s="320"/>
      <c r="AP596" s="321"/>
      <c r="AQ596" s="319"/>
      <c r="AR596" s="320"/>
      <c r="AS596" s="320"/>
      <c r="AT596" s="321"/>
      <c r="AV596" s="457"/>
      <c r="AW596" s="457"/>
      <c r="AX596" s="457"/>
      <c r="AY596" s="457"/>
      <c r="AZ596" s="457"/>
      <c r="BA596" s="457"/>
      <c r="BB596" s="457"/>
      <c r="BC596" s="457"/>
      <c r="BD596" s="457"/>
      <c r="BE596" s="457"/>
      <c r="BF596" s="457"/>
      <c r="BG596" s="457"/>
      <c r="BH596" s="457"/>
      <c r="BI596" s="457"/>
      <c r="BJ596" s="457"/>
      <c r="BK596" s="457"/>
      <c r="BL596" s="465"/>
      <c r="BM596" s="465"/>
      <c r="BN596" s="465"/>
      <c r="BO596" s="465"/>
      <c r="BP596" s="465"/>
      <c r="BQ596" s="465"/>
      <c r="BR596" s="465"/>
      <c r="BS596" s="465"/>
      <c r="BT596" s="465"/>
      <c r="BU596" s="465"/>
      <c r="BV596" s="465"/>
      <c r="BW596" s="465"/>
      <c r="BX596" s="465"/>
      <c r="BY596" s="465"/>
      <c r="BZ596" s="465"/>
      <c r="CA596" s="465"/>
      <c r="CB596" s="465"/>
      <c r="CC596" s="465"/>
      <c r="CD596" s="465"/>
      <c r="CE596" s="465"/>
      <c r="CF596" s="465"/>
      <c r="CG596" s="465"/>
      <c r="CH596" s="465"/>
      <c r="CI596" s="465"/>
      <c r="CJ596" s="465"/>
      <c r="CK596" s="465"/>
      <c r="CL596" s="465"/>
      <c r="CM596" s="465"/>
      <c r="CN596" s="465"/>
      <c r="EH596" s="140"/>
      <c r="EI596" s="140"/>
      <c r="EJ596" s="140"/>
      <c r="EK596" s="140"/>
      <c r="EL596" s="140"/>
    </row>
    <row r="597" spans="4:142" ht="14.25" customHeight="1" x14ac:dyDescent="0.35">
      <c r="D597" s="420" t="s">
        <v>1313</v>
      </c>
      <c r="E597" s="357"/>
      <c r="F597" s="357"/>
      <c r="G597" s="357"/>
      <c r="H597" s="357"/>
      <c r="I597" s="357"/>
      <c r="J597" s="357"/>
      <c r="K597" s="357"/>
      <c r="L597" s="357"/>
      <c r="M597" s="357"/>
      <c r="N597" s="357"/>
      <c r="O597" s="357"/>
      <c r="P597" s="357"/>
      <c r="Q597" s="358"/>
      <c r="R597" s="319"/>
      <c r="S597" s="320"/>
      <c r="T597" s="320"/>
      <c r="U597" s="321"/>
      <c r="V597" s="319" t="s">
        <v>930</v>
      </c>
      <c r="W597" s="320"/>
      <c r="X597" s="320"/>
      <c r="Y597" s="321"/>
      <c r="Z597" s="319">
        <v>77</v>
      </c>
      <c r="AA597" s="320"/>
      <c r="AB597" s="320"/>
      <c r="AC597" s="321"/>
      <c r="AD597" s="319">
        <v>369</v>
      </c>
      <c r="AE597" s="320"/>
      <c r="AF597" s="321"/>
      <c r="AG597" s="319">
        <v>422</v>
      </c>
      <c r="AH597" s="320"/>
      <c r="AI597" s="321"/>
      <c r="AJ597" s="319">
        <v>156</v>
      </c>
      <c r="AK597" s="320"/>
      <c r="AL597" s="321"/>
      <c r="AM597" s="319" t="s">
        <v>930</v>
      </c>
      <c r="AN597" s="320"/>
      <c r="AO597" s="320"/>
      <c r="AP597" s="321"/>
      <c r="AQ597" s="319"/>
      <c r="AR597" s="320"/>
      <c r="AS597" s="320"/>
      <c r="AT597" s="321"/>
      <c r="AV597" s="457"/>
      <c r="AW597" s="457"/>
      <c r="AX597" s="457"/>
      <c r="AY597" s="457"/>
      <c r="AZ597" s="457"/>
      <c r="BA597" s="457"/>
      <c r="BB597" s="457"/>
      <c r="BC597" s="457"/>
      <c r="BD597" s="457"/>
      <c r="BE597" s="457"/>
      <c r="BF597" s="457"/>
      <c r="BG597" s="457"/>
      <c r="BH597" s="457"/>
      <c r="BI597" s="457"/>
      <c r="BJ597" s="457"/>
      <c r="BK597" s="457"/>
      <c r="BL597" s="465"/>
      <c r="BM597" s="465"/>
      <c r="BN597" s="465"/>
      <c r="BO597" s="465"/>
      <c r="BP597" s="465"/>
      <c r="BQ597" s="465"/>
      <c r="BR597" s="465"/>
      <c r="BS597" s="465"/>
      <c r="BT597" s="465"/>
      <c r="BU597" s="465"/>
      <c r="BV597" s="465"/>
      <c r="BW597" s="465"/>
      <c r="BX597" s="465"/>
      <c r="BY597" s="465"/>
      <c r="BZ597" s="465"/>
      <c r="CA597" s="465"/>
      <c r="CB597" s="465"/>
      <c r="CC597" s="465"/>
      <c r="CD597" s="465"/>
      <c r="CE597" s="465"/>
      <c r="CF597" s="465"/>
      <c r="CG597" s="465"/>
      <c r="CH597" s="465"/>
      <c r="CI597" s="465"/>
      <c r="CJ597" s="465"/>
      <c r="CK597" s="465"/>
      <c r="CL597" s="465"/>
      <c r="CM597" s="465"/>
      <c r="CN597" s="465"/>
      <c r="EH597" s="172" t="s">
        <v>380</v>
      </c>
      <c r="EI597" s="172" t="s">
        <v>378</v>
      </c>
      <c r="EJ597" s="172" t="s">
        <v>379</v>
      </c>
      <c r="EK597" s="172" t="s">
        <v>374</v>
      </c>
      <c r="EL597" s="172" t="s">
        <v>121</v>
      </c>
    </row>
    <row r="598" spans="4:142" ht="14.25" customHeight="1" x14ac:dyDescent="0.35">
      <c r="D598" s="420" t="s">
        <v>1314</v>
      </c>
      <c r="E598" s="357"/>
      <c r="F598" s="357"/>
      <c r="G598" s="357"/>
      <c r="H598" s="357"/>
      <c r="I598" s="357"/>
      <c r="J598" s="357"/>
      <c r="K598" s="357"/>
      <c r="L598" s="357"/>
      <c r="M598" s="357"/>
      <c r="N598" s="357"/>
      <c r="O598" s="357"/>
      <c r="P598" s="357"/>
      <c r="Q598" s="358"/>
      <c r="R598" s="319"/>
      <c r="S598" s="320"/>
      <c r="T598" s="320"/>
      <c r="U598" s="321"/>
      <c r="V598" s="319" t="s">
        <v>930</v>
      </c>
      <c r="W598" s="320"/>
      <c r="X598" s="320"/>
      <c r="Y598" s="321"/>
      <c r="Z598" s="319">
        <v>58</v>
      </c>
      <c r="AA598" s="320"/>
      <c r="AB598" s="320"/>
      <c r="AC598" s="321"/>
      <c r="AD598" s="319">
        <v>318</v>
      </c>
      <c r="AE598" s="320"/>
      <c r="AF598" s="321"/>
      <c r="AG598" s="319">
        <v>248</v>
      </c>
      <c r="AH598" s="320"/>
      <c r="AI598" s="321"/>
      <c r="AJ598" s="319">
        <v>75</v>
      </c>
      <c r="AK598" s="320"/>
      <c r="AL598" s="321"/>
      <c r="AM598" s="319" t="s">
        <v>930</v>
      </c>
      <c r="AN598" s="320"/>
      <c r="AO598" s="320"/>
      <c r="AP598" s="321"/>
      <c r="AQ598" s="319"/>
      <c r="AR598" s="320"/>
      <c r="AS598" s="320"/>
      <c r="AT598" s="321"/>
      <c r="AV598" s="457"/>
      <c r="AW598" s="457"/>
      <c r="AX598" s="457"/>
      <c r="AY598" s="457"/>
      <c r="AZ598" s="457"/>
      <c r="BA598" s="457"/>
      <c r="BB598" s="457"/>
      <c r="BC598" s="457"/>
      <c r="BD598" s="457"/>
      <c r="BE598" s="457"/>
      <c r="BF598" s="457"/>
      <c r="BG598" s="457"/>
      <c r="BH598" s="457"/>
      <c r="BI598" s="457"/>
      <c r="BJ598" s="457"/>
      <c r="BK598" s="457"/>
      <c r="BL598" s="465"/>
      <c r="BM598" s="465"/>
      <c r="BN598" s="465"/>
      <c r="BO598" s="465"/>
      <c r="BP598" s="465"/>
      <c r="BQ598" s="465"/>
      <c r="BR598" s="465"/>
      <c r="BS598" s="465"/>
      <c r="BT598" s="465"/>
      <c r="BU598" s="465"/>
      <c r="BV598" s="465"/>
      <c r="BW598" s="465"/>
      <c r="BX598" s="465"/>
      <c r="BY598" s="465"/>
      <c r="BZ598" s="465"/>
      <c r="CA598" s="465"/>
      <c r="CB598" s="465"/>
      <c r="CC598" s="465"/>
      <c r="CD598" s="465"/>
      <c r="CE598" s="465"/>
      <c r="CF598" s="465"/>
      <c r="CG598" s="465"/>
      <c r="CH598" s="465"/>
      <c r="CI598" s="465"/>
      <c r="CJ598" s="465"/>
      <c r="CK598" s="465"/>
      <c r="CL598" s="465"/>
      <c r="CM598" s="465"/>
      <c r="CN598" s="465"/>
      <c r="EH598" s="173">
        <f>+BT630</f>
        <v>488</v>
      </c>
      <c r="EI598" s="173">
        <f>+BX630</f>
        <v>2517</v>
      </c>
      <c r="EJ598" s="173">
        <f>+CA630</f>
        <v>1992</v>
      </c>
      <c r="EK598" s="173">
        <f>+CD630</f>
        <v>704</v>
      </c>
      <c r="EL598" s="173">
        <f>SUM(EH598:EK598)</f>
        <v>5701</v>
      </c>
    </row>
    <row r="599" spans="4:142" ht="14.25" customHeight="1" x14ac:dyDescent="0.35">
      <c r="D599" s="420" t="s">
        <v>1315</v>
      </c>
      <c r="E599" s="357"/>
      <c r="F599" s="357"/>
      <c r="G599" s="357"/>
      <c r="H599" s="357"/>
      <c r="I599" s="357"/>
      <c r="J599" s="357"/>
      <c r="K599" s="357"/>
      <c r="L599" s="357"/>
      <c r="M599" s="357"/>
      <c r="N599" s="357"/>
      <c r="O599" s="357"/>
      <c r="P599" s="357"/>
      <c r="Q599" s="358"/>
      <c r="R599" s="319"/>
      <c r="S599" s="320"/>
      <c r="T599" s="320"/>
      <c r="U599" s="321"/>
      <c r="V599" s="319" t="s">
        <v>930</v>
      </c>
      <c r="W599" s="320"/>
      <c r="X599" s="320"/>
      <c r="Y599" s="321"/>
      <c r="Z599" s="319">
        <v>134</v>
      </c>
      <c r="AA599" s="320"/>
      <c r="AB599" s="320"/>
      <c r="AC599" s="321"/>
      <c r="AD599" s="319">
        <v>728</v>
      </c>
      <c r="AE599" s="320"/>
      <c r="AF599" s="321"/>
      <c r="AG599" s="319">
        <v>509</v>
      </c>
      <c r="AH599" s="320"/>
      <c r="AI599" s="321"/>
      <c r="AJ599" s="319">
        <v>132</v>
      </c>
      <c r="AK599" s="320"/>
      <c r="AL599" s="321"/>
      <c r="AM599" s="319"/>
      <c r="AN599" s="320"/>
      <c r="AO599" s="320"/>
      <c r="AP599" s="321"/>
      <c r="AQ599" s="319" t="s">
        <v>930</v>
      </c>
      <c r="AR599" s="320"/>
      <c r="AS599" s="320"/>
      <c r="AT599" s="321"/>
      <c r="AV599" s="457"/>
      <c r="AW599" s="457"/>
      <c r="AX599" s="457"/>
      <c r="AY599" s="457"/>
      <c r="AZ599" s="457"/>
      <c r="BA599" s="457"/>
      <c r="BB599" s="457"/>
      <c r="BC599" s="457"/>
      <c r="BD599" s="457"/>
      <c r="BE599" s="457"/>
      <c r="BF599" s="457"/>
      <c r="BG599" s="457"/>
      <c r="BH599" s="457"/>
      <c r="BI599" s="457"/>
      <c r="BJ599" s="457"/>
      <c r="BK599" s="457"/>
      <c r="BL599" s="465"/>
      <c r="BM599" s="465"/>
      <c r="BN599" s="465"/>
      <c r="BO599" s="465"/>
      <c r="BP599" s="465"/>
      <c r="BQ599" s="465"/>
      <c r="BR599" s="465"/>
      <c r="BS599" s="465"/>
      <c r="BT599" s="465"/>
      <c r="BU599" s="465"/>
      <c r="BV599" s="465"/>
      <c r="BW599" s="465"/>
      <c r="BX599" s="465"/>
      <c r="BY599" s="465"/>
      <c r="BZ599" s="465"/>
      <c r="CA599" s="465"/>
      <c r="CB599" s="465"/>
      <c r="CC599" s="465"/>
      <c r="CD599" s="465"/>
      <c r="CE599" s="465"/>
      <c r="CF599" s="465"/>
      <c r="CG599" s="465"/>
      <c r="CH599" s="465"/>
      <c r="CI599" s="465"/>
      <c r="CJ599" s="465"/>
      <c r="CK599" s="465"/>
      <c r="CL599" s="465"/>
      <c r="CM599" s="465"/>
      <c r="CN599" s="465"/>
      <c r="EH599" s="174">
        <f>+EH598/$EL$598</f>
        <v>8.5599017716190148E-2</v>
      </c>
      <c r="EI599" s="174">
        <f>+EI598/$EL$598</f>
        <v>0.4415014909664971</v>
      </c>
      <c r="EJ599" s="174">
        <f>+EJ598/$EL$598</f>
        <v>0.34941238379231715</v>
      </c>
      <c r="EK599" s="174">
        <f>+EK598/$EL$598</f>
        <v>0.12348710752499562</v>
      </c>
      <c r="EL599" s="172"/>
    </row>
    <row r="600" spans="4:142" ht="14.25" customHeight="1" x14ac:dyDescent="0.35">
      <c r="D600" s="550" t="s">
        <v>1316</v>
      </c>
      <c r="E600" s="551"/>
      <c r="F600" s="551"/>
      <c r="G600" s="551"/>
      <c r="H600" s="551"/>
      <c r="I600" s="551"/>
      <c r="J600" s="551"/>
      <c r="K600" s="551"/>
      <c r="L600" s="551"/>
      <c r="M600" s="551"/>
      <c r="N600" s="551"/>
      <c r="O600" s="551"/>
      <c r="P600" s="551"/>
      <c r="Q600" s="552"/>
      <c r="R600" s="319"/>
      <c r="S600" s="320"/>
      <c r="T600" s="320"/>
      <c r="U600" s="321"/>
      <c r="V600" s="319" t="s">
        <v>930</v>
      </c>
      <c r="W600" s="320"/>
      <c r="X600" s="320"/>
      <c r="Y600" s="321"/>
      <c r="Z600" s="319">
        <v>56</v>
      </c>
      <c r="AA600" s="320"/>
      <c r="AB600" s="320"/>
      <c r="AC600" s="321"/>
      <c r="AD600" s="319">
        <v>296</v>
      </c>
      <c r="AE600" s="320"/>
      <c r="AF600" s="321"/>
      <c r="AG600" s="319">
        <v>176</v>
      </c>
      <c r="AH600" s="320"/>
      <c r="AI600" s="321"/>
      <c r="AJ600" s="319">
        <v>77</v>
      </c>
      <c r="AK600" s="320"/>
      <c r="AL600" s="321"/>
      <c r="AM600" s="319" t="s">
        <v>930</v>
      </c>
      <c r="AN600" s="320"/>
      <c r="AO600" s="320"/>
      <c r="AP600" s="321"/>
      <c r="AQ600" s="319"/>
      <c r="AR600" s="320"/>
      <c r="AS600" s="320"/>
      <c r="AT600" s="321"/>
      <c r="AV600" s="457"/>
      <c r="AW600" s="457"/>
      <c r="AX600" s="457"/>
      <c r="AY600" s="457"/>
      <c r="AZ600" s="457"/>
      <c r="BA600" s="457"/>
      <c r="BB600" s="457"/>
      <c r="BC600" s="457"/>
      <c r="BD600" s="457"/>
      <c r="BE600" s="457"/>
      <c r="BF600" s="457"/>
      <c r="BG600" s="457"/>
      <c r="BH600" s="457"/>
      <c r="BI600" s="457"/>
      <c r="BJ600" s="457"/>
      <c r="BK600" s="457"/>
      <c r="BL600" s="465"/>
      <c r="BM600" s="465"/>
      <c r="BN600" s="465"/>
      <c r="BO600" s="465"/>
      <c r="BP600" s="465"/>
      <c r="BQ600" s="465"/>
      <c r="BR600" s="465"/>
      <c r="BS600" s="465"/>
      <c r="BT600" s="465"/>
      <c r="BU600" s="465"/>
      <c r="BV600" s="465"/>
      <c r="BW600" s="465"/>
      <c r="BX600" s="465"/>
      <c r="BY600" s="465"/>
      <c r="BZ600" s="465"/>
      <c r="CA600" s="465"/>
      <c r="CB600" s="465"/>
      <c r="CC600" s="465"/>
      <c r="CD600" s="465"/>
      <c r="CE600" s="465"/>
      <c r="CF600" s="465"/>
      <c r="CG600" s="465"/>
      <c r="CH600" s="465"/>
      <c r="CI600" s="465"/>
      <c r="CJ600" s="465"/>
      <c r="CK600" s="465"/>
      <c r="CL600" s="465"/>
      <c r="CM600" s="465"/>
      <c r="CN600" s="465"/>
      <c r="EH600" s="140"/>
      <c r="EI600" s="140"/>
      <c r="EJ600" s="140"/>
      <c r="EK600" s="140"/>
      <c r="EL600" s="140"/>
    </row>
    <row r="601" spans="4:142" ht="15.75" customHeight="1" x14ac:dyDescent="0.35">
      <c r="D601" s="550" t="s">
        <v>1317</v>
      </c>
      <c r="E601" s="551"/>
      <c r="F601" s="551"/>
      <c r="G601" s="551"/>
      <c r="H601" s="551"/>
      <c r="I601" s="551"/>
      <c r="J601" s="551"/>
      <c r="K601" s="551"/>
      <c r="L601" s="551"/>
      <c r="M601" s="551"/>
      <c r="N601" s="551"/>
      <c r="O601" s="551"/>
      <c r="P601" s="551"/>
      <c r="Q601" s="552"/>
      <c r="R601" s="319"/>
      <c r="S601" s="320"/>
      <c r="T601" s="320"/>
      <c r="U601" s="321"/>
      <c r="V601" s="319"/>
      <c r="W601" s="320"/>
      <c r="X601" s="320"/>
      <c r="Y601" s="321"/>
      <c r="Z601" s="319">
        <v>80</v>
      </c>
      <c r="AA601" s="320"/>
      <c r="AB601" s="320"/>
      <c r="AC601" s="321"/>
      <c r="AD601" s="319">
        <v>385</v>
      </c>
      <c r="AE601" s="320"/>
      <c r="AF601" s="321"/>
      <c r="AG601" s="319">
        <v>288</v>
      </c>
      <c r="AH601" s="320"/>
      <c r="AI601" s="321"/>
      <c r="AJ601" s="319">
        <v>143</v>
      </c>
      <c r="AK601" s="320"/>
      <c r="AL601" s="321"/>
      <c r="AM601" s="319" t="s">
        <v>930</v>
      </c>
      <c r="AN601" s="320"/>
      <c r="AO601" s="320"/>
      <c r="AP601" s="321"/>
      <c r="AQ601" s="319"/>
      <c r="AR601" s="320"/>
      <c r="AS601" s="320"/>
      <c r="AT601" s="321"/>
      <c r="AV601" s="457"/>
      <c r="AW601" s="457"/>
      <c r="AX601" s="457"/>
      <c r="AY601" s="457"/>
      <c r="AZ601" s="457"/>
      <c r="BA601" s="457"/>
      <c r="BB601" s="457"/>
      <c r="BC601" s="457"/>
      <c r="BD601" s="457"/>
      <c r="BE601" s="457"/>
      <c r="BF601" s="457"/>
      <c r="BG601" s="457"/>
      <c r="BH601" s="457"/>
      <c r="BI601" s="457"/>
      <c r="BJ601" s="457"/>
      <c r="BK601" s="457"/>
      <c r="BL601" s="465"/>
      <c r="BM601" s="465"/>
      <c r="BN601" s="465"/>
      <c r="BO601" s="465"/>
      <c r="BP601" s="465"/>
      <c r="BQ601" s="465"/>
      <c r="BR601" s="465"/>
      <c r="BS601" s="465"/>
      <c r="BT601" s="465"/>
      <c r="BU601" s="465"/>
      <c r="BV601" s="465"/>
      <c r="BW601" s="465"/>
      <c r="BX601" s="465"/>
      <c r="BY601" s="465"/>
      <c r="BZ601" s="465"/>
      <c r="CA601" s="465"/>
      <c r="CB601" s="465"/>
      <c r="CC601" s="465"/>
      <c r="CD601" s="465"/>
      <c r="CE601" s="465"/>
      <c r="CF601" s="465"/>
      <c r="CG601" s="465"/>
      <c r="CH601" s="465"/>
      <c r="CI601" s="465"/>
      <c r="CJ601" s="465"/>
      <c r="CK601" s="465"/>
      <c r="CL601" s="465"/>
      <c r="CM601" s="465"/>
      <c r="CN601" s="465"/>
      <c r="EG601" s="140"/>
      <c r="EH601" s="140"/>
      <c r="EI601" s="140"/>
      <c r="EJ601" s="140"/>
      <c r="EK601" s="140"/>
    </row>
    <row r="602" spans="4:142" ht="15.75" customHeight="1" x14ac:dyDescent="0.35">
      <c r="D602" s="550"/>
      <c r="E602" s="551"/>
      <c r="F602" s="551"/>
      <c r="G602" s="551"/>
      <c r="H602" s="551"/>
      <c r="I602" s="551"/>
      <c r="J602" s="551"/>
      <c r="K602" s="551"/>
      <c r="L602" s="551"/>
      <c r="M602" s="551"/>
      <c r="N602" s="551"/>
      <c r="O602" s="551"/>
      <c r="P602" s="551"/>
      <c r="Q602" s="552"/>
      <c r="R602" s="319"/>
      <c r="S602" s="320"/>
      <c r="T602" s="320"/>
      <c r="U602" s="321"/>
      <c r="V602" s="319"/>
      <c r="W602" s="320"/>
      <c r="X602" s="320"/>
      <c r="Y602" s="321"/>
      <c r="Z602" s="319"/>
      <c r="AA602" s="320"/>
      <c r="AB602" s="320"/>
      <c r="AC602" s="321"/>
      <c r="AD602" s="319"/>
      <c r="AE602" s="320"/>
      <c r="AF602" s="321"/>
      <c r="AG602" s="319"/>
      <c r="AH602" s="320"/>
      <c r="AI602" s="321"/>
      <c r="AJ602" s="319"/>
      <c r="AK602" s="320"/>
      <c r="AL602" s="321"/>
      <c r="AM602" s="319"/>
      <c r="AN602" s="320"/>
      <c r="AO602" s="320"/>
      <c r="AP602" s="321"/>
      <c r="AQ602" s="319"/>
      <c r="AR602" s="320"/>
      <c r="AS602" s="320"/>
      <c r="AT602" s="321"/>
      <c r="AV602" s="457"/>
      <c r="AW602" s="457"/>
      <c r="AX602" s="457"/>
      <c r="AY602" s="457"/>
      <c r="AZ602" s="457"/>
      <c r="BA602" s="457"/>
      <c r="BB602" s="457"/>
      <c r="BC602" s="457"/>
      <c r="BD602" s="457"/>
      <c r="BE602" s="457"/>
      <c r="BF602" s="457"/>
      <c r="BG602" s="457"/>
      <c r="BH602" s="457"/>
      <c r="BI602" s="457"/>
      <c r="BJ602" s="457"/>
      <c r="BK602" s="457"/>
      <c r="BL602" s="465"/>
      <c r="BM602" s="465"/>
      <c r="BN602" s="465"/>
      <c r="BO602" s="465"/>
      <c r="BP602" s="465"/>
      <c r="BQ602" s="465"/>
      <c r="BR602" s="465"/>
      <c r="BS602" s="465"/>
      <c r="BT602" s="465"/>
      <c r="BU602" s="465"/>
      <c r="BV602" s="465"/>
      <c r="BW602" s="465"/>
      <c r="BX602" s="465"/>
      <c r="BY602" s="465"/>
      <c r="BZ602" s="465"/>
      <c r="CA602" s="465"/>
      <c r="CB602" s="465"/>
      <c r="CC602" s="465"/>
      <c r="CD602" s="465"/>
      <c r="CE602" s="465"/>
      <c r="CF602" s="465"/>
      <c r="CG602" s="465"/>
      <c r="CH602" s="465"/>
      <c r="CI602" s="465"/>
      <c r="CJ602" s="465"/>
      <c r="CK602" s="465"/>
      <c r="CL602" s="465"/>
      <c r="CM602" s="465"/>
      <c r="CN602" s="465"/>
      <c r="EG602" s="140"/>
      <c r="EH602" s="172" t="s">
        <v>370</v>
      </c>
      <c r="EI602" s="172" t="s">
        <v>381</v>
      </c>
      <c r="EJ602" s="172" t="s">
        <v>183</v>
      </c>
      <c r="EK602" s="172" t="s">
        <v>124</v>
      </c>
      <c r="EL602" s="130" t="s">
        <v>121</v>
      </c>
    </row>
    <row r="603" spans="4:142" ht="15" customHeight="1" x14ac:dyDescent="0.35">
      <c r="D603" s="550"/>
      <c r="E603" s="551"/>
      <c r="F603" s="551"/>
      <c r="G603" s="551"/>
      <c r="H603" s="551"/>
      <c r="I603" s="551"/>
      <c r="J603" s="551"/>
      <c r="K603" s="551"/>
      <c r="L603" s="551"/>
      <c r="M603" s="551"/>
      <c r="N603" s="551"/>
      <c r="O603" s="551"/>
      <c r="P603" s="551"/>
      <c r="Q603" s="552"/>
      <c r="R603" s="319"/>
      <c r="S603" s="320"/>
      <c r="T603" s="320"/>
      <c r="U603" s="321"/>
      <c r="V603" s="319"/>
      <c r="W603" s="320"/>
      <c r="X603" s="320"/>
      <c r="Y603" s="321"/>
      <c r="Z603" s="319"/>
      <c r="AA603" s="320"/>
      <c r="AB603" s="320"/>
      <c r="AC603" s="321"/>
      <c r="AD603" s="319"/>
      <c r="AE603" s="320"/>
      <c r="AF603" s="321"/>
      <c r="AG603" s="319"/>
      <c r="AH603" s="320"/>
      <c r="AI603" s="321"/>
      <c r="AJ603" s="319"/>
      <c r="AK603" s="320"/>
      <c r="AL603" s="321"/>
      <c r="AM603" s="319"/>
      <c r="AN603" s="320"/>
      <c r="AO603" s="320"/>
      <c r="AP603" s="321"/>
      <c r="AQ603" s="319"/>
      <c r="AR603" s="320"/>
      <c r="AS603" s="320"/>
      <c r="AT603" s="321"/>
      <c r="AV603" s="457"/>
      <c r="AW603" s="457"/>
      <c r="AX603" s="457"/>
      <c r="AY603" s="457"/>
      <c r="AZ603" s="457"/>
      <c r="BA603" s="457"/>
      <c r="BB603" s="457"/>
      <c r="BC603" s="457"/>
      <c r="BD603" s="457"/>
      <c r="BE603" s="457"/>
      <c r="BF603" s="457"/>
      <c r="BG603" s="457"/>
      <c r="BH603" s="457"/>
      <c r="BI603" s="457"/>
      <c r="BJ603" s="457"/>
      <c r="BK603" s="457"/>
      <c r="BL603" s="465"/>
      <c r="BM603" s="465"/>
      <c r="BN603" s="465"/>
      <c r="BO603" s="465"/>
      <c r="BP603" s="465"/>
      <c r="BQ603" s="465"/>
      <c r="BR603" s="465"/>
      <c r="BS603" s="465"/>
      <c r="BT603" s="465"/>
      <c r="BU603" s="465"/>
      <c r="BV603" s="465"/>
      <c r="BW603" s="465"/>
      <c r="BX603" s="465"/>
      <c r="BY603" s="465"/>
      <c r="BZ603" s="465"/>
      <c r="CA603" s="465"/>
      <c r="CB603" s="465"/>
      <c r="CC603" s="465"/>
      <c r="CD603" s="465"/>
      <c r="CE603" s="465"/>
      <c r="CF603" s="465"/>
      <c r="CG603" s="465"/>
      <c r="CH603" s="465"/>
      <c r="CI603" s="465"/>
      <c r="CJ603" s="465"/>
      <c r="CK603" s="465"/>
      <c r="CL603" s="465"/>
      <c r="CM603" s="465"/>
      <c r="CN603" s="465"/>
      <c r="EG603" s="140"/>
      <c r="EH603" s="173">
        <f>+BL630</f>
        <v>0</v>
      </c>
      <c r="EI603" s="173">
        <f>+BP630</f>
        <v>5</v>
      </c>
      <c r="EJ603" s="173">
        <f>+CG630</f>
        <v>5</v>
      </c>
      <c r="EK603" s="173">
        <f>+CK630</f>
        <v>1</v>
      </c>
      <c r="EL603" s="132">
        <f>+EH603+EI603</f>
        <v>5</v>
      </c>
    </row>
    <row r="604" spans="4:142" ht="14.25" customHeight="1" x14ac:dyDescent="0.35">
      <c r="D604" s="420"/>
      <c r="E604" s="357"/>
      <c r="F604" s="357"/>
      <c r="G604" s="357"/>
      <c r="H604" s="357"/>
      <c r="I604" s="357"/>
      <c r="J604" s="357"/>
      <c r="K604" s="357"/>
      <c r="L604" s="357"/>
      <c r="M604" s="357"/>
      <c r="N604" s="357"/>
      <c r="O604" s="357"/>
      <c r="P604" s="357"/>
      <c r="Q604" s="358"/>
      <c r="R604" s="319"/>
      <c r="S604" s="320"/>
      <c r="T604" s="320"/>
      <c r="U604" s="321"/>
      <c r="V604" s="319"/>
      <c r="W604" s="320"/>
      <c r="X604" s="320"/>
      <c r="Y604" s="321"/>
      <c r="Z604" s="319"/>
      <c r="AA604" s="320"/>
      <c r="AB604" s="320"/>
      <c r="AC604" s="321"/>
      <c r="AD604" s="319"/>
      <c r="AE604" s="320"/>
      <c r="AF604" s="321"/>
      <c r="AG604" s="319"/>
      <c r="AH604" s="320"/>
      <c r="AI604" s="321"/>
      <c r="AJ604" s="319"/>
      <c r="AK604" s="320"/>
      <c r="AL604" s="321"/>
      <c r="AM604" s="319"/>
      <c r="AN604" s="320"/>
      <c r="AO604" s="320"/>
      <c r="AP604" s="321"/>
      <c r="AQ604" s="319"/>
      <c r="AR604" s="320"/>
      <c r="AS604" s="320"/>
      <c r="AT604" s="321"/>
      <c r="AV604" s="457"/>
      <c r="AW604" s="457"/>
      <c r="AX604" s="457"/>
      <c r="AY604" s="457"/>
      <c r="AZ604" s="457"/>
      <c r="BA604" s="457"/>
      <c r="BB604" s="457"/>
      <c r="BC604" s="457"/>
      <c r="BD604" s="457"/>
      <c r="BE604" s="457"/>
      <c r="BF604" s="457"/>
      <c r="BG604" s="457"/>
      <c r="BH604" s="457"/>
      <c r="BI604" s="457"/>
      <c r="BJ604" s="457"/>
      <c r="BK604" s="457"/>
      <c r="BL604" s="465"/>
      <c r="BM604" s="465"/>
      <c r="BN604" s="465"/>
      <c r="BO604" s="465"/>
      <c r="BP604" s="465"/>
      <c r="BQ604" s="465"/>
      <c r="BR604" s="465"/>
      <c r="BS604" s="465"/>
      <c r="BT604" s="465"/>
      <c r="BU604" s="465"/>
      <c r="BV604" s="465"/>
      <c r="BW604" s="465"/>
      <c r="BX604" s="465"/>
      <c r="BY604" s="465"/>
      <c r="BZ604" s="465"/>
      <c r="CA604" s="465"/>
      <c r="CB604" s="465"/>
      <c r="CC604" s="465"/>
      <c r="CD604" s="465"/>
      <c r="CE604" s="465"/>
      <c r="CF604" s="465"/>
      <c r="CG604" s="465"/>
      <c r="CH604" s="465"/>
      <c r="CI604" s="465"/>
      <c r="CJ604" s="465"/>
      <c r="CK604" s="465"/>
      <c r="CL604" s="465"/>
      <c r="CM604" s="465"/>
      <c r="CN604" s="465"/>
      <c r="EG604" s="140"/>
      <c r="EH604" s="174">
        <f>+EH603/$EL$603</f>
        <v>0</v>
      </c>
      <c r="EI604" s="174">
        <f>+EI603/$EL$603</f>
        <v>1</v>
      </c>
      <c r="EJ604" s="174">
        <f>+EJ603/$EL$603</f>
        <v>1</v>
      </c>
      <c r="EK604" s="174">
        <f>+EK603/$EL$603</f>
        <v>0.2</v>
      </c>
      <c r="EL604" s="130"/>
    </row>
    <row r="605" spans="4:142" ht="12" customHeight="1" x14ac:dyDescent="0.35">
      <c r="D605" s="550"/>
      <c r="E605" s="551"/>
      <c r="F605" s="551"/>
      <c r="G605" s="551"/>
      <c r="H605" s="551"/>
      <c r="I605" s="551"/>
      <c r="J605" s="551"/>
      <c r="K605" s="551"/>
      <c r="L605" s="551"/>
      <c r="M605" s="551"/>
      <c r="N605" s="551"/>
      <c r="O605" s="551"/>
      <c r="P605" s="551"/>
      <c r="Q605" s="552"/>
      <c r="R605" s="319"/>
      <c r="S605" s="320"/>
      <c r="T605" s="320"/>
      <c r="U605" s="321"/>
      <c r="V605" s="319"/>
      <c r="W605" s="320"/>
      <c r="X605" s="320"/>
      <c r="Y605" s="321"/>
      <c r="Z605" s="319"/>
      <c r="AA605" s="320"/>
      <c r="AB605" s="320"/>
      <c r="AC605" s="321"/>
      <c r="AD605" s="319"/>
      <c r="AE605" s="320"/>
      <c r="AF605" s="321"/>
      <c r="AG605" s="319"/>
      <c r="AH605" s="320"/>
      <c r="AI605" s="321"/>
      <c r="AJ605" s="319"/>
      <c r="AK605" s="320"/>
      <c r="AL605" s="321"/>
      <c r="AM605" s="319"/>
      <c r="AN605" s="320"/>
      <c r="AO605" s="320"/>
      <c r="AP605" s="321"/>
      <c r="AQ605" s="319"/>
      <c r="AR605" s="320"/>
      <c r="AS605" s="320"/>
      <c r="AT605" s="321"/>
      <c r="AV605" s="457"/>
      <c r="AW605" s="457"/>
      <c r="AX605" s="457"/>
      <c r="AY605" s="457"/>
      <c r="AZ605" s="457"/>
      <c r="BA605" s="457"/>
      <c r="BB605" s="457"/>
      <c r="BC605" s="457"/>
      <c r="BD605" s="457"/>
      <c r="BE605" s="457"/>
      <c r="BF605" s="457"/>
      <c r="BG605" s="457"/>
      <c r="BH605" s="457"/>
      <c r="BI605" s="457"/>
      <c r="BJ605" s="457"/>
      <c r="BK605" s="457"/>
      <c r="BL605" s="465"/>
      <c r="BM605" s="465"/>
      <c r="BN605" s="465"/>
      <c r="BO605" s="465"/>
      <c r="BP605" s="465"/>
      <c r="BQ605" s="465"/>
      <c r="BR605" s="465"/>
      <c r="BS605" s="465"/>
      <c r="BT605" s="465"/>
      <c r="BU605" s="465"/>
      <c r="BV605" s="465"/>
      <c r="BW605" s="465"/>
      <c r="BX605" s="465"/>
      <c r="BY605" s="465"/>
      <c r="BZ605" s="465"/>
      <c r="CA605" s="465"/>
      <c r="CB605" s="465"/>
      <c r="CC605" s="465"/>
      <c r="CD605" s="465"/>
      <c r="CE605" s="465"/>
      <c r="CF605" s="465"/>
      <c r="CG605" s="465"/>
      <c r="CH605" s="465"/>
      <c r="CI605" s="465"/>
      <c r="CJ605" s="465"/>
      <c r="CK605" s="465"/>
      <c r="CL605" s="465"/>
      <c r="CM605" s="465"/>
      <c r="CN605" s="465"/>
      <c r="EG605" s="140"/>
      <c r="EH605" s="140"/>
      <c r="EI605" s="140"/>
      <c r="EJ605" s="140"/>
      <c r="EK605" s="140"/>
    </row>
    <row r="606" spans="4:142" ht="14.25" customHeight="1" x14ac:dyDescent="0.35">
      <c r="D606" s="420"/>
      <c r="E606" s="357"/>
      <c r="F606" s="357"/>
      <c r="G606" s="357"/>
      <c r="H606" s="357"/>
      <c r="I606" s="357"/>
      <c r="J606" s="357"/>
      <c r="K606" s="357"/>
      <c r="L606" s="357"/>
      <c r="M606" s="357"/>
      <c r="N606" s="357"/>
      <c r="O606" s="357"/>
      <c r="P606" s="357"/>
      <c r="Q606" s="358"/>
      <c r="R606" s="319"/>
      <c r="S606" s="320"/>
      <c r="T606" s="320"/>
      <c r="U606" s="321"/>
      <c r="V606" s="319"/>
      <c r="W606" s="320"/>
      <c r="X606" s="320"/>
      <c r="Y606" s="321"/>
      <c r="Z606" s="319"/>
      <c r="AA606" s="320"/>
      <c r="AB606" s="320"/>
      <c r="AC606" s="321"/>
      <c r="AD606" s="319"/>
      <c r="AE606" s="320"/>
      <c r="AF606" s="321"/>
      <c r="AG606" s="319"/>
      <c r="AH606" s="320"/>
      <c r="AI606" s="321"/>
      <c r="AJ606" s="319"/>
      <c r="AK606" s="320"/>
      <c r="AL606" s="321"/>
      <c r="AM606" s="319"/>
      <c r="AN606" s="320"/>
      <c r="AO606" s="320"/>
      <c r="AP606" s="321"/>
      <c r="AQ606" s="319"/>
      <c r="AR606" s="320"/>
      <c r="AS606" s="320"/>
      <c r="AT606" s="321"/>
      <c r="AV606" s="457"/>
      <c r="AW606" s="457"/>
      <c r="AX606" s="457"/>
      <c r="AY606" s="457"/>
      <c r="AZ606" s="457"/>
      <c r="BA606" s="457"/>
      <c r="BB606" s="457"/>
      <c r="BC606" s="457"/>
      <c r="BD606" s="457"/>
      <c r="BE606" s="457"/>
      <c r="BF606" s="457"/>
      <c r="BG606" s="457"/>
      <c r="BH606" s="457"/>
      <c r="BI606" s="457"/>
      <c r="BJ606" s="457"/>
      <c r="BK606" s="457"/>
      <c r="BL606" s="465"/>
      <c r="BM606" s="465"/>
      <c r="BN606" s="465"/>
      <c r="BO606" s="465"/>
      <c r="BP606" s="465"/>
      <c r="BQ606" s="465"/>
      <c r="BR606" s="465"/>
      <c r="BS606" s="465"/>
      <c r="BT606" s="465"/>
      <c r="BU606" s="465"/>
      <c r="BV606" s="465"/>
      <c r="BW606" s="465"/>
      <c r="BX606" s="465"/>
      <c r="BY606" s="465"/>
      <c r="BZ606" s="465"/>
      <c r="CA606" s="465"/>
      <c r="CB606" s="465"/>
      <c r="CC606" s="465"/>
      <c r="CD606" s="465"/>
      <c r="CE606" s="465"/>
      <c r="CF606" s="465"/>
      <c r="CG606" s="465"/>
      <c r="CH606" s="465"/>
      <c r="CI606" s="465"/>
      <c r="CJ606" s="465"/>
      <c r="CK606" s="465"/>
      <c r="CL606" s="465"/>
      <c r="CM606" s="465"/>
      <c r="CN606" s="465"/>
      <c r="EG606" s="140"/>
      <c r="EH606" s="140"/>
      <c r="EI606" s="140"/>
      <c r="EJ606" s="140"/>
      <c r="EK606" s="140"/>
    </row>
    <row r="607" spans="4:142" ht="14.25" customHeight="1" x14ac:dyDescent="0.35">
      <c r="D607" s="420"/>
      <c r="E607" s="357"/>
      <c r="F607" s="357"/>
      <c r="G607" s="357"/>
      <c r="H607" s="357"/>
      <c r="I607" s="357"/>
      <c r="J607" s="357"/>
      <c r="K607" s="357"/>
      <c r="L607" s="357"/>
      <c r="M607" s="357"/>
      <c r="N607" s="357"/>
      <c r="O607" s="357"/>
      <c r="P607" s="357"/>
      <c r="Q607" s="358"/>
      <c r="R607" s="319"/>
      <c r="S607" s="320"/>
      <c r="T607" s="320"/>
      <c r="U607" s="321"/>
      <c r="V607" s="319"/>
      <c r="W607" s="320"/>
      <c r="X607" s="320"/>
      <c r="Y607" s="321"/>
      <c r="Z607" s="319"/>
      <c r="AA607" s="320"/>
      <c r="AB607" s="320"/>
      <c r="AC607" s="321"/>
      <c r="AD607" s="319"/>
      <c r="AE607" s="320"/>
      <c r="AF607" s="321"/>
      <c r="AG607" s="319"/>
      <c r="AH607" s="320"/>
      <c r="AI607" s="321"/>
      <c r="AJ607" s="319"/>
      <c r="AK607" s="320"/>
      <c r="AL607" s="321"/>
      <c r="AM607" s="319"/>
      <c r="AN607" s="320"/>
      <c r="AO607" s="320"/>
      <c r="AP607" s="321"/>
      <c r="AQ607" s="319"/>
      <c r="AR607" s="320"/>
      <c r="AS607" s="320"/>
      <c r="AT607" s="321"/>
      <c r="AV607" s="457"/>
      <c r="AW607" s="457"/>
      <c r="AX607" s="457"/>
      <c r="AY607" s="457"/>
      <c r="AZ607" s="457"/>
      <c r="BA607" s="457"/>
      <c r="BB607" s="457"/>
      <c r="BC607" s="457"/>
      <c r="BD607" s="457"/>
      <c r="BE607" s="457"/>
      <c r="BF607" s="457"/>
      <c r="BG607" s="457"/>
      <c r="BH607" s="457"/>
      <c r="BI607" s="457"/>
      <c r="BJ607" s="457"/>
      <c r="BK607" s="457"/>
      <c r="BL607" s="465"/>
      <c r="BM607" s="465"/>
      <c r="BN607" s="465"/>
      <c r="BO607" s="465"/>
      <c r="BP607" s="465"/>
      <c r="BQ607" s="465"/>
      <c r="BR607" s="465"/>
      <c r="BS607" s="465"/>
      <c r="BT607" s="465"/>
      <c r="BU607" s="465"/>
      <c r="BV607" s="465"/>
      <c r="BW607" s="465"/>
      <c r="BX607" s="465"/>
      <c r="BY607" s="465"/>
      <c r="BZ607" s="465"/>
      <c r="CA607" s="465"/>
      <c r="CB607" s="465"/>
      <c r="CC607" s="465"/>
      <c r="CD607" s="465"/>
      <c r="CE607" s="465"/>
      <c r="CF607" s="465"/>
      <c r="CG607" s="465"/>
      <c r="CH607" s="465"/>
      <c r="CI607" s="465"/>
      <c r="CJ607" s="465"/>
      <c r="CK607" s="465"/>
      <c r="CL607" s="465"/>
      <c r="CM607" s="465"/>
      <c r="CN607" s="465"/>
    </row>
    <row r="608" spans="4:142" ht="14.25" customHeight="1" x14ac:dyDescent="0.35">
      <c r="D608" s="420"/>
      <c r="E608" s="357"/>
      <c r="F608" s="357"/>
      <c r="G608" s="357"/>
      <c r="H608" s="357"/>
      <c r="I608" s="357"/>
      <c r="J608" s="357"/>
      <c r="K608" s="357"/>
      <c r="L608" s="357"/>
      <c r="M608" s="357"/>
      <c r="N608" s="357"/>
      <c r="O608" s="357"/>
      <c r="P608" s="357"/>
      <c r="Q608" s="358"/>
      <c r="R608" s="319"/>
      <c r="S608" s="320"/>
      <c r="T608" s="320"/>
      <c r="U608" s="321"/>
      <c r="V608" s="319"/>
      <c r="W608" s="320"/>
      <c r="X608" s="320"/>
      <c r="Y608" s="321"/>
      <c r="Z608" s="319"/>
      <c r="AA608" s="320"/>
      <c r="AB608" s="320"/>
      <c r="AC608" s="321"/>
      <c r="AD608" s="319"/>
      <c r="AE608" s="320"/>
      <c r="AF608" s="321"/>
      <c r="AG608" s="319"/>
      <c r="AH608" s="320"/>
      <c r="AI608" s="321"/>
      <c r="AJ608" s="319"/>
      <c r="AK608" s="320"/>
      <c r="AL608" s="321"/>
      <c r="AM608" s="319"/>
      <c r="AN608" s="320"/>
      <c r="AO608" s="320"/>
      <c r="AP608" s="321"/>
      <c r="AQ608" s="319"/>
      <c r="AR608" s="320"/>
      <c r="AS608" s="320"/>
      <c r="AT608" s="321"/>
      <c r="AV608" s="457"/>
      <c r="AW608" s="457"/>
      <c r="AX608" s="457"/>
      <c r="AY608" s="457"/>
      <c r="AZ608" s="457"/>
      <c r="BA608" s="457"/>
      <c r="BB608" s="457"/>
      <c r="BC608" s="457"/>
      <c r="BD608" s="457"/>
      <c r="BE608" s="457"/>
      <c r="BF608" s="457"/>
      <c r="BG608" s="457"/>
      <c r="BH608" s="457"/>
      <c r="BI608" s="457"/>
      <c r="BJ608" s="457"/>
      <c r="BK608" s="457"/>
      <c r="BL608" s="465"/>
      <c r="BM608" s="465"/>
      <c r="BN608" s="465"/>
      <c r="BO608" s="465"/>
      <c r="BP608" s="465"/>
      <c r="BQ608" s="465"/>
      <c r="BR608" s="465"/>
      <c r="BS608" s="465"/>
      <c r="BT608" s="465"/>
      <c r="BU608" s="465"/>
      <c r="BV608" s="465"/>
      <c r="BW608" s="465"/>
      <c r="BX608" s="465"/>
      <c r="BY608" s="465"/>
      <c r="BZ608" s="465"/>
      <c r="CA608" s="465"/>
      <c r="CB608" s="465"/>
      <c r="CC608" s="465"/>
      <c r="CD608" s="465"/>
      <c r="CE608" s="465"/>
      <c r="CF608" s="465"/>
      <c r="CG608" s="465"/>
      <c r="CH608" s="465"/>
      <c r="CI608" s="465"/>
      <c r="CJ608" s="465"/>
      <c r="CK608" s="465"/>
      <c r="CL608" s="465"/>
      <c r="CM608" s="465"/>
      <c r="CN608" s="465"/>
    </row>
    <row r="609" spans="4:92" ht="14.25" customHeight="1" x14ac:dyDescent="0.35">
      <c r="D609" s="420"/>
      <c r="E609" s="357"/>
      <c r="F609" s="357"/>
      <c r="G609" s="357"/>
      <c r="H609" s="357"/>
      <c r="I609" s="357"/>
      <c r="J609" s="357"/>
      <c r="K609" s="357"/>
      <c r="L609" s="357"/>
      <c r="M609" s="357"/>
      <c r="N609" s="357"/>
      <c r="O609" s="357"/>
      <c r="P609" s="357"/>
      <c r="Q609" s="358"/>
      <c r="R609" s="319"/>
      <c r="S609" s="320"/>
      <c r="T609" s="320"/>
      <c r="U609" s="321"/>
      <c r="V609" s="319"/>
      <c r="W609" s="320"/>
      <c r="X609" s="320"/>
      <c r="Y609" s="321"/>
      <c r="Z609" s="319"/>
      <c r="AA609" s="320"/>
      <c r="AB609" s="320"/>
      <c r="AC609" s="321"/>
      <c r="AD609" s="319"/>
      <c r="AE609" s="320"/>
      <c r="AF609" s="321"/>
      <c r="AG609" s="319"/>
      <c r="AH609" s="320"/>
      <c r="AI609" s="321"/>
      <c r="AJ609" s="319"/>
      <c r="AK609" s="320"/>
      <c r="AL609" s="321"/>
      <c r="AM609" s="319"/>
      <c r="AN609" s="320"/>
      <c r="AO609" s="320"/>
      <c r="AP609" s="321"/>
      <c r="AQ609" s="319"/>
      <c r="AR609" s="320"/>
      <c r="AS609" s="320"/>
      <c r="AT609" s="321"/>
      <c r="AV609" s="457"/>
      <c r="AW609" s="457"/>
      <c r="AX609" s="457"/>
      <c r="AY609" s="457"/>
      <c r="AZ609" s="457"/>
      <c r="BA609" s="457"/>
      <c r="BB609" s="457"/>
      <c r="BC609" s="457"/>
      <c r="BD609" s="457"/>
      <c r="BE609" s="457"/>
      <c r="BF609" s="457"/>
      <c r="BG609" s="457"/>
      <c r="BH609" s="457"/>
      <c r="BI609" s="457"/>
      <c r="BJ609" s="457"/>
      <c r="BK609" s="457"/>
      <c r="BL609" s="465"/>
      <c r="BM609" s="465"/>
      <c r="BN609" s="465"/>
      <c r="BO609" s="465"/>
      <c r="BP609" s="465"/>
      <c r="BQ609" s="465"/>
      <c r="BR609" s="465"/>
      <c r="BS609" s="465"/>
      <c r="BT609" s="465"/>
      <c r="BU609" s="465"/>
      <c r="BV609" s="465"/>
      <c r="BW609" s="465"/>
      <c r="BX609" s="465"/>
      <c r="BY609" s="465"/>
      <c r="BZ609" s="465"/>
      <c r="CA609" s="465"/>
      <c r="CB609" s="465"/>
      <c r="CC609" s="465"/>
      <c r="CD609" s="465"/>
      <c r="CE609" s="465"/>
      <c r="CF609" s="465"/>
      <c r="CG609" s="465"/>
      <c r="CH609" s="465"/>
      <c r="CI609" s="465"/>
      <c r="CJ609" s="465"/>
      <c r="CK609" s="465"/>
      <c r="CL609" s="465"/>
      <c r="CM609" s="465"/>
      <c r="CN609" s="465"/>
    </row>
    <row r="610" spans="4:92" ht="14.25" customHeight="1" x14ac:dyDescent="0.35">
      <c r="D610" s="420"/>
      <c r="E610" s="357"/>
      <c r="F610" s="357"/>
      <c r="G610" s="357"/>
      <c r="H610" s="357"/>
      <c r="I610" s="357"/>
      <c r="J610" s="357"/>
      <c r="K610" s="357"/>
      <c r="L610" s="357"/>
      <c r="M610" s="357"/>
      <c r="N610" s="357"/>
      <c r="O610" s="357"/>
      <c r="P610" s="357"/>
      <c r="Q610" s="358"/>
      <c r="R610" s="319"/>
      <c r="S610" s="320"/>
      <c r="T610" s="320"/>
      <c r="U610" s="321"/>
      <c r="V610" s="319"/>
      <c r="W610" s="320"/>
      <c r="X610" s="320"/>
      <c r="Y610" s="321"/>
      <c r="Z610" s="319"/>
      <c r="AA610" s="320"/>
      <c r="AB610" s="320"/>
      <c r="AC610" s="321"/>
      <c r="AD610" s="319"/>
      <c r="AE610" s="320"/>
      <c r="AF610" s="321"/>
      <c r="AG610" s="319"/>
      <c r="AH610" s="320"/>
      <c r="AI610" s="321"/>
      <c r="AJ610" s="319"/>
      <c r="AK610" s="320"/>
      <c r="AL610" s="321"/>
      <c r="AM610" s="319"/>
      <c r="AN610" s="320"/>
      <c r="AO610" s="320"/>
      <c r="AP610" s="321"/>
      <c r="AQ610" s="319"/>
      <c r="AR610" s="320"/>
      <c r="AS610" s="320"/>
      <c r="AT610" s="321"/>
      <c r="AV610" s="457"/>
      <c r="AW610" s="457"/>
      <c r="AX610" s="457"/>
      <c r="AY610" s="457"/>
      <c r="AZ610" s="457"/>
      <c r="BA610" s="457"/>
      <c r="BB610" s="457"/>
      <c r="BC610" s="457"/>
      <c r="BD610" s="457"/>
      <c r="BE610" s="457"/>
      <c r="BF610" s="457"/>
      <c r="BG610" s="457"/>
      <c r="BH610" s="457"/>
      <c r="BI610" s="457"/>
      <c r="BJ610" s="457"/>
      <c r="BK610" s="457"/>
      <c r="BL610" s="465"/>
      <c r="BM610" s="465"/>
      <c r="BN610" s="465"/>
      <c r="BO610" s="465"/>
      <c r="BP610" s="465"/>
      <c r="BQ610" s="465"/>
      <c r="BR610" s="465"/>
      <c r="BS610" s="465"/>
      <c r="BT610" s="465"/>
      <c r="BU610" s="465"/>
      <c r="BV610" s="465"/>
      <c r="BW610" s="465"/>
      <c r="BX610" s="465"/>
      <c r="BY610" s="465"/>
      <c r="BZ610" s="465"/>
      <c r="CA610" s="465"/>
      <c r="CB610" s="465"/>
      <c r="CC610" s="465"/>
      <c r="CD610" s="465"/>
      <c r="CE610" s="465"/>
      <c r="CF610" s="465"/>
      <c r="CG610" s="465"/>
      <c r="CH610" s="465"/>
      <c r="CI610" s="465"/>
      <c r="CJ610" s="465"/>
      <c r="CK610" s="465"/>
      <c r="CL610" s="465"/>
      <c r="CM610" s="465"/>
      <c r="CN610" s="465"/>
    </row>
    <row r="611" spans="4:92" ht="14.25" customHeight="1" x14ac:dyDescent="0.35">
      <c r="D611" s="420"/>
      <c r="E611" s="357"/>
      <c r="F611" s="357"/>
      <c r="G611" s="357"/>
      <c r="H611" s="357"/>
      <c r="I611" s="357"/>
      <c r="J611" s="357"/>
      <c r="K611" s="357"/>
      <c r="L611" s="357"/>
      <c r="M611" s="357"/>
      <c r="N611" s="357"/>
      <c r="O611" s="357"/>
      <c r="P611" s="357"/>
      <c r="Q611" s="358"/>
      <c r="R611" s="319"/>
      <c r="S611" s="320"/>
      <c r="T611" s="320"/>
      <c r="U611" s="321"/>
      <c r="V611" s="319"/>
      <c r="W611" s="320"/>
      <c r="X611" s="320"/>
      <c r="Y611" s="321"/>
      <c r="Z611" s="319"/>
      <c r="AA611" s="320"/>
      <c r="AB611" s="320"/>
      <c r="AC611" s="321"/>
      <c r="AD611" s="319"/>
      <c r="AE611" s="320"/>
      <c r="AF611" s="321"/>
      <c r="AG611" s="319"/>
      <c r="AH611" s="320"/>
      <c r="AI611" s="321"/>
      <c r="AJ611" s="319"/>
      <c r="AK611" s="320"/>
      <c r="AL611" s="321"/>
      <c r="AM611" s="319"/>
      <c r="AN611" s="320"/>
      <c r="AO611" s="320"/>
      <c r="AP611" s="321"/>
      <c r="AQ611" s="319"/>
      <c r="AR611" s="320"/>
      <c r="AS611" s="320"/>
      <c r="AT611" s="321"/>
      <c r="AV611" s="457"/>
      <c r="AW611" s="457"/>
      <c r="AX611" s="457"/>
      <c r="AY611" s="457"/>
      <c r="AZ611" s="457"/>
      <c r="BA611" s="457"/>
      <c r="BB611" s="457"/>
      <c r="BC611" s="457"/>
      <c r="BD611" s="457"/>
      <c r="BE611" s="457"/>
      <c r="BF611" s="457"/>
      <c r="BG611" s="457"/>
      <c r="BH611" s="457"/>
      <c r="BI611" s="457"/>
      <c r="BJ611" s="457"/>
      <c r="BK611" s="457"/>
      <c r="BL611" s="465"/>
      <c r="BM611" s="465"/>
      <c r="BN611" s="465"/>
      <c r="BO611" s="465"/>
      <c r="BP611" s="465"/>
      <c r="BQ611" s="465"/>
      <c r="BR611" s="465"/>
      <c r="BS611" s="465"/>
      <c r="BT611" s="465"/>
      <c r="BU611" s="465"/>
      <c r="BV611" s="465"/>
      <c r="BW611" s="465"/>
      <c r="BX611" s="465"/>
      <c r="BY611" s="465"/>
      <c r="BZ611" s="465"/>
      <c r="CA611" s="465"/>
      <c r="CB611" s="465"/>
      <c r="CC611" s="465"/>
      <c r="CD611" s="465"/>
      <c r="CE611" s="465"/>
      <c r="CF611" s="465"/>
      <c r="CG611" s="465"/>
      <c r="CH611" s="465"/>
      <c r="CI611" s="465"/>
      <c r="CJ611" s="465"/>
      <c r="CK611" s="465"/>
      <c r="CL611" s="465"/>
      <c r="CM611" s="465"/>
      <c r="CN611" s="465"/>
    </row>
    <row r="612" spans="4:92" ht="14.25" customHeight="1" x14ac:dyDescent="0.35">
      <c r="D612" s="420"/>
      <c r="E612" s="357"/>
      <c r="F612" s="357"/>
      <c r="G612" s="357"/>
      <c r="H612" s="357"/>
      <c r="I612" s="357"/>
      <c r="J612" s="357"/>
      <c r="K612" s="357"/>
      <c r="L612" s="357"/>
      <c r="M612" s="357"/>
      <c r="N612" s="357"/>
      <c r="O612" s="357"/>
      <c r="P612" s="357"/>
      <c r="Q612" s="358"/>
      <c r="R612" s="319"/>
      <c r="S612" s="320"/>
      <c r="T612" s="320"/>
      <c r="U612" s="321"/>
      <c r="V612" s="319"/>
      <c r="W612" s="320"/>
      <c r="X612" s="320"/>
      <c r="Y612" s="321"/>
      <c r="Z612" s="319"/>
      <c r="AA612" s="320"/>
      <c r="AB612" s="320"/>
      <c r="AC612" s="321"/>
      <c r="AD612" s="319"/>
      <c r="AE612" s="320"/>
      <c r="AF612" s="321"/>
      <c r="AG612" s="319"/>
      <c r="AH612" s="320"/>
      <c r="AI612" s="321"/>
      <c r="AJ612" s="319"/>
      <c r="AK612" s="320"/>
      <c r="AL612" s="321"/>
      <c r="AM612" s="319"/>
      <c r="AN612" s="320"/>
      <c r="AO612" s="320"/>
      <c r="AP612" s="321"/>
      <c r="AQ612" s="319"/>
      <c r="AR612" s="320"/>
      <c r="AS612" s="320"/>
      <c r="AT612" s="321"/>
      <c r="AV612" s="457"/>
      <c r="AW612" s="457"/>
      <c r="AX612" s="457"/>
      <c r="AY612" s="457"/>
      <c r="AZ612" s="457"/>
      <c r="BA612" s="457"/>
      <c r="BB612" s="457"/>
      <c r="BC612" s="457"/>
      <c r="BD612" s="457"/>
      <c r="BE612" s="457"/>
      <c r="BF612" s="457"/>
      <c r="BG612" s="457"/>
      <c r="BH612" s="457"/>
      <c r="BI612" s="457"/>
      <c r="BJ612" s="457"/>
      <c r="BK612" s="457"/>
      <c r="BL612" s="465"/>
      <c r="BM612" s="465"/>
      <c r="BN612" s="465"/>
      <c r="BO612" s="465"/>
      <c r="BP612" s="465"/>
      <c r="BQ612" s="465"/>
      <c r="BR612" s="465"/>
      <c r="BS612" s="465"/>
      <c r="BT612" s="465"/>
      <c r="BU612" s="465"/>
      <c r="BV612" s="465"/>
      <c r="BW612" s="465"/>
      <c r="BX612" s="465"/>
      <c r="BY612" s="465"/>
      <c r="BZ612" s="465"/>
      <c r="CA612" s="465"/>
      <c r="CB612" s="465"/>
      <c r="CC612" s="465"/>
      <c r="CD612" s="465"/>
      <c r="CE612" s="465"/>
      <c r="CF612" s="465"/>
      <c r="CG612" s="465"/>
      <c r="CH612" s="465"/>
      <c r="CI612" s="465"/>
      <c r="CJ612" s="465"/>
      <c r="CK612" s="465"/>
      <c r="CL612" s="465"/>
      <c r="CM612" s="465"/>
      <c r="CN612" s="465"/>
    </row>
    <row r="613" spans="4:92" ht="14.25" customHeight="1" x14ac:dyDescent="0.35">
      <c r="D613" s="420"/>
      <c r="E613" s="357"/>
      <c r="F613" s="357"/>
      <c r="G613" s="357"/>
      <c r="H613" s="357"/>
      <c r="I613" s="357"/>
      <c r="J613" s="357"/>
      <c r="K613" s="357"/>
      <c r="L613" s="357"/>
      <c r="M613" s="357"/>
      <c r="N613" s="357"/>
      <c r="O613" s="357"/>
      <c r="P613" s="357"/>
      <c r="Q613" s="358"/>
      <c r="R613" s="319"/>
      <c r="S613" s="320"/>
      <c r="T613" s="320"/>
      <c r="U613" s="321"/>
      <c r="V613" s="319"/>
      <c r="W613" s="320"/>
      <c r="X613" s="320"/>
      <c r="Y613" s="321"/>
      <c r="Z613" s="319"/>
      <c r="AA613" s="320"/>
      <c r="AB613" s="320"/>
      <c r="AC613" s="321"/>
      <c r="AD613" s="319"/>
      <c r="AE613" s="320"/>
      <c r="AF613" s="321"/>
      <c r="AG613" s="319"/>
      <c r="AH613" s="320"/>
      <c r="AI613" s="321"/>
      <c r="AJ613" s="319"/>
      <c r="AK613" s="320"/>
      <c r="AL613" s="321"/>
      <c r="AM613" s="319"/>
      <c r="AN613" s="320"/>
      <c r="AO613" s="320"/>
      <c r="AP613" s="321"/>
      <c r="AQ613" s="319"/>
      <c r="AR613" s="320"/>
      <c r="AS613" s="320"/>
      <c r="AT613" s="321"/>
      <c r="AV613" s="457"/>
      <c r="AW613" s="457"/>
      <c r="AX613" s="457"/>
      <c r="AY613" s="457"/>
      <c r="AZ613" s="457"/>
      <c r="BA613" s="457"/>
      <c r="BB613" s="457"/>
      <c r="BC613" s="457"/>
      <c r="BD613" s="457"/>
      <c r="BE613" s="457"/>
      <c r="BF613" s="457"/>
      <c r="BG613" s="457"/>
      <c r="BH613" s="457"/>
      <c r="BI613" s="457"/>
      <c r="BJ613" s="457"/>
      <c r="BK613" s="457"/>
      <c r="BL613" s="465"/>
      <c r="BM613" s="465"/>
      <c r="BN613" s="465"/>
      <c r="BO613" s="465"/>
      <c r="BP613" s="465"/>
      <c r="BQ613" s="465"/>
      <c r="BR613" s="465"/>
      <c r="BS613" s="465"/>
      <c r="BT613" s="465"/>
      <c r="BU613" s="465"/>
      <c r="BV613" s="465"/>
      <c r="BW613" s="465"/>
      <c r="BX613" s="465"/>
      <c r="BY613" s="465"/>
      <c r="BZ613" s="465"/>
      <c r="CA613" s="465"/>
      <c r="CB613" s="465"/>
      <c r="CC613" s="465"/>
      <c r="CD613" s="465"/>
      <c r="CE613" s="465"/>
      <c r="CF613" s="465"/>
      <c r="CG613" s="465"/>
      <c r="CH613" s="465"/>
      <c r="CI613" s="465"/>
      <c r="CJ613" s="465"/>
      <c r="CK613" s="465"/>
      <c r="CL613" s="465"/>
      <c r="CM613" s="465"/>
      <c r="CN613" s="465"/>
    </row>
    <row r="614" spans="4:92" ht="14.25" customHeight="1" x14ac:dyDescent="0.35">
      <c r="D614" s="420"/>
      <c r="E614" s="357"/>
      <c r="F614" s="357"/>
      <c r="G614" s="357"/>
      <c r="H614" s="357"/>
      <c r="I614" s="357"/>
      <c r="J614" s="357"/>
      <c r="K614" s="357"/>
      <c r="L614" s="357"/>
      <c r="M614" s="357"/>
      <c r="N614" s="357"/>
      <c r="O614" s="357"/>
      <c r="P614" s="357"/>
      <c r="Q614" s="358"/>
      <c r="R614" s="319"/>
      <c r="S614" s="320"/>
      <c r="T614" s="320"/>
      <c r="U614" s="321"/>
      <c r="V614" s="319"/>
      <c r="W614" s="320"/>
      <c r="X614" s="320"/>
      <c r="Y614" s="321"/>
      <c r="Z614" s="319"/>
      <c r="AA614" s="320"/>
      <c r="AB614" s="320"/>
      <c r="AC614" s="321"/>
      <c r="AD614" s="319"/>
      <c r="AE614" s="320"/>
      <c r="AF614" s="321"/>
      <c r="AG614" s="319"/>
      <c r="AH614" s="320"/>
      <c r="AI614" s="321"/>
      <c r="AJ614" s="319"/>
      <c r="AK614" s="320"/>
      <c r="AL614" s="321"/>
      <c r="AM614" s="319"/>
      <c r="AN614" s="320"/>
      <c r="AO614" s="320"/>
      <c r="AP614" s="321"/>
      <c r="AQ614" s="319"/>
      <c r="AR614" s="320"/>
      <c r="AS614" s="320"/>
      <c r="AT614" s="321"/>
      <c r="AV614" s="457"/>
      <c r="AW614" s="457"/>
      <c r="AX614" s="457"/>
      <c r="AY614" s="457"/>
      <c r="AZ614" s="457"/>
      <c r="BA614" s="457"/>
      <c r="BB614" s="457"/>
      <c r="BC614" s="457"/>
      <c r="BD614" s="457"/>
      <c r="BE614" s="457"/>
      <c r="BF614" s="457"/>
      <c r="BG614" s="457"/>
      <c r="BH614" s="457"/>
      <c r="BI614" s="457"/>
      <c r="BJ614" s="457"/>
      <c r="BK614" s="457"/>
      <c r="BL614" s="465"/>
      <c r="BM614" s="465"/>
      <c r="BN614" s="465"/>
      <c r="BO614" s="465"/>
      <c r="BP614" s="465"/>
      <c r="BQ614" s="465"/>
      <c r="BR614" s="465"/>
      <c r="BS614" s="465"/>
      <c r="BT614" s="465"/>
      <c r="BU614" s="465"/>
      <c r="BV614" s="465"/>
      <c r="BW614" s="465"/>
      <c r="BX614" s="465"/>
      <c r="BY614" s="465"/>
      <c r="BZ614" s="465"/>
      <c r="CA614" s="465"/>
      <c r="CB614" s="465"/>
      <c r="CC614" s="465"/>
      <c r="CD614" s="465"/>
      <c r="CE614" s="465"/>
      <c r="CF614" s="465"/>
      <c r="CG614" s="465"/>
      <c r="CH614" s="465"/>
      <c r="CI614" s="465"/>
      <c r="CJ614" s="465"/>
      <c r="CK614" s="465"/>
      <c r="CL614" s="465"/>
      <c r="CM614" s="465"/>
      <c r="CN614" s="465"/>
    </row>
    <row r="615" spans="4:92" ht="14.25" customHeight="1" x14ac:dyDescent="0.35">
      <c r="D615" s="420"/>
      <c r="E615" s="357"/>
      <c r="F615" s="357"/>
      <c r="G615" s="357"/>
      <c r="H615" s="357"/>
      <c r="I615" s="357"/>
      <c r="J615" s="357"/>
      <c r="K615" s="357"/>
      <c r="L615" s="357"/>
      <c r="M615" s="357"/>
      <c r="N615" s="357"/>
      <c r="O615" s="357"/>
      <c r="P615" s="357"/>
      <c r="Q615" s="358"/>
      <c r="R615" s="319"/>
      <c r="S615" s="320"/>
      <c r="T615" s="320"/>
      <c r="U615" s="321"/>
      <c r="V615" s="319"/>
      <c r="W615" s="320"/>
      <c r="X615" s="320"/>
      <c r="Y615" s="321"/>
      <c r="Z615" s="319"/>
      <c r="AA615" s="320"/>
      <c r="AB615" s="320"/>
      <c r="AC615" s="321"/>
      <c r="AD615" s="319"/>
      <c r="AE615" s="320"/>
      <c r="AF615" s="321"/>
      <c r="AG615" s="319"/>
      <c r="AH615" s="320"/>
      <c r="AI615" s="321"/>
      <c r="AJ615" s="319"/>
      <c r="AK615" s="320"/>
      <c r="AL615" s="321"/>
      <c r="AM615" s="319"/>
      <c r="AN615" s="320"/>
      <c r="AO615" s="320"/>
      <c r="AP615" s="321"/>
      <c r="AQ615" s="319"/>
      <c r="AR615" s="320"/>
      <c r="AS615" s="320"/>
      <c r="AT615" s="321"/>
      <c r="AV615" s="457"/>
      <c r="AW615" s="457"/>
      <c r="AX615" s="457"/>
      <c r="AY615" s="457"/>
      <c r="AZ615" s="457"/>
      <c r="BA615" s="457"/>
      <c r="BB615" s="457"/>
      <c r="BC615" s="457"/>
      <c r="BD615" s="457"/>
      <c r="BE615" s="457"/>
      <c r="BF615" s="457"/>
      <c r="BG615" s="457"/>
      <c r="BH615" s="457"/>
      <c r="BI615" s="457"/>
      <c r="BJ615" s="457"/>
      <c r="BK615" s="457"/>
      <c r="BL615" s="465"/>
      <c r="BM615" s="465"/>
      <c r="BN615" s="465"/>
      <c r="BO615" s="465"/>
      <c r="BP615" s="465"/>
      <c r="BQ615" s="465"/>
      <c r="BR615" s="465"/>
      <c r="BS615" s="465"/>
      <c r="BT615" s="465"/>
      <c r="BU615" s="465"/>
      <c r="BV615" s="465"/>
      <c r="BW615" s="465"/>
      <c r="BX615" s="465"/>
      <c r="BY615" s="465"/>
      <c r="BZ615" s="465"/>
      <c r="CA615" s="465"/>
      <c r="CB615" s="465"/>
      <c r="CC615" s="465"/>
      <c r="CD615" s="465"/>
      <c r="CE615" s="465"/>
      <c r="CF615" s="465"/>
      <c r="CG615" s="465"/>
      <c r="CH615" s="465"/>
      <c r="CI615" s="465"/>
      <c r="CJ615" s="465"/>
      <c r="CK615" s="465"/>
      <c r="CL615" s="465"/>
      <c r="CM615" s="465"/>
      <c r="CN615" s="465"/>
    </row>
    <row r="616" spans="4:92" ht="14.25" customHeight="1" x14ac:dyDescent="0.35">
      <c r="D616" s="420"/>
      <c r="E616" s="357"/>
      <c r="F616" s="357"/>
      <c r="G616" s="357"/>
      <c r="H616" s="357"/>
      <c r="I616" s="357"/>
      <c r="J616" s="357"/>
      <c r="K616" s="357"/>
      <c r="L616" s="357"/>
      <c r="M616" s="357"/>
      <c r="N616" s="357"/>
      <c r="O616" s="357"/>
      <c r="P616" s="357"/>
      <c r="Q616" s="358"/>
      <c r="R616" s="319"/>
      <c r="S616" s="320"/>
      <c r="T616" s="320"/>
      <c r="U616" s="321"/>
      <c r="V616" s="319"/>
      <c r="W616" s="320"/>
      <c r="X616" s="320"/>
      <c r="Y616" s="321"/>
      <c r="Z616" s="319"/>
      <c r="AA616" s="320"/>
      <c r="AB616" s="320"/>
      <c r="AC616" s="321"/>
      <c r="AD616" s="319"/>
      <c r="AE616" s="320"/>
      <c r="AF616" s="321"/>
      <c r="AG616" s="319"/>
      <c r="AH616" s="320"/>
      <c r="AI616" s="321"/>
      <c r="AJ616" s="319"/>
      <c r="AK616" s="320"/>
      <c r="AL616" s="321"/>
      <c r="AM616" s="319"/>
      <c r="AN616" s="320"/>
      <c r="AO616" s="320"/>
      <c r="AP616" s="321"/>
      <c r="AQ616" s="319"/>
      <c r="AR616" s="320"/>
      <c r="AS616" s="320"/>
      <c r="AT616" s="321"/>
      <c r="AV616" s="457"/>
      <c r="AW616" s="457"/>
      <c r="AX616" s="457"/>
      <c r="AY616" s="457"/>
      <c r="AZ616" s="457"/>
      <c r="BA616" s="457"/>
      <c r="BB616" s="457"/>
      <c r="BC616" s="457"/>
      <c r="BD616" s="457"/>
      <c r="BE616" s="457"/>
      <c r="BF616" s="457"/>
      <c r="BG616" s="457"/>
      <c r="BH616" s="457"/>
      <c r="BI616" s="457"/>
      <c r="BJ616" s="457"/>
      <c r="BK616" s="457"/>
      <c r="BL616" s="465"/>
      <c r="BM616" s="465"/>
      <c r="BN616" s="465"/>
      <c r="BO616" s="465"/>
      <c r="BP616" s="465"/>
      <c r="BQ616" s="465"/>
      <c r="BR616" s="465"/>
      <c r="BS616" s="465"/>
      <c r="BT616" s="465"/>
      <c r="BU616" s="465"/>
      <c r="BV616" s="465"/>
      <c r="BW616" s="465"/>
      <c r="BX616" s="465"/>
      <c r="BY616" s="465"/>
      <c r="BZ616" s="465"/>
      <c r="CA616" s="465"/>
      <c r="CB616" s="465"/>
      <c r="CC616" s="465"/>
      <c r="CD616" s="465"/>
      <c r="CE616" s="465"/>
      <c r="CF616" s="465"/>
      <c r="CG616" s="465"/>
      <c r="CH616" s="465"/>
      <c r="CI616" s="465"/>
      <c r="CJ616" s="465"/>
      <c r="CK616" s="465"/>
      <c r="CL616" s="465"/>
      <c r="CM616" s="465"/>
      <c r="CN616" s="465"/>
    </row>
    <row r="617" spans="4:92" ht="14.25" customHeight="1" x14ac:dyDescent="0.35">
      <c r="D617" s="420"/>
      <c r="E617" s="357"/>
      <c r="F617" s="357"/>
      <c r="G617" s="357"/>
      <c r="H617" s="357"/>
      <c r="I617" s="357"/>
      <c r="J617" s="357"/>
      <c r="K617" s="357"/>
      <c r="L617" s="357"/>
      <c r="M617" s="357"/>
      <c r="N617" s="357"/>
      <c r="O617" s="357"/>
      <c r="P617" s="357"/>
      <c r="Q617" s="358"/>
      <c r="R617" s="319"/>
      <c r="S617" s="320"/>
      <c r="T617" s="320"/>
      <c r="U617" s="321"/>
      <c r="V617" s="319"/>
      <c r="W617" s="320"/>
      <c r="X617" s="320"/>
      <c r="Y617" s="321"/>
      <c r="Z617" s="319"/>
      <c r="AA617" s="320"/>
      <c r="AB617" s="320"/>
      <c r="AC617" s="321"/>
      <c r="AD617" s="319"/>
      <c r="AE617" s="320"/>
      <c r="AF617" s="321"/>
      <c r="AG617" s="319"/>
      <c r="AH617" s="320"/>
      <c r="AI617" s="321"/>
      <c r="AJ617" s="319"/>
      <c r="AK617" s="320"/>
      <c r="AL617" s="321"/>
      <c r="AM617" s="319"/>
      <c r="AN617" s="320"/>
      <c r="AO617" s="320"/>
      <c r="AP617" s="321"/>
      <c r="AQ617" s="319"/>
      <c r="AR617" s="320"/>
      <c r="AS617" s="320"/>
      <c r="AT617" s="321"/>
      <c r="AV617" s="457"/>
      <c r="AW617" s="457"/>
      <c r="AX617" s="457"/>
      <c r="AY617" s="457"/>
      <c r="AZ617" s="457"/>
      <c r="BA617" s="457"/>
      <c r="BB617" s="457"/>
      <c r="BC617" s="457"/>
      <c r="BD617" s="457"/>
      <c r="BE617" s="457"/>
      <c r="BF617" s="457"/>
      <c r="BG617" s="457"/>
      <c r="BH617" s="457"/>
      <c r="BI617" s="457"/>
      <c r="BJ617" s="457"/>
      <c r="BK617" s="457"/>
      <c r="BL617" s="465"/>
      <c r="BM617" s="465"/>
      <c r="BN617" s="465"/>
      <c r="BO617" s="465"/>
      <c r="BP617" s="465"/>
      <c r="BQ617" s="465"/>
      <c r="BR617" s="465"/>
      <c r="BS617" s="465"/>
      <c r="BT617" s="465"/>
      <c r="BU617" s="465"/>
      <c r="BV617" s="465"/>
      <c r="BW617" s="465"/>
      <c r="BX617" s="465"/>
      <c r="BY617" s="465"/>
      <c r="BZ617" s="465"/>
      <c r="CA617" s="465"/>
      <c r="CB617" s="465"/>
      <c r="CC617" s="465"/>
      <c r="CD617" s="465"/>
      <c r="CE617" s="465"/>
      <c r="CF617" s="465"/>
      <c r="CG617" s="465"/>
      <c r="CH617" s="465"/>
      <c r="CI617" s="465"/>
      <c r="CJ617" s="465"/>
      <c r="CK617" s="465"/>
      <c r="CL617" s="465"/>
      <c r="CM617" s="465"/>
      <c r="CN617" s="465"/>
    </row>
    <row r="618" spans="4:92" ht="14.25" customHeight="1" x14ac:dyDescent="0.35">
      <c r="D618" s="420"/>
      <c r="E618" s="357"/>
      <c r="F618" s="357"/>
      <c r="G618" s="357"/>
      <c r="H618" s="357"/>
      <c r="I618" s="357"/>
      <c r="J618" s="357"/>
      <c r="K618" s="357"/>
      <c r="L618" s="357"/>
      <c r="M618" s="357"/>
      <c r="N618" s="357"/>
      <c r="O618" s="357"/>
      <c r="P618" s="357"/>
      <c r="Q618" s="358"/>
      <c r="R618" s="319"/>
      <c r="S618" s="320"/>
      <c r="T618" s="320"/>
      <c r="U618" s="321"/>
      <c r="V618" s="319"/>
      <c r="W618" s="320"/>
      <c r="X618" s="320"/>
      <c r="Y618" s="321"/>
      <c r="Z618" s="319"/>
      <c r="AA618" s="320"/>
      <c r="AB618" s="320"/>
      <c r="AC618" s="321"/>
      <c r="AD618" s="319"/>
      <c r="AE618" s="320"/>
      <c r="AF618" s="321"/>
      <c r="AG618" s="319"/>
      <c r="AH618" s="320"/>
      <c r="AI618" s="321"/>
      <c r="AJ618" s="319"/>
      <c r="AK618" s="320"/>
      <c r="AL618" s="321"/>
      <c r="AM618" s="319"/>
      <c r="AN618" s="320"/>
      <c r="AO618" s="320"/>
      <c r="AP618" s="321"/>
      <c r="AQ618" s="319"/>
      <c r="AR618" s="320"/>
      <c r="AS618" s="320"/>
      <c r="AT618" s="321"/>
      <c r="AV618" s="457"/>
      <c r="AW618" s="457"/>
      <c r="AX618" s="457"/>
      <c r="AY618" s="457"/>
      <c r="AZ618" s="457"/>
      <c r="BA618" s="457"/>
      <c r="BB618" s="457"/>
      <c r="BC618" s="457"/>
      <c r="BD618" s="457"/>
      <c r="BE618" s="457"/>
      <c r="BF618" s="457"/>
      <c r="BG618" s="457"/>
      <c r="BH618" s="457"/>
      <c r="BI618" s="457"/>
      <c r="BJ618" s="457"/>
      <c r="BK618" s="457"/>
      <c r="BL618" s="465"/>
      <c r="BM618" s="465"/>
      <c r="BN618" s="465"/>
      <c r="BO618" s="465"/>
      <c r="BP618" s="465"/>
      <c r="BQ618" s="465"/>
      <c r="BR618" s="465"/>
      <c r="BS618" s="465"/>
      <c r="BT618" s="465"/>
      <c r="BU618" s="465"/>
      <c r="BV618" s="465"/>
      <c r="BW618" s="465"/>
      <c r="BX618" s="465"/>
      <c r="BY618" s="465"/>
      <c r="BZ618" s="465"/>
      <c r="CA618" s="465"/>
      <c r="CB618" s="465"/>
      <c r="CC618" s="465"/>
      <c r="CD618" s="465"/>
      <c r="CE618" s="465"/>
      <c r="CF618" s="465"/>
      <c r="CG618" s="465"/>
      <c r="CH618" s="465"/>
      <c r="CI618" s="465"/>
      <c r="CJ618" s="465"/>
      <c r="CK618" s="465"/>
      <c r="CL618" s="465"/>
      <c r="CM618" s="465"/>
      <c r="CN618" s="465"/>
    </row>
    <row r="619" spans="4:92" ht="14.25" customHeight="1" x14ac:dyDescent="0.35">
      <c r="D619" s="420"/>
      <c r="E619" s="357"/>
      <c r="F619" s="357"/>
      <c r="G619" s="357"/>
      <c r="H619" s="357"/>
      <c r="I619" s="357"/>
      <c r="J619" s="357"/>
      <c r="K619" s="357"/>
      <c r="L619" s="357"/>
      <c r="M619" s="357"/>
      <c r="N619" s="357"/>
      <c r="O619" s="357"/>
      <c r="P619" s="357"/>
      <c r="Q619" s="358"/>
      <c r="R619" s="319"/>
      <c r="S619" s="320"/>
      <c r="T619" s="320"/>
      <c r="U619" s="321"/>
      <c r="V619" s="319"/>
      <c r="W619" s="320"/>
      <c r="X619" s="320"/>
      <c r="Y619" s="321"/>
      <c r="Z619" s="319"/>
      <c r="AA619" s="320"/>
      <c r="AB619" s="320"/>
      <c r="AC619" s="321"/>
      <c r="AD619" s="319"/>
      <c r="AE619" s="320"/>
      <c r="AF619" s="321"/>
      <c r="AG619" s="319"/>
      <c r="AH619" s="320"/>
      <c r="AI619" s="321"/>
      <c r="AJ619" s="319"/>
      <c r="AK619" s="320"/>
      <c r="AL619" s="321"/>
      <c r="AM619" s="319"/>
      <c r="AN619" s="320"/>
      <c r="AO619" s="320"/>
      <c r="AP619" s="321"/>
      <c r="AQ619" s="319"/>
      <c r="AR619" s="320"/>
      <c r="AS619" s="320"/>
      <c r="AT619" s="321"/>
      <c r="AV619" s="457"/>
      <c r="AW619" s="457"/>
      <c r="AX619" s="457"/>
      <c r="AY619" s="457"/>
      <c r="AZ619" s="457"/>
      <c r="BA619" s="457"/>
      <c r="BB619" s="457"/>
      <c r="BC619" s="457"/>
      <c r="BD619" s="457"/>
      <c r="BE619" s="457"/>
      <c r="BF619" s="457"/>
      <c r="BG619" s="457"/>
      <c r="BH619" s="457"/>
      <c r="BI619" s="457"/>
      <c r="BJ619" s="457"/>
      <c r="BK619" s="457"/>
      <c r="BL619" s="465"/>
      <c r="BM619" s="465"/>
      <c r="BN619" s="465"/>
      <c r="BO619" s="465"/>
      <c r="BP619" s="465"/>
      <c r="BQ619" s="465"/>
      <c r="BR619" s="465"/>
      <c r="BS619" s="465"/>
      <c r="BT619" s="465"/>
      <c r="BU619" s="465"/>
      <c r="BV619" s="465"/>
      <c r="BW619" s="465"/>
      <c r="BX619" s="465"/>
      <c r="BY619" s="465"/>
      <c r="BZ619" s="465"/>
      <c r="CA619" s="465"/>
      <c r="CB619" s="465"/>
      <c r="CC619" s="465"/>
      <c r="CD619" s="465"/>
      <c r="CE619" s="465"/>
      <c r="CF619" s="465"/>
      <c r="CG619" s="465"/>
      <c r="CH619" s="465"/>
      <c r="CI619" s="465"/>
      <c r="CJ619" s="465"/>
      <c r="CK619" s="465"/>
      <c r="CL619" s="465"/>
      <c r="CM619" s="465"/>
      <c r="CN619" s="465"/>
    </row>
    <row r="620" spans="4:92" ht="14.25" customHeight="1" x14ac:dyDescent="0.35">
      <c r="D620" s="420"/>
      <c r="E620" s="357"/>
      <c r="F620" s="357"/>
      <c r="G620" s="357"/>
      <c r="H620" s="357"/>
      <c r="I620" s="357"/>
      <c r="J620" s="357"/>
      <c r="K620" s="357"/>
      <c r="L620" s="357"/>
      <c r="M620" s="357"/>
      <c r="N620" s="357"/>
      <c r="O620" s="357"/>
      <c r="P620" s="357"/>
      <c r="Q620" s="358"/>
      <c r="R620" s="319"/>
      <c r="S620" s="320"/>
      <c r="T620" s="320"/>
      <c r="U620" s="321"/>
      <c r="V620" s="319"/>
      <c r="W620" s="320"/>
      <c r="X620" s="320"/>
      <c r="Y620" s="321"/>
      <c r="Z620" s="319"/>
      <c r="AA620" s="320"/>
      <c r="AB620" s="320"/>
      <c r="AC620" s="321"/>
      <c r="AD620" s="319"/>
      <c r="AE620" s="320"/>
      <c r="AF620" s="321"/>
      <c r="AG620" s="319"/>
      <c r="AH620" s="320"/>
      <c r="AI620" s="321"/>
      <c r="AJ620" s="319"/>
      <c r="AK620" s="320"/>
      <c r="AL620" s="321"/>
      <c r="AM620" s="319"/>
      <c r="AN620" s="320"/>
      <c r="AO620" s="320"/>
      <c r="AP620" s="321"/>
      <c r="AQ620" s="319"/>
      <c r="AR620" s="320"/>
      <c r="AS620" s="320"/>
      <c r="AT620" s="321"/>
      <c r="AV620" s="457"/>
      <c r="AW620" s="457"/>
      <c r="AX620" s="457"/>
      <c r="AY620" s="457"/>
      <c r="AZ620" s="457"/>
      <c r="BA620" s="457"/>
      <c r="BB620" s="457"/>
      <c r="BC620" s="457"/>
      <c r="BD620" s="457"/>
      <c r="BE620" s="457"/>
      <c r="BF620" s="457"/>
      <c r="BG620" s="457"/>
      <c r="BH620" s="457"/>
      <c r="BI620" s="457"/>
      <c r="BJ620" s="457"/>
      <c r="BK620" s="457"/>
      <c r="BL620" s="465"/>
      <c r="BM620" s="465"/>
      <c r="BN620" s="465"/>
      <c r="BO620" s="465"/>
      <c r="BP620" s="465"/>
      <c r="BQ620" s="465"/>
      <c r="BR620" s="465"/>
      <c r="BS620" s="465"/>
      <c r="BT620" s="465"/>
      <c r="BU620" s="465"/>
      <c r="BV620" s="465"/>
      <c r="BW620" s="465"/>
      <c r="BX620" s="465"/>
      <c r="BY620" s="465"/>
      <c r="BZ620" s="465"/>
      <c r="CA620" s="465"/>
      <c r="CB620" s="465"/>
      <c r="CC620" s="465"/>
      <c r="CD620" s="465"/>
      <c r="CE620" s="465"/>
      <c r="CF620" s="465"/>
      <c r="CG620" s="465"/>
      <c r="CH620" s="465"/>
      <c r="CI620" s="465"/>
      <c r="CJ620" s="465"/>
      <c r="CK620" s="465"/>
      <c r="CL620" s="465"/>
      <c r="CM620" s="465"/>
      <c r="CN620" s="465"/>
    </row>
    <row r="621" spans="4:92" ht="14.25" customHeight="1" x14ac:dyDescent="0.35">
      <c r="D621" s="420"/>
      <c r="E621" s="357"/>
      <c r="F621" s="357"/>
      <c r="G621" s="357"/>
      <c r="H621" s="357"/>
      <c r="I621" s="357"/>
      <c r="J621" s="357"/>
      <c r="K621" s="357"/>
      <c r="L621" s="357"/>
      <c r="M621" s="357"/>
      <c r="N621" s="357"/>
      <c r="O621" s="357"/>
      <c r="P621" s="357"/>
      <c r="Q621" s="358"/>
      <c r="R621" s="319"/>
      <c r="S621" s="320"/>
      <c r="T621" s="320"/>
      <c r="U621" s="321"/>
      <c r="V621" s="319"/>
      <c r="W621" s="320"/>
      <c r="X621" s="320"/>
      <c r="Y621" s="321"/>
      <c r="Z621" s="319"/>
      <c r="AA621" s="320"/>
      <c r="AB621" s="320"/>
      <c r="AC621" s="321"/>
      <c r="AD621" s="319"/>
      <c r="AE621" s="320"/>
      <c r="AF621" s="321"/>
      <c r="AG621" s="319"/>
      <c r="AH621" s="320"/>
      <c r="AI621" s="321"/>
      <c r="AJ621" s="319"/>
      <c r="AK621" s="320"/>
      <c r="AL621" s="321"/>
      <c r="AM621" s="319"/>
      <c r="AN621" s="320"/>
      <c r="AO621" s="320"/>
      <c r="AP621" s="321"/>
      <c r="AQ621" s="319"/>
      <c r="AR621" s="320"/>
      <c r="AS621" s="320"/>
      <c r="AT621" s="321"/>
      <c r="AV621" s="457"/>
      <c r="AW621" s="457"/>
      <c r="AX621" s="457"/>
      <c r="AY621" s="457"/>
      <c r="AZ621" s="457"/>
      <c r="BA621" s="457"/>
      <c r="BB621" s="457"/>
      <c r="BC621" s="457"/>
      <c r="BD621" s="457"/>
      <c r="BE621" s="457"/>
      <c r="BF621" s="457"/>
      <c r="BG621" s="457"/>
      <c r="BH621" s="457"/>
      <c r="BI621" s="457"/>
      <c r="BJ621" s="457"/>
      <c r="BK621" s="457"/>
      <c r="BL621" s="465"/>
      <c r="BM621" s="465"/>
      <c r="BN621" s="465"/>
      <c r="BO621" s="465"/>
      <c r="BP621" s="465"/>
      <c r="BQ621" s="465"/>
      <c r="BR621" s="465"/>
      <c r="BS621" s="465"/>
      <c r="BT621" s="465"/>
      <c r="BU621" s="465"/>
      <c r="BV621" s="465"/>
      <c r="BW621" s="465"/>
      <c r="BX621" s="465"/>
      <c r="BY621" s="465"/>
      <c r="BZ621" s="465"/>
      <c r="CA621" s="465"/>
      <c r="CB621" s="465"/>
      <c r="CC621" s="465"/>
      <c r="CD621" s="465"/>
      <c r="CE621" s="465"/>
      <c r="CF621" s="465"/>
      <c r="CG621" s="465"/>
      <c r="CH621" s="465"/>
      <c r="CI621" s="465"/>
      <c r="CJ621" s="465"/>
      <c r="CK621" s="465"/>
      <c r="CL621" s="465"/>
      <c r="CM621" s="465"/>
      <c r="CN621" s="465"/>
    </row>
    <row r="622" spans="4:92" ht="14.25" customHeight="1" x14ac:dyDescent="0.35">
      <c r="D622" s="420"/>
      <c r="E622" s="357"/>
      <c r="F622" s="357"/>
      <c r="G622" s="357"/>
      <c r="H622" s="357"/>
      <c r="I622" s="357"/>
      <c r="J622" s="357"/>
      <c r="K622" s="357"/>
      <c r="L622" s="357"/>
      <c r="M622" s="357"/>
      <c r="N622" s="357"/>
      <c r="O622" s="357"/>
      <c r="P622" s="357"/>
      <c r="Q622" s="358"/>
      <c r="R622" s="319"/>
      <c r="S622" s="320"/>
      <c r="T622" s="320"/>
      <c r="U622" s="321"/>
      <c r="V622" s="319"/>
      <c r="W622" s="320"/>
      <c r="X622" s="320"/>
      <c r="Y622" s="321"/>
      <c r="Z622" s="319"/>
      <c r="AA622" s="320"/>
      <c r="AB622" s="320"/>
      <c r="AC622" s="321"/>
      <c r="AD622" s="319"/>
      <c r="AE622" s="320"/>
      <c r="AF622" s="321"/>
      <c r="AG622" s="319"/>
      <c r="AH622" s="320"/>
      <c r="AI622" s="321"/>
      <c r="AJ622" s="319"/>
      <c r="AK622" s="320"/>
      <c r="AL622" s="321"/>
      <c r="AM622" s="319"/>
      <c r="AN622" s="320"/>
      <c r="AO622" s="320"/>
      <c r="AP622" s="321"/>
      <c r="AQ622" s="319"/>
      <c r="AR622" s="320"/>
      <c r="AS622" s="320"/>
      <c r="AT622" s="321"/>
      <c r="AV622" s="457"/>
      <c r="AW622" s="457"/>
      <c r="AX622" s="457"/>
      <c r="AY622" s="457"/>
      <c r="AZ622" s="457"/>
      <c r="BA622" s="457"/>
      <c r="BB622" s="457"/>
      <c r="BC622" s="457"/>
      <c r="BD622" s="457"/>
      <c r="BE622" s="457"/>
      <c r="BF622" s="457"/>
      <c r="BG622" s="457"/>
      <c r="BH622" s="457"/>
      <c r="BI622" s="457"/>
      <c r="BJ622" s="457"/>
      <c r="BK622" s="457"/>
      <c r="BL622" s="465"/>
      <c r="BM622" s="465"/>
      <c r="BN622" s="465"/>
      <c r="BO622" s="465"/>
      <c r="BP622" s="465"/>
      <c r="BQ622" s="465"/>
      <c r="BR622" s="465"/>
      <c r="BS622" s="465"/>
      <c r="BT622" s="465"/>
      <c r="BU622" s="465"/>
      <c r="BV622" s="465"/>
      <c r="BW622" s="465"/>
      <c r="BX622" s="465"/>
      <c r="BY622" s="465"/>
      <c r="BZ622" s="465"/>
      <c r="CA622" s="465"/>
      <c r="CB622" s="465"/>
      <c r="CC622" s="465"/>
      <c r="CD622" s="465"/>
      <c r="CE622" s="465"/>
      <c r="CF622" s="465"/>
      <c r="CG622" s="465"/>
      <c r="CH622" s="465"/>
      <c r="CI622" s="465"/>
      <c r="CJ622" s="465"/>
      <c r="CK622" s="465"/>
      <c r="CL622" s="465"/>
      <c r="CM622" s="465"/>
      <c r="CN622" s="465"/>
    </row>
    <row r="623" spans="4:92" ht="14.25" customHeight="1" x14ac:dyDescent="0.35">
      <c r="D623" s="420"/>
      <c r="E623" s="357"/>
      <c r="F623" s="357"/>
      <c r="G623" s="357"/>
      <c r="H623" s="357"/>
      <c r="I623" s="357"/>
      <c r="J623" s="357"/>
      <c r="K623" s="357"/>
      <c r="L623" s="357"/>
      <c r="M623" s="357"/>
      <c r="N623" s="357"/>
      <c r="O623" s="357"/>
      <c r="P623" s="357"/>
      <c r="Q623" s="358"/>
      <c r="R623" s="319"/>
      <c r="S623" s="320"/>
      <c r="T623" s="320"/>
      <c r="U623" s="321"/>
      <c r="V623" s="319"/>
      <c r="W623" s="320"/>
      <c r="X623" s="320"/>
      <c r="Y623" s="321"/>
      <c r="Z623" s="319"/>
      <c r="AA623" s="320"/>
      <c r="AB623" s="320"/>
      <c r="AC623" s="321"/>
      <c r="AD623" s="319"/>
      <c r="AE623" s="320"/>
      <c r="AF623" s="321"/>
      <c r="AG623" s="319"/>
      <c r="AH623" s="320"/>
      <c r="AI623" s="321"/>
      <c r="AJ623" s="319"/>
      <c r="AK623" s="320"/>
      <c r="AL623" s="321"/>
      <c r="AM623" s="319"/>
      <c r="AN623" s="320"/>
      <c r="AO623" s="320"/>
      <c r="AP623" s="321"/>
      <c r="AQ623" s="319"/>
      <c r="AR623" s="320"/>
      <c r="AS623" s="320"/>
      <c r="AT623" s="321"/>
      <c r="AV623" s="457"/>
      <c r="AW623" s="457"/>
      <c r="AX623" s="457"/>
      <c r="AY623" s="457"/>
      <c r="AZ623" s="457"/>
      <c r="BA623" s="457"/>
      <c r="BB623" s="457"/>
      <c r="BC623" s="457"/>
      <c r="BD623" s="457"/>
      <c r="BE623" s="457"/>
      <c r="BF623" s="457"/>
      <c r="BG623" s="457"/>
      <c r="BH623" s="457"/>
      <c r="BI623" s="457"/>
      <c r="BJ623" s="457"/>
      <c r="BK623" s="457"/>
      <c r="BL623" s="465"/>
      <c r="BM623" s="465"/>
      <c r="BN623" s="465"/>
      <c r="BO623" s="465"/>
      <c r="BP623" s="465"/>
      <c r="BQ623" s="465"/>
      <c r="BR623" s="465"/>
      <c r="BS623" s="465"/>
      <c r="BT623" s="465"/>
      <c r="BU623" s="465"/>
      <c r="BV623" s="465"/>
      <c r="BW623" s="465"/>
      <c r="BX623" s="465"/>
      <c r="BY623" s="465"/>
      <c r="BZ623" s="465"/>
      <c r="CA623" s="465"/>
      <c r="CB623" s="465"/>
      <c r="CC623" s="465"/>
      <c r="CD623" s="465"/>
      <c r="CE623" s="465"/>
      <c r="CF623" s="465"/>
      <c r="CG623" s="465"/>
      <c r="CH623" s="465"/>
      <c r="CI623" s="465"/>
      <c r="CJ623" s="465"/>
      <c r="CK623" s="465"/>
      <c r="CL623" s="465"/>
      <c r="CM623" s="465"/>
      <c r="CN623" s="465"/>
    </row>
    <row r="624" spans="4:92" ht="14.25" customHeight="1" x14ac:dyDescent="0.35">
      <c r="D624" s="420"/>
      <c r="E624" s="357"/>
      <c r="F624" s="357"/>
      <c r="G624" s="357"/>
      <c r="H624" s="357"/>
      <c r="I624" s="357"/>
      <c r="J624" s="357"/>
      <c r="K624" s="357"/>
      <c r="L624" s="357"/>
      <c r="M624" s="357"/>
      <c r="N624" s="357"/>
      <c r="O624" s="357"/>
      <c r="P624" s="357"/>
      <c r="Q624" s="358"/>
      <c r="R624" s="319"/>
      <c r="S624" s="320"/>
      <c r="T624" s="320"/>
      <c r="U624" s="321"/>
      <c r="V624" s="319"/>
      <c r="W624" s="320"/>
      <c r="X624" s="320"/>
      <c r="Y624" s="321"/>
      <c r="Z624" s="319"/>
      <c r="AA624" s="320"/>
      <c r="AB624" s="320"/>
      <c r="AC624" s="321"/>
      <c r="AD624" s="319"/>
      <c r="AE624" s="320"/>
      <c r="AF624" s="321"/>
      <c r="AG624" s="319"/>
      <c r="AH624" s="320"/>
      <c r="AI624" s="321"/>
      <c r="AJ624" s="319"/>
      <c r="AK624" s="320"/>
      <c r="AL624" s="321"/>
      <c r="AM624" s="319"/>
      <c r="AN624" s="320"/>
      <c r="AO624" s="320"/>
      <c r="AP624" s="321"/>
      <c r="AQ624" s="319"/>
      <c r="AR624" s="320"/>
      <c r="AS624" s="320"/>
      <c r="AT624" s="321"/>
      <c r="AV624" s="457"/>
      <c r="AW624" s="457"/>
      <c r="AX624" s="457"/>
      <c r="AY624" s="457"/>
      <c r="AZ624" s="457"/>
      <c r="BA624" s="457"/>
      <c r="BB624" s="457"/>
      <c r="BC624" s="457"/>
      <c r="BD624" s="457"/>
      <c r="BE624" s="457"/>
      <c r="BF624" s="457"/>
      <c r="BG624" s="457"/>
      <c r="BH624" s="457"/>
      <c r="BI624" s="457"/>
      <c r="BJ624" s="457"/>
      <c r="BK624" s="457"/>
      <c r="BL624" s="465"/>
      <c r="BM624" s="465"/>
      <c r="BN624" s="465"/>
      <c r="BO624" s="465"/>
      <c r="BP624" s="465"/>
      <c r="BQ624" s="465"/>
      <c r="BR624" s="465"/>
      <c r="BS624" s="465"/>
      <c r="BT624" s="465"/>
      <c r="BU624" s="465"/>
      <c r="BV624" s="465"/>
      <c r="BW624" s="465"/>
      <c r="BX624" s="465"/>
      <c r="BY624" s="465"/>
      <c r="BZ624" s="465"/>
      <c r="CA624" s="465"/>
      <c r="CB624" s="465"/>
      <c r="CC624" s="465"/>
      <c r="CD624" s="465"/>
      <c r="CE624" s="465"/>
      <c r="CF624" s="465"/>
      <c r="CG624" s="465"/>
      <c r="CH624" s="465"/>
      <c r="CI624" s="465"/>
      <c r="CJ624" s="465"/>
      <c r="CK624" s="465"/>
      <c r="CL624" s="465"/>
      <c r="CM624" s="465"/>
      <c r="CN624" s="465"/>
    </row>
    <row r="625" spans="4:92" ht="14.25" customHeight="1" x14ac:dyDescent="0.35">
      <c r="D625" s="420"/>
      <c r="E625" s="357"/>
      <c r="F625" s="357"/>
      <c r="G625" s="357"/>
      <c r="H625" s="357"/>
      <c r="I625" s="357"/>
      <c r="J625" s="357"/>
      <c r="K625" s="357"/>
      <c r="L625" s="357"/>
      <c r="M625" s="357"/>
      <c r="N625" s="357"/>
      <c r="O625" s="357"/>
      <c r="P625" s="357"/>
      <c r="Q625" s="358"/>
      <c r="R625" s="319"/>
      <c r="S625" s="320"/>
      <c r="T625" s="320"/>
      <c r="U625" s="321"/>
      <c r="V625" s="319"/>
      <c r="W625" s="320"/>
      <c r="X625" s="320"/>
      <c r="Y625" s="321"/>
      <c r="Z625" s="319"/>
      <c r="AA625" s="320"/>
      <c r="AB625" s="320"/>
      <c r="AC625" s="321"/>
      <c r="AD625" s="319"/>
      <c r="AE625" s="320"/>
      <c r="AF625" s="321"/>
      <c r="AG625" s="319"/>
      <c r="AH625" s="320"/>
      <c r="AI625" s="321"/>
      <c r="AJ625" s="319"/>
      <c r="AK625" s="320"/>
      <c r="AL625" s="321"/>
      <c r="AM625" s="319"/>
      <c r="AN625" s="320"/>
      <c r="AO625" s="320"/>
      <c r="AP625" s="321"/>
      <c r="AQ625" s="319"/>
      <c r="AR625" s="320"/>
      <c r="AS625" s="320"/>
      <c r="AT625" s="321"/>
      <c r="AV625" s="457"/>
      <c r="AW625" s="457"/>
      <c r="AX625" s="457"/>
      <c r="AY625" s="457"/>
      <c r="AZ625" s="457"/>
      <c r="BA625" s="457"/>
      <c r="BB625" s="457"/>
      <c r="BC625" s="457"/>
      <c r="BD625" s="457"/>
      <c r="BE625" s="457"/>
      <c r="BF625" s="457"/>
      <c r="BG625" s="457"/>
      <c r="BH625" s="457"/>
      <c r="BI625" s="457"/>
      <c r="BJ625" s="457"/>
      <c r="BK625" s="457"/>
      <c r="BL625" s="465"/>
      <c r="BM625" s="465"/>
      <c r="BN625" s="465"/>
      <c r="BO625" s="465"/>
      <c r="BP625" s="465"/>
      <c r="BQ625" s="465"/>
      <c r="BR625" s="465"/>
      <c r="BS625" s="465"/>
      <c r="BT625" s="465"/>
      <c r="BU625" s="465"/>
      <c r="BV625" s="465"/>
      <c r="BW625" s="465"/>
      <c r="BX625" s="465"/>
      <c r="BY625" s="465"/>
      <c r="BZ625" s="465"/>
      <c r="CA625" s="465"/>
      <c r="CB625" s="465"/>
      <c r="CC625" s="465"/>
      <c r="CD625" s="465"/>
      <c r="CE625" s="465"/>
      <c r="CF625" s="465"/>
      <c r="CG625" s="465"/>
      <c r="CH625" s="465"/>
      <c r="CI625" s="465"/>
      <c r="CJ625" s="465"/>
      <c r="CK625" s="465"/>
      <c r="CL625" s="465"/>
      <c r="CM625" s="465"/>
      <c r="CN625" s="465"/>
    </row>
    <row r="626" spans="4:92" ht="14.25" customHeight="1" x14ac:dyDescent="0.35">
      <c r="D626" s="420"/>
      <c r="E626" s="357"/>
      <c r="F626" s="357"/>
      <c r="G626" s="357"/>
      <c r="H626" s="357"/>
      <c r="I626" s="357"/>
      <c r="J626" s="357"/>
      <c r="K626" s="357"/>
      <c r="L626" s="357"/>
      <c r="M626" s="357"/>
      <c r="N626" s="357"/>
      <c r="O626" s="357"/>
      <c r="P626" s="357"/>
      <c r="Q626" s="358"/>
      <c r="R626" s="319"/>
      <c r="S626" s="320"/>
      <c r="T626" s="320"/>
      <c r="U626" s="321"/>
      <c r="V626" s="319"/>
      <c r="W626" s="320"/>
      <c r="X626" s="320"/>
      <c r="Y626" s="321"/>
      <c r="Z626" s="319"/>
      <c r="AA626" s="320"/>
      <c r="AB626" s="320"/>
      <c r="AC626" s="321"/>
      <c r="AD626" s="319"/>
      <c r="AE626" s="320"/>
      <c r="AF626" s="321"/>
      <c r="AG626" s="319"/>
      <c r="AH626" s="320"/>
      <c r="AI626" s="321"/>
      <c r="AJ626" s="319"/>
      <c r="AK626" s="320"/>
      <c r="AL626" s="321"/>
      <c r="AM626" s="319"/>
      <c r="AN626" s="320"/>
      <c r="AO626" s="320"/>
      <c r="AP626" s="321"/>
      <c r="AQ626" s="319"/>
      <c r="AR626" s="320"/>
      <c r="AS626" s="320"/>
      <c r="AT626" s="321"/>
      <c r="AV626" s="457"/>
      <c r="AW626" s="457"/>
      <c r="AX626" s="457"/>
      <c r="AY626" s="457"/>
      <c r="AZ626" s="457"/>
      <c r="BA626" s="457"/>
      <c r="BB626" s="457"/>
      <c r="BC626" s="457"/>
      <c r="BD626" s="457"/>
      <c r="BE626" s="457"/>
      <c r="BF626" s="457"/>
      <c r="BG626" s="457"/>
      <c r="BH626" s="457"/>
      <c r="BI626" s="457"/>
      <c r="BJ626" s="457"/>
      <c r="BK626" s="457"/>
      <c r="BL626" s="465"/>
      <c r="BM626" s="465"/>
      <c r="BN626" s="465"/>
      <c r="BO626" s="465"/>
      <c r="BP626" s="465"/>
      <c r="BQ626" s="465"/>
      <c r="BR626" s="465"/>
      <c r="BS626" s="465"/>
      <c r="BT626" s="465"/>
      <c r="BU626" s="465"/>
      <c r="BV626" s="465"/>
      <c r="BW626" s="465"/>
      <c r="BX626" s="465"/>
      <c r="BY626" s="465"/>
      <c r="BZ626" s="465"/>
      <c r="CA626" s="465"/>
      <c r="CB626" s="465"/>
      <c r="CC626" s="465"/>
      <c r="CD626" s="465"/>
      <c r="CE626" s="465"/>
      <c r="CF626" s="465"/>
      <c r="CG626" s="465"/>
      <c r="CH626" s="465"/>
      <c r="CI626" s="465"/>
      <c r="CJ626" s="465"/>
      <c r="CK626" s="465"/>
      <c r="CL626" s="465"/>
      <c r="CM626" s="465"/>
      <c r="CN626" s="465"/>
    </row>
    <row r="627" spans="4:92" ht="14.25" customHeight="1" x14ac:dyDescent="0.35">
      <c r="D627" s="420"/>
      <c r="E627" s="357"/>
      <c r="F627" s="357"/>
      <c r="G627" s="357"/>
      <c r="H627" s="357"/>
      <c r="I627" s="357"/>
      <c r="J627" s="357"/>
      <c r="K627" s="357"/>
      <c r="L627" s="357"/>
      <c r="M627" s="357"/>
      <c r="N627" s="357"/>
      <c r="O627" s="357"/>
      <c r="P627" s="357"/>
      <c r="Q627" s="358"/>
      <c r="R627" s="319"/>
      <c r="S627" s="320"/>
      <c r="T627" s="320"/>
      <c r="U627" s="321"/>
      <c r="V627" s="319"/>
      <c r="W627" s="320"/>
      <c r="X627" s="320"/>
      <c r="Y627" s="321"/>
      <c r="Z627" s="319"/>
      <c r="AA627" s="320"/>
      <c r="AB627" s="320"/>
      <c r="AC627" s="321"/>
      <c r="AD627" s="212"/>
      <c r="AE627" s="213"/>
      <c r="AF627" s="214"/>
      <c r="AG627" s="319"/>
      <c r="AH627" s="320"/>
      <c r="AI627" s="321"/>
      <c r="AJ627" s="319"/>
      <c r="AK627" s="320"/>
      <c r="AL627" s="321"/>
      <c r="AM627" s="319"/>
      <c r="AN627" s="320"/>
      <c r="AO627" s="320"/>
      <c r="AP627" s="321"/>
      <c r="AQ627" s="319"/>
      <c r="AR627" s="320"/>
      <c r="AS627" s="320"/>
      <c r="AT627" s="321"/>
      <c r="AV627" s="457"/>
      <c r="AW627" s="457"/>
      <c r="AX627" s="457"/>
      <c r="AY627" s="457"/>
      <c r="AZ627" s="457"/>
      <c r="BA627" s="457"/>
      <c r="BB627" s="457"/>
      <c r="BC627" s="457"/>
      <c r="BD627" s="457"/>
      <c r="BE627" s="457"/>
      <c r="BF627" s="457"/>
      <c r="BG627" s="457"/>
      <c r="BH627" s="457"/>
      <c r="BI627" s="457"/>
      <c r="BJ627" s="457"/>
      <c r="BK627" s="457"/>
      <c r="BL627" s="465"/>
      <c r="BM627" s="465"/>
      <c r="BN627" s="465"/>
      <c r="BO627" s="465"/>
      <c r="BP627" s="465"/>
      <c r="BQ627" s="465"/>
      <c r="BR627" s="465"/>
      <c r="BS627" s="465"/>
      <c r="BT627" s="465"/>
      <c r="BU627" s="465"/>
      <c r="BV627" s="465"/>
      <c r="BW627" s="465"/>
      <c r="BX627" s="465"/>
      <c r="BY627" s="465"/>
      <c r="BZ627" s="465"/>
      <c r="CA627" s="465"/>
      <c r="CB627" s="465"/>
      <c r="CC627" s="465"/>
      <c r="CD627" s="465"/>
      <c r="CE627" s="465"/>
      <c r="CF627" s="465"/>
      <c r="CG627" s="465"/>
      <c r="CH627" s="465"/>
      <c r="CI627" s="465"/>
      <c r="CJ627" s="465"/>
      <c r="CK627" s="465"/>
      <c r="CL627" s="465"/>
      <c r="CM627" s="465"/>
      <c r="CN627" s="465"/>
    </row>
    <row r="628" spans="4:92" ht="14.25" customHeight="1" x14ac:dyDescent="0.35">
      <c r="D628" s="420"/>
      <c r="E628" s="357"/>
      <c r="F628" s="357"/>
      <c r="G628" s="357"/>
      <c r="H628" s="357"/>
      <c r="I628" s="357"/>
      <c r="J628" s="357"/>
      <c r="K628" s="357"/>
      <c r="L628" s="357"/>
      <c r="M628" s="357"/>
      <c r="N628" s="357"/>
      <c r="O628" s="357"/>
      <c r="P628" s="357"/>
      <c r="Q628" s="358"/>
      <c r="R628" s="319"/>
      <c r="S628" s="320"/>
      <c r="T628" s="320"/>
      <c r="U628" s="321"/>
      <c r="V628" s="319"/>
      <c r="W628" s="320"/>
      <c r="X628" s="320"/>
      <c r="Y628" s="321"/>
      <c r="Z628" s="319"/>
      <c r="AA628" s="320"/>
      <c r="AB628" s="320"/>
      <c r="AC628" s="321"/>
      <c r="AD628" s="212"/>
      <c r="AE628" s="213"/>
      <c r="AF628" s="214"/>
      <c r="AG628" s="319"/>
      <c r="AH628" s="320"/>
      <c r="AI628" s="321"/>
      <c r="AJ628" s="319"/>
      <c r="AK628" s="320"/>
      <c r="AL628" s="321"/>
      <c r="AM628" s="319"/>
      <c r="AN628" s="320"/>
      <c r="AO628" s="320"/>
      <c r="AP628" s="321"/>
      <c r="AQ628" s="319"/>
      <c r="AR628" s="320"/>
      <c r="AS628" s="320"/>
      <c r="AT628" s="321"/>
      <c r="AV628" s="457"/>
      <c r="AW628" s="457"/>
      <c r="AX628" s="457"/>
      <c r="AY628" s="457"/>
      <c r="AZ628" s="457"/>
      <c r="BA628" s="457"/>
      <c r="BB628" s="457"/>
      <c r="BC628" s="457"/>
      <c r="BD628" s="457"/>
      <c r="BE628" s="457"/>
      <c r="BF628" s="457"/>
      <c r="BG628" s="457"/>
      <c r="BH628" s="457"/>
      <c r="BI628" s="457"/>
      <c r="BJ628" s="457"/>
      <c r="BK628" s="457"/>
      <c r="BL628" s="465"/>
      <c r="BM628" s="465"/>
      <c r="BN628" s="465"/>
      <c r="BO628" s="465"/>
      <c r="BP628" s="465"/>
      <c r="BQ628" s="465"/>
      <c r="BR628" s="465"/>
      <c r="BS628" s="465"/>
      <c r="BT628" s="465"/>
      <c r="BU628" s="465"/>
      <c r="BV628" s="465"/>
      <c r="BW628" s="465"/>
      <c r="BX628" s="465"/>
      <c r="BY628" s="465"/>
      <c r="BZ628" s="465"/>
      <c r="CA628" s="465"/>
      <c r="CB628" s="465"/>
      <c r="CC628" s="465"/>
      <c r="CD628" s="465"/>
      <c r="CE628" s="465"/>
      <c r="CF628" s="465"/>
      <c r="CG628" s="465"/>
      <c r="CH628" s="465"/>
      <c r="CI628" s="465"/>
      <c r="CJ628" s="465"/>
      <c r="CK628" s="465"/>
      <c r="CL628" s="465"/>
      <c r="CM628" s="465"/>
      <c r="CN628" s="465"/>
    </row>
    <row r="629" spans="4:92" ht="14.25" customHeight="1" x14ac:dyDescent="0.35">
      <c r="D629" s="420"/>
      <c r="E629" s="357"/>
      <c r="F629" s="357"/>
      <c r="G629" s="357"/>
      <c r="H629" s="357"/>
      <c r="I629" s="357"/>
      <c r="J629" s="357"/>
      <c r="K629" s="357"/>
      <c r="L629" s="357"/>
      <c r="M629" s="357"/>
      <c r="N629" s="357"/>
      <c r="O629" s="357"/>
      <c r="P629" s="357"/>
      <c r="Q629" s="358"/>
      <c r="R629" s="319"/>
      <c r="S629" s="320"/>
      <c r="T629" s="320"/>
      <c r="U629" s="321"/>
      <c r="V629" s="319"/>
      <c r="W629" s="320"/>
      <c r="X629" s="320"/>
      <c r="Y629" s="321"/>
      <c r="Z629" s="319"/>
      <c r="AA629" s="320"/>
      <c r="AB629" s="320"/>
      <c r="AC629" s="321"/>
      <c r="AD629" s="212"/>
      <c r="AE629" s="213"/>
      <c r="AF629" s="214"/>
      <c r="AG629" s="319"/>
      <c r="AH629" s="320"/>
      <c r="AI629" s="321"/>
      <c r="AJ629" s="319"/>
      <c r="AK629" s="320"/>
      <c r="AL629" s="321"/>
      <c r="AM629" s="319"/>
      <c r="AN629" s="320"/>
      <c r="AO629" s="320"/>
      <c r="AP629" s="321"/>
      <c r="AQ629" s="319"/>
      <c r="AR629" s="320"/>
      <c r="AS629" s="320"/>
      <c r="AT629" s="321"/>
      <c r="AV629" s="457"/>
      <c r="AW629" s="457"/>
      <c r="AX629" s="457"/>
      <c r="AY629" s="457"/>
      <c r="AZ629" s="457"/>
      <c r="BA629" s="457"/>
      <c r="BB629" s="457"/>
      <c r="BC629" s="457"/>
      <c r="BD629" s="457"/>
      <c r="BE629" s="457"/>
      <c r="BF629" s="457"/>
      <c r="BG629" s="457"/>
      <c r="BH629" s="457"/>
      <c r="BI629" s="457"/>
      <c r="BJ629" s="457"/>
      <c r="BK629" s="457"/>
      <c r="BL629" s="465"/>
      <c r="BM629" s="465"/>
      <c r="BN629" s="465"/>
      <c r="BO629" s="465"/>
      <c r="BP629" s="465"/>
      <c r="BQ629" s="465"/>
      <c r="BR629" s="465"/>
      <c r="BS629" s="465"/>
      <c r="BT629" s="465"/>
      <c r="BU629" s="465"/>
      <c r="BV629" s="465"/>
      <c r="BW629" s="465"/>
      <c r="BX629" s="465"/>
      <c r="BY629" s="465"/>
      <c r="BZ629" s="465"/>
      <c r="CA629" s="465"/>
      <c r="CB629" s="465"/>
      <c r="CC629" s="465"/>
      <c r="CD629" s="465"/>
      <c r="CE629" s="465"/>
      <c r="CF629" s="465"/>
      <c r="CG629" s="465"/>
      <c r="CH629" s="465"/>
      <c r="CI629" s="465"/>
      <c r="CJ629" s="465"/>
      <c r="CK629" s="465"/>
      <c r="CL629" s="465"/>
      <c r="CM629" s="465"/>
      <c r="CN629" s="465"/>
    </row>
    <row r="630" spans="4:92" ht="14.25" customHeight="1" x14ac:dyDescent="0.35">
      <c r="D630" s="420"/>
      <c r="E630" s="357"/>
      <c r="F630" s="357"/>
      <c r="G630" s="357"/>
      <c r="H630" s="357"/>
      <c r="I630" s="357"/>
      <c r="J630" s="357"/>
      <c r="K630" s="357"/>
      <c r="L630" s="357"/>
      <c r="M630" s="357"/>
      <c r="N630" s="357"/>
      <c r="O630" s="357"/>
      <c r="P630" s="357"/>
      <c r="Q630" s="358"/>
      <c r="R630" s="319"/>
      <c r="S630" s="320"/>
      <c r="T630" s="320"/>
      <c r="U630" s="321"/>
      <c r="V630" s="319"/>
      <c r="W630" s="320"/>
      <c r="X630" s="320"/>
      <c r="Y630" s="321"/>
      <c r="Z630" s="319"/>
      <c r="AA630" s="320"/>
      <c r="AB630" s="320"/>
      <c r="AC630" s="321"/>
      <c r="AD630" s="212"/>
      <c r="AE630" s="213"/>
      <c r="AF630" s="214"/>
      <c r="AG630" s="319"/>
      <c r="AH630" s="320"/>
      <c r="AI630" s="321"/>
      <c r="AJ630" s="465"/>
      <c r="AK630" s="465"/>
      <c r="AL630" s="465"/>
      <c r="AM630" s="319"/>
      <c r="AN630" s="320"/>
      <c r="AO630" s="320"/>
      <c r="AP630" s="321"/>
      <c r="AQ630" s="319"/>
      <c r="AR630" s="320"/>
      <c r="AS630" s="320"/>
      <c r="AT630" s="321"/>
      <c r="AV630" s="491" t="s">
        <v>376</v>
      </c>
      <c r="AW630" s="491"/>
      <c r="AX630" s="491"/>
      <c r="AY630" s="491"/>
      <c r="AZ630" s="491"/>
      <c r="BA630" s="491"/>
      <c r="BB630" s="491"/>
      <c r="BC630" s="491"/>
      <c r="BD630" s="491"/>
      <c r="BE630" s="491"/>
      <c r="BF630" s="491"/>
      <c r="BG630" s="491"/>
      <c r="BH630" s="491"/>
      <c r="BI630" s="491"/>
      <c r="BJ630" s="491"/>
      <c r="BK630" s="491"/>
      <c r="BL630" s="545">
        <f>+(COUNTIF(R596:U630,"x")+COUNTIF(BL596:BO629,"x"))</f>
        <v>0</v>
      </c>
      <c r="BM630" s="545"/>
      <c r="BN630" s="545"/>
      <c r="BO630" s="545"/>
      <c r="BP630" s="545">
        <f>+(COUNTIF(V596:Y630,"x")+COUNTIF(BP596:BS629,"x"))</f>
        <v>5</v>
      </c>
      <c r="BQ630" s="545"/>
      <c r="BR630" s="545"/>
      <c r="BS630" s="545"/>
      <c r="BT630" s="545">
        <f>SUM(Z596:AC630,BT596:BW629)</f>
        <v>488</v>
      </c>
      <c r="BU630" s="545"/>
      <c r="BV630" s="545"/>
      <c r="BW630" s="545"/>
      <c r="BX630" s="546">
        <f>SUM(AD596:AF630,BX596:BZ629)</f>
        <v>2517</v>
      </c>
      <c r="BY630" s="547"/>
      <c r="BZ630" s="548"/>
      <c r="CA630" s="546">
        <f>SUM(AG596:AI630,CA596:CC629)</f>
        <v>1992</v>
      </c>
      <c r="CB630" s="547"/>
      <c r="CC630" s="548"/>
      <c r="CD630" s="546">
        <f>SUM(AJ596:AL630,CD596:CF629)</f>
        <v>704</v>
      </c>
      <c r="CE630" s="547"/>
      <c r="CF630" s="548"/>
      <c r="CG630" s="546">
        <f>+(COUNTIF(AM596:AP630,"x")+COUNTIF(CG596:CJ629,"x"))</f>
        <v>5</v>
      </c>
      <c r="CH630" s="547"/>
      <c r="CI630" s="547"/>
      <c r="CJ630" s="548"/>
      <c r="CK630" s="546">
        <f>+(COUNTIF(AQ596:AT630,"x")+COUNTIF(CK596:CN629,"x"))</f>
        <v>1</v>
      </c>
      <c r="CL630" s="547"/>
      <c r="CM630" s="547"/>
      <c r="CN630" s="548"/>
    </row>
    <row r="631" spans="4:92" ht="14.25" customHeight="1" x14ac:dyDescent="0.35">
      <c r="D631" s="114" t="s">
        <v>377</v>
      </c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933"/>
      <c r="AK631" s="933"/>
      <c r="AL631" s="933"/>
      <c r="AM631" s="114"/>
      <c r="AN631" s="114"/>
      <c r="AO631" s="114"/>
      <c r="AP631" s="114"/>
      <c r="AQ631" s="114"/>
      <c r="AR631" s="114"/>
      <c r="AS631" s="114"/>
      <c r="AT631" s="114"/>
      <c r="AV631" s="472" t="s">
        <v>377</v>
      </c>
      <c r="AW631" s="472"/>
      <c r="AX631" s="472"/>
      <c r="AY631" s="472"/>
      <c r="AZ631" s="472"/>
      <c r="BA631" s="472"/>
      <c r="BB631" s="472"/>
      <c r="BC631" s="472"/>
      <c r="BD631" s="472"/>
      <c r="BE631" s="472"/>
      <c r="BF631" s="472"/>
      <c r="BG631" s="472"/>
      <c r="BH631" s="472"/>
      <c r="BI631" s="472"/>
      <c r="BJ631" s="472"/>
      <c r="BK631" s="472"/>
      <c r="BL631" s="472"/>
      <c r="BM631" s="472"/>
      <c r="BN631" s="472"/>
      <c r="BO631" s="472"/>
      <c r="BP631" s="472"/>
      <c r="BQ631" s="472"/>
      <c r="BR631" s="472"/>
      <c r="BS631" s="472"/>
      <c r="BT631" s="472"/>
      <c r="BU631" s="472"/>
      <c r="BV631" s="472"/>
      <c r="BW631" s="472"/>
      <c r="BX631" s="472"/>
      <c r="BY631" s="472"/>
      <c r="BZ631" s="472"/>
      <c r="CA631" s="472"/>
      <c r="CB631" s="472"/>
      <c r="CC631" s="472"/>
      <c r="CD631" s="472"/>
      <c r="CE631" s="472"/>
      <c r="CF631" s="472"/>
      <c r="CG631" s="472"/>
      <c r="CH631" s="472"/>
      <c r="CI631" s="472"/>
      <c r="CJ631" s="472"/>
      <c r="CK631" s="472"/>
      <c r="CL631" s="472"/>
    </row>
    <row r="632" spans="4:92" ht="14.25" customHeight="1" x14ac:dyDescent="0.35"/>
    <row r="633" spans="4:92" ht="14.25" customHeight="1" x14ac:dyDescent="0.35"/>
    <row r="634" spans="4:92" ht="14.25" customHeight="1" x14ac:dyDescent="0.35"/>
    <row r="635" spans="4:92" ht="14.25" customHeight="1" x14ac:dyDescent="0.35"/>
    <row r="636" spans="4:92" ht="14.25" customHeight="1" x14ac:dyDescent="0.35"/>
    <row r="637" spans="4:92" ht="14.25" customHeight="1" x14ac:dyDescent="0.35"/>
    <row r="638" spans="4:92" ht="14.25" customHeight="1" x14ac:dyDescent="0.35"/>
    <row r="639" spans="4:92" ht="14.25" customHeight="1" x14ac:dyDescent="0.35"/>
    <row r="640" spans="4:92" ht="14.25" customHeight="1" x14ac:dyDescent="0.35"/>
    <row r="641" spans="4:92" ht="14.25" customHeight="1" x14ac:dyDescent="0.35"/>
    <row r="642" spans="4:92" ht="14.25" customHeight="1" x14ac:dyDescent="0.35"/>
    <row r="643" spans="4:92" ht="14.25" customHeight="1" x14ac:dyDescent="0.35"/>
    <row r="644" spans="4:92" ht="14.25" customHeight="1" x14ac:dyDescent="0.35"/>
    <row r="645" spans="4:92" ht="14.25" customHeight="1" x14ac:dyDescent="0.35"/>
    <row r="646" spans="4:92" ht="14.25" customHeight="1" x14ac:dyDescent="0.35"/>
    <row r="647" spans="4:92" ht="14.25" customHeight="1" x14ac:dyDescent="0.35"/>
    <row r="648" spans="4:92" ht="14.25" customHeight="1" x14ac:dyDescent="0.35">
      <c r="D648" s="114" t="s">
        <v>382</v>
      </c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V648" s="432" t="s">
        <v>382</v>
      </c>
      <c r="AW648" s="432"/>
      <c r="AX648" s="432"/>
      <c r="AY648" s="432"/>
      <c r="AZ648" s="432"/>
      <c r="BA648" s="432"/>
      <c r="BB648" s="432"/>
      <c r="BC648" s="432"/>
      <c r="BD648" s="432"/>
      <c r="BE648" s="432"/>
      <c r="BF648" s="432"/>
      <c r="BG648" s="432"/>
      <c r="BH648" s="432"/>
      <c r="BI648" s="432"/>
      <c r="BJ648" s="432"/>
      <c r="BK648" s="432"/>
      <c r="BL648" s="432"/>
      <c r="BM648" s="432"/>
      <c r="BN648" s="432"/>
      <c r="BO648" s="432"/>
      <c r="BP648" s="432"/>
      <c r="BQ648" s="432"/>
      <c r="BR648" s="432"/>
      <c r="BS648" s="432"/>
      <c r="BT648" s="432"/>
      <c r="BU648" s="432"/>
      <c r="BV648" s="432"/>
      <c r="BW648" s="432"/>
      <c r="BX648" s="432"/>
      <c r="BY648" s="432"/>
      <c r="BZ648" s="432"/>
      <c r="CA648" s="432"/>
      <c r="CB648" s="432"/>
      <c r="CC648" s="432"/>
      <c r="CD648" s="432"/>
      <c r="CE648" s="432"/>
      <c r="CF648" s="432"/>
      <c r="CG648" s="432"/>
      <c r="CH648" s="432"/>
      <c r="CI648" s="432"/>
      <c r="CJ648" s="432"/>
      <c r="CK648" s="432"/>
      <c r="CL648" s="432"/>
      <c r="CM648" s="432"/>
      <c r="CN648" s="432"/>
    </row>
    <row r="649" spans="4:92" ht="14.25" customHeight="1" x14ac:dyDescent="0.35"/>
    <row r="650" spans="4:92" ht="14.25" customHeight="1" x14ac:dyDescent="0.35">
      <c r="D650" s="197" t="s">
        <v>383</v>
      </c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CN650" s="170"/>
    </row>
    <row r="651" spans="4:92" ht="14.25" customHeight="1" x14ac:dyDescent="0.35">
      <c r="D651" s="198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  <c r="AA651" s="205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CN651" s="170"/>
    </row>
    <row r="652" spans="4:92" ht="14.25" customHeight="1" x14ac:dyDescent="0.35">
      <c r="D652" s="923" t="s">
        <v>368</v>
      </c>
      <c r="E652" s="924"/>
      <c r="F652" s="924"/>
      <c r="G652" s="924"/>
      <c r="H652" s="924"/>
      <c r="I652" s="924"/>
      <c r="J652" s="924"/>
      <c r="K652" s="924"/>
      <c r="L652" s="924"/>
      <c r="M652" s="924"/>
      <c r="N652" s="924"/>
      <c r="O652" s="924"/>
      <c r="P652" s="924"/>
      <c r="Q652" s="924"/>
      <c r="R652" s="924"/>
      <c r="S652" s="924"/>
      <c r="T652" s="924"/>
      <c r="U652" s="925"/>
      <c r="V652" s="344" t="s">
        <v>371</v>
      </c>
      <c r="W652" s="345"/>
      <c r="X652" s="345"/>
      <c r="Y652" s="345"/>
      <c r="Z652" s="345"/>
      <c r="AA652" s="345"/>
      <c r="AB652" s="345"/>
      <c r="AC652" s="346"/>
      <c r="AD652" s="890" t="s">
        <v>384</v>
      </c>
      <c r="AE652" s="891"/>
      <c r="AF652" s="891"/>
      <c r="AG652" s="891"/>
      <c r="AH652" s="891"/>
      <c r="AI652" s="891"/>
      <c r="AJ652" s="891"/>
      <c r="AK652" s="891"/>
      <c r="AL652" s="891"/>
      <c r="AM652" s="891"/>
      <c r="AN652" s="891"/>
      <c r="AO652" s="891"/>
      <c r="AP652" s="891"/>
      <c r="AQ652" s="891"/>
      <c r="AR652" s="891"/>
      <c r="AS652" s="891"/>
      <c r="AT652" s="892"/>
      <c r="AU652" s="170"/>
      <c r="AV652" s="463" t="s">
        <v>368</v>
      </c>
      <c r="AW652" s="463"/>
      <c r="AX652" s="463"/>
      <c r="AY652" s="463"/>
      <c r="AZ652" s="463"/>
      <c r="BA652" s="463"/>
      <c r="BB652" s="463"/>
      <c r="BC652" s="463"/>
      <c r="BD652" s="463"/>
      <c r="BE652" s="463"/>
      <c r="BF652" s="463"/>
      <c r="BG652" s="463"/>
      <c r="BH652" s="463"/>
      <c r="BI652" s="463"/>
      <c r="BJ652" s="463"/>
      <c r="BK652" s="463"/>
      <c r="BL652" s="463"/>
      <c r="BM652" s="463"/>
      <c r="BN652" s="463"/>
      <c r="BO652" s="463"/>
      <c r="BP652" s="463" t="s">
        <v>371</v>
      </c>
      <c r="BQ652" s="463"/>
      <c r="BR652" s="463"/>
      <c r="BS652" s="463"/>
      <c r="BT652" s="463"/>
      <c r="BU652" s="463"/>
      <c r="BV652" s="463"/>
      <c r="BW652" s="463"/>
      <c r="BX652" s="549" t="s">
        <v>384</v>
      </c>
      <c r="BY652" s="549"/>
      <c r="BZ652" s="549"/>
      <c r="CA652" s="549"/>
      <c r="CB652" s="549"/>
      <c r="CC652" s="549"/>
      <c r="CD652" s="549"/>
      <c r="CE652" s="549"/>
      <c r="CF652" s="549"/>
      <c r="CG652" s="549"/>
      <c r="CH652" s="549"/>
      <c r="CI652" s="549"/>
      <c r="CJ652" s="549"/>
      <c r="CK652" s="549"/>
      <c r="CL652" s="549"/>
      <c r="CM652" s="549"/>
      <c r="CN652" s="549"/>
    </row>
    <row r="653" spans="4:92" ht="14.25" customHeight="1" x14ac:dyDescent="0.35">
      <c r="D653" s="926"/>
      <c r="E653" s="927"/>
      <c r="F653" s="927"/>
      <c r="G653" s="927"/>
      <c r="H653" s="927"/>
      <c r="I653" s="927"/>
      <c r="J653" s="927"/>
      <c r="K653" s="927"/>
      <c r="L653" s="927"/>
      <c r="M653" s="927"/>
      <c r="N653" s="927"/>
      <c r="O653" s="927"/>
      <c r="P653" s="927"/>
      <c r="Q653" s="927"/>
      <c r="R653" s="927"/>
      <c r="S653" s="927"/>
      <c r="T653" s="927"/>
      <c r="U653" s="928"/>
      <c r="V653" s="344" t="s">
        <v>370</v>
      </c>
      <c r="W653" s="345"/>
      <c r="X653" s="345"/>
      <c r="Y653" s="346"/>
      <c r="Z653" s="344" t="s">
        <v>369</v>
      </c>
      <c r="AA653" s="345"/>
      <c r="AB653" s="345"/>
      <c r="AC653" s="346"/>
      <c r="AD653" s="344" t="s">
        <v>385</v>
      </c>
      <c r="AE653" s="345"/>
      <c r="AF653" s="345"/>
      <c r="AG653" s="346"/>
      <c r="AH653" s="344" t="s">
        <v>372</v>
      </c>
      <c r="AI653" s="345"/>
      <c r="AJ653" s="345"/>
      <c r="AK653" s="346"/>
      <c r="AL653" s="344" t="s">
        <v>373</v>
      </c>
      <c r="AM653" s="345"/>
      <c r="AN653" s="345"/>
      <c r="AO653" s="346"/>
      <c r="AP653" s="344" t="s">
        <v>374</v>
      </c>
      <c r="AQ653" s="345"/>
      <c r="AR653" s="345"/>
      <c r="AS653" s="345"/>
      <c r="AT653" s="346"/>
      <c r="AU653" s="170"/>
      <c r="AV653" s="463"/>
      <c r="AW653" s="463"/>
      <c r="AX653" s="463"/>
      <c r="AY653" s="463"/>
      <c r="AZ653" s="463"/>
      <c r="BA653" s="463"/>
      <c r="BB653" s="463"/>
      <c r="BC653" s="463"/>
      <c r="BD653" s="463"/>
      <c r="BE653" s="463"/>
      <c r="BF653" s="463"/>
      <c r="BG653" s="463"/>
      <c r="BH653" s="463"/>
      <c r="BI653" s="463"/>
      <c r="BJ653" s="463"/>
      <c r="BK653" s="463"/>
      <c r="BL653" s="463"/>
      <c r="BM653" s="463"/>
      <c r="BN653" s="463"/>
      <c r="BO653" s="463"/>
      <c r="BP653" s="463" t="s">
        <v>370</v>
      </c>
      <c r="BQ653" s="463"/>
      <c r="BR653" s="463"/>
      <c r="BS653" s="463"/>
      <c r="BT653" s="463" t="s">
        <v>369</v>
      </c>
      <c r="BU653" s="463"/>
      <c r="BV653" s="463"/>
      <c r="BW653" s="463"/>
      <c r="BX653" s="463" t="s">
        <v>385</v>
      </c>
      <c r="BY653" s="463"/>
      <c r="BZ653" s="463"/>
      <c r="CA653" s="463"/>
      <c r="CB653" s="463" t="s">
        <v>372</v>
      </c>
      <c r="CC653" s="463"/>
      <c r="CD653" s="463"/>
      <c r="CE653" s="463"/>
      <c r="CF653" s="463" t="s">
        <v>373</v>
      </c>
      <c r="CG653" s="463"/>
      <c r="CH653" s="463"/>
      <c r="CI653" s="463"/>
      <c r="CJ653" s="463" t="s">
        <v>374</v>
      </c>
      <c r="CK653" s="463"/>
      <c r="CL653" s="463"/>
      <c r="CM653" s="463"/>
      <c r="CN653" s="463"/>
    </row>
    <row r="654" spans="4:92" ht="20.25" customHeight="1" x14ac:dyDescent="0.35">
      <c r="D654" s="699" t="s">
        <v>1318</v>
      </c>
      <c r="E654" s="700"/>
      <c r="F654" s="700"/>
      <c r="G654" s="700"/>
      <c r="H654" s="700"/>
      <c r="I654" s="700"/>
      <c r="J654" s="700"/>
      <c r="K654" s="700"/>
      <c r="L654" s="700"/>
      <c r="M654" s="700"/>
      <c r="N654" s="700"/>
      <c r="O654" s="700"/>
      <c r="P654" s="700"/>
      <c r="Q654" s="700"/>
      <c r="R654" s="700"/>
      <c r="S654" s="700"/>
      <c r="T654" s="700"/>
      <c r="U654" s="701"/>
      <c r="V654" s="224"/>
      <c r="W654" s="225"/>
      <c r="X654" s="225"/>
      <c r="Y654" s="226"/>
      <c r="Z654" s="224"/>
      <c r="AA654" s="225" t="s">
        <v>930</v>
      </c>
      <c r="AB654" s="225"/>
      <c r="AC654" s="226"/>
      <c r="AD654" s="224"/>
      <c r="AE654" s="225">
        <v>4</v>
      </c>
      <c r="AF654" s="225"/>
      <c r="AG654" s="226"/>
      <c r="AH654" s="224"/>
      <c r="AI654" s="225">
        <v>10</v>
      </c>
      <c r="AJ654" s="225"/>
      <c r="AK654" s="226"/>
      <c r="AL654" s="224"/>
      <c r="AM654" s="225">
        <v>21</v>
      </c>
      <c r="AN654" s="225"/>
      <c r="AO654" s="226"/>
      <c r="AP654" s="224"/>
      <c r="AQ654" s="225">
        <v>12</v>
      </c>
      <c r="AR654" s="225"/>
      <c r="AS654" s="225"/>
      <c r="AT654" s="226"/>
      <c r="AU654" s="200"/>
      <c r="AV654" s="473"/>
      <c r="AW654" s="474"/>
      <c r="AX654" s="474"/>
      <c r="AY654" s="474"/>
      <c r="AZ654" s="474"/>
      <c r="BA654" s="474"/>
      <c r="BB654" s="474"/>
      <c r="BC654" s="474"/>
      <c r="BD654" s="474"/>
      <c r="BE654" s="474"/>
      <c r="BF654" s="474"/>
      <c r="BG654" s="474"/>
      <c r="BH654" s="474"/>
      <c r="BI654" s="474"/>
      <c r="BJ654" s="474"/>
      <c r="BK654" s="474"/>
      <c r="BL654" s="474"/>
      <c r="BM654" s="474"/>
      <c r="BN654" s="474"/>
      <c r="BO654" s="475"/>
      <c r="BP654" s="325"/>
      <c r="BQ654" s="325"/>
      <c r="BR654" s="325"/>
      <c r="BS654" s="325"/>
      <c r="BT654" s="325"/>
      <c r="BU654" s="325"/>
      <c r="BV654" s="325"/>
      <c r="BW654" s="325"/>
      <c r="BX654" s="325"/>
      <c r="BY654" s="325"/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</row>
    <row r="655" spans="4:92" ht="15.75" customHeight="1" x14ac:dyDescent="0.35">
      <c r="D655" s="391" t="s">
        <v>1319</v>
      </c>
      <c r="E655" s="392"/>
      <c r="F655" s="392"/>
      <c r="G655" s="392"/>
      <c r="H655" s="392"/>
      <c r="I655" s="392"/>
      <c r="J655" s="392"/>
      <c r="K655" s="392"/>
      <c r="L655" s="392"/>
      <c r="M655" s="392"/>
      <c r="N655" s="392"/>
      <c r="O655" s="392"/>
      <c r="P655" s="392"/>
      <c r="Q655" s="392"/>
      <c r="R655" s="392"/>
      <c r="S655" s="392"/>
      <c r="T655" s="392"/>
      <c r="U655" s="393"/>
      <c r="V655" s="224"/>
      <c r="W655" s="225"/>
      <c r="X655" s="225"/>
      <c r="Y655" s="226"/>
      <c r="Z655" s="224"/>
      <c r="AA655" s="225" t="s">
        <v>930</v>
      </c>
      <c r="AB655" s="225"/>
      <c r="AC655" s="226"/>
      <c r="AD655" s="224"/>
      <c r="AE655" s="225">
        <v>1</v>
      </c>
      <c r="AF655" s="225"/>
      <c r="AG655" s="226"/>
      <c r="AH655" s="224"/>
      <c r="AI655" s="225">
        <v>8</v>
      </c>
      <c r="AJ655" s="225"/>
      <c r="AK655" s="226"/>
      <c r="AL655" s="224"/>
      <c r="AM655" s="225">
        <v>9</v>
      </c>
      <c r="AN655" s="225"/>
      <c r="AO655" s="226"/>
      <c r="AP655" s="224"/>
      <c r="AQ655" s="225">
        <v>2</v>
      </c>
      <c r="AR655" s="225"/>
      <c r="AS655" s="225"/>
      <c r="AT655" s="226"/>
      <c r="AU655" s="200"/>
      <c r="AV655" s="434"/>
      <c r="AW655" s="434"/>
      <c r="AX655" s="434"/>
      <c r="AY655" s="434"/>
      <c r="AZ655" s="434"/>
      <c r="BA655" s="434"/>
      <c r="BB655" s="434"/>
      <c r="BC655" s="434"/>
      <c r="BD655" s="434"/>
      <c r="BE655" s="434"/>
      <c r="BF655" s="434"/>
      <c r="BG655" s="434"/>
      <c r="BH655" s="434"/>
      <c r="BI655" s="434"/>
      <c r="BJ655" s="434"/>
      <c r="BK655" s="434"/>
      <c r="BL655" s="434"/>
      <c r="BM655" s="434"/>
      <c r="BN655" s="434"/>
      <c r="BO655" s="434"/>
      <c r="BP655" s="325"/>
      <c r="BQ655" s="325"/>
      <c r="BR655" s="325"/>
      <c r="BS655" s="325"/>
      <c r="BT655" s="325"/>
      <c r="BU655" s="325"/>
      <c r="BV655" s="325"/>
      <c r="BW655" s="325"/>
      <c r="BX655" s="325"/>
      <c r="BY655" s="325"/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</row>
    <row r="656" spans="4:92" ht="14.25" customHeight="1" x14ac:dyDescent="0.35">
      <c r="D656" s="391" t="s">
        <v>1320</v>
      </c>
      <c r="E656" s="392"/>
      <c r="F656" s="392"/>
      <c r="G656" s="392"/>
      <c r="H656" s="392"/>
      <c r="I656" s="392"/>
      <c r="J656" s="392"/>
      <c r="K656" s="392"/>
      <c r="L656" s="392"/>
      <c r="M656" s="392"/>
      <c r="N656" s="392"/>
      <c r="O656" s="392"/>
      <c r="P656" s="392"/>
      <c r="Q656" s="392"/>
      <c r="R656" s="392"/>
      <c r="S656" s="392"/>
      <c r="T656" s="392"/>
      <c r="U656" s="393"/>
      <c r="V656" s="224"/>
      <c r="W656" s="225"/>
      <c r="X656" s="225"/>
      <c r="Y656" s="226"/>
      <c r="Z656" s="224"/>
      <c r="AA656" s="225" t="s">
        <v>930</v>
      </c>
      <c r="AB656" s="225"/>
      <c r="AC656" s="226"/>
      <c r="AD656" s="224"/>
      <c r="AE656" s="225">
        <v>1</v>
      </c>
      <c r="AF656" s="225"/>
      <c r="AG656" s="226"/>
      <c r="AH656" s="224"/>
      <c r="AI656" s="225">
        <v>3</v>
      </c>
      <c r="AJ656" s="225"/>
      <c r="AK656" s="226"/>
      <c r="AL656" s="224"/>
      <c r="AM656" s="225">
        <v>3</v>
      </c>
      <c r="AN656" s="225"/>
      <c r="AO656" s="226"/>
      <c r="AP656" s="224"/>
      <c r="AQ656" s="225">
        <v>1</v>
      </c>
      <c r="AR656" s="225"/>
      <c r="AS656" s="225"/>
      <c r="AT656" s="226"/>
      <c r="AU656" s="200"/>
      <c r="AV656" s="394"/>
      <c r="AW656" s="395"/>
      <c r="AX656" s="395"/>
      <c r="AY656" s="395"/>
      <c r="AZ656" s="395"/>
      <c r="BA656" s="395"/>
      <c r="BB656" s="395"/>
      <c r="BC656" s="395"/>
      <c r="BD656" s="395"/>
      <c r="BE656" s="395"/>
      <c r="BF656" s="395"/>
      <c r="BG656" s="395"/>
      <c r="BH656" s="395"/>
      <c r="BI656" s="395"/>
      <c r="BJ656" s="395"/>
      <c r="BK656" s="395"/>
      <c r="BL656" s="395"/>
      <c r="BM656" s="395"/>
      <c r="BN656" s="395"/>
      <c r="BO656" s="396"/>
      <c r="BP656" s="322"/>
      <c r="BQ656" s="323"/>
      <c r="BR656" s="323"/>
      <c r="BS656" s="324"/>
      <c r="BT656" s="322"/>
      <c r="BU656" s="323"/>
      <c r="BV656" s="323"/>
      <c r="BW656" s="324"/>
      <c r="BX656" s="322"/>
      <c r="BY656" s="323"/>
      <c r="BZ656" s="323"/>
      <c r="CA656" s="324"/>
      <c r="CB656" s="322"/>
      <c r="CC656" s="323"/>
      <c r="CD656" s="323"/>
      <c r="CE656" s="324"/>
      <c r="CF656" s="322"/>
      <c r="CG656" s="323"/>
      <c r="CH656" s="323"/>
      <c r="CI656" s="324"/>
      <c r="CJ656" s="322"/>
      <c r="CK656" s="323"/>
      <c r="CL656" s="323"/>
      <c r="CM656" s="323"/>
      <c r="CN656" s="324"/>
    </row>
    <row r="657" spans="4:92" ht="14.25" customHeight="1" x14ac:dyDescent="0.35">
      <c r="D657" s="391" t="s">
        <v>1321</v>
      </c>
      <c r="E657" s="392"/>
      <c r="F657" s="392"/>
      <c r="G657" s="392"/>
      <c r="H657" s="392"/>
      <c r="I657" s="392"/>
      <c r="J657" s="392"/>
      <c r="K657" s="392"/>
      <c r="L657" s="392"/>
      <c r="M657" s="392"/>
      <c r="N657" s="392"/>
      <c r="O657" s="392"/>
      <c r="P657" s="392"/>
      <c r="Q657" s="392"/>
      <c r="R657" s="392"/>
      <c r="S657" s="392"/>
      <c r="T657" s="392"/>
      <c r="U657" s="393"/>
      <c r="V657" s="224"/>
      <c r="W657" s="225"/>
      <c r="X657" s="225"/>
      <c r="Y657" s="226"/>
      <c r="Z657" s="224"/>
      <c r="AA657" s="225" t="s">
        <v>930</v>
      </c>
      <c r="AB657" s="225"/>
      <c r="AC657" s="226"/>
      <c r="AD657" s="224"/>
      <c r="AE657" s="225">
        <v>1</v>
      </c>
      <c r="AF657" s="225"/>
      <c r="AG657" s="226"/>
      <c r="AH657" s="224"/>
      <c r="AI657" s="225">
        <v>14</v>
      </c>
      <c r="AJ657" s="225"/>
      <c r="AK657" s="226"/>
      <c r="AL657" s="224"/>
      <c r="AM657" s="225">
        <v>15</v>
      </c>
      <c r="AN657" s="225"/>
      <c r="AO657" s="226"/>
      <c r="AP657" s="224"/>
      <c r="AQ657" s="225">
        <v>9</v>
      </c>
      <c r="AR657" s="225"/>
      <c r="AS657" s="225"/>
      <c r="AT657" s="226"/>
      <c r="AU657" s="200"/>
      <c r="AV657" s="434"/>
      <c r="AW657" s="434"/>
      <c r="AX657" s="434"/>
      <c r="AY657" s="434"/>
      <c r="AZ657" s="434"/>
      <c r="BA657" s="434"/>
      <c r="BB657" s="434"/>
      <c r="BC657" s="434"/>
      <c r="BD657" s="434"/>
      <c r="BE657" s="434"/>
      <c r="BF657" s="434"/>
      <c r="BG657" s="434"/>
      <c r="BH657" s="434"/>
      <c r="BI657" s="434"/>
      <c r="BJ657" s="434"/>
      <c r="BK657" s="434"/>
      <c r="BL657" s="434"/>
      <c r="BM657" s="434"/>
      <c r="BN657" s="434"/>
      <c r="BO657" s="434"/>
      <c r="BP657" s="325"/>
      <c r="BQ657" s="325"/>
      <c r="BR657" s="325"/>
      <c r="BS657" s="325"/>
      <c r="BT657" s="325"/>
      <c r="BU657" s="325"/>
      <c r="BV657" s="325"/>
      <c r="BW657" s="325"/>
      <c r="BX657" s="325"/>
      <c r="BY657" s="325"/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</row>
    <row r="658" spans="4:92" ht="14.25" customHeight="1" x14ac:dyDescent="0.35">
      <c r="D658" s="391" t="s">
        <v>1322</v>
      </c>
      <c r="E658" s="392"/>
      <c r="F658" s="392"/>
      <c r="G658" s="392"/>
      <c r="H658" s="392"/>
      <c r="I658" s="392"/>
      <c r="J658" s="392"/>
      <c r="K658" s="392"/>
      <c r="L658" s="392"/>
      <c r="M658" s="392"/>
      <c r="N658" s="392"/>
      <c r="O658" s="392"/>
      <c r="P658" s="392"/>
      <c r="Q658" s="392"/>
      <c r="R658" s="392"/>
      <c r="S658" s="392"/>
      <c r="T658" s="392"/>
      <c r="U658" s="393"/>
      <c r="V658" s="224"/>
      <c r="W658" s="225"/>
      <c r="X658" s="225"/>
      <c r="Y658" s="226"/>
      <c r="Z658" s="224"/>
      <c r="AA658" s="225" t="s">
        <v>930</v>
      </c>
      <c r="AB658" s="225"/>
      <c r="AC658" s="226"/>
      <c r="AD658" s="224"/>
      <c r="AE658" s="225">
        <v>6</v>
      </c>
      <c r="AF658" s="225"/>
      <c r="AG658" s="226"/>
      <c r="AH658" s="224"/>
      <c r="AI658" s="225">
        <v>14</v>
      </c>
      <c r="AJ658" s="225"/>
      <c r="AK658" s="226"/>
      <c r="AL658" s="224"/>
      <c r="AM658" s="225">
        <v>12</v>
      </c>
      <c r="AN658" s="225"/>
      <c r="AO658" s="226"/>
      <c r="AP658" s="224"/>
      <c r="AQ658" s="225"/>
      <c r="AR658" s="225"/>
      <c r="AS658" s="225"/>
      <c r="AT658" s="226"/>
      <c r="AU658" s="200"/>
      <c r="AV658" s="434"/>
      <c r="AW658" s="434"/>
      <c r="AX658" s="434"/>
      <c r="AY658" s="434"/>
      <c r="AZ658" s="434"/>
      <c r="BA658" s="434"/>
      <c r="BB658" s="434"/>
      <c r="BC658" s="434"/>
      <c r="BD658" s="434"/>
      <c r="BE658" s="434"/>
      <c r="BF658" s="434"/>
      <c r="BG658" s="434"/>
      <c r="BH658" s="434"/>
      <c r="BI658" s="434"/>
      <c r="BJ658" s="434"/>
      <c r="BK658" s="434"/>
      <c r="BL658" s="434"/>
      <c r="BM658" s="434"/>
      <c r="BN658" s="434"/>
      <c r="BO658" s="434"/>
      <c r="BP658" s="325"/>
      <c r="BQ658" s="325"/>
      <c r="BR658" s="325"/>
      <c r="BS658" s="325"/>
      <c r="BT658" s="325"/>
      <c r="BU658" s="325"/>
      <c r="BV658" s="325"/>
      <c r="BW658" s="325"/>
      <c r="BX658" s="325"/>
      <c r="BY658" s="325"/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</row>
    <row r="659" spans="4:92" ht="14.25" customHeight="1" x14ac:dyDescent="0.35">
      <c r="D659" s="391" t="s">
        <v>1323</v>
      </c>
      <c r="E659" s="392"/>
      <c r="F659" s="392"/>
      <c r="G659" s="392"/>
      <c r="H659" s="392"/>
      <c r="I659" s="392"/>
      <c r="J659" s="392"/>
      <c r="K659" s="392"/>
      <c r="L659" s="392"/>
      <c r="M659" s="392"/>
      <c r="N659" s="392"/>
      <c r="O659" s="392"/>
      <c r="P659" s="392"/>
      <c r="Q659" s="392"/>
      <c r="R659" s="392"/>
      <c r="S659" s="392"/>
      <c r="T659" s="392"/>
      <c r="U659" s="393"/>
      <c r="V659" s="224"/>
      <c r="W659" s="225"/>
      <c r="X659" s="225"/>
      <c r="Y659" s="226"/>
      <c r="Z659" s="224"/>
      <c r="AA659" s="225" t="s">
        <v>930</v>
      </c>
      <c r="AB659" s="225"/>
      <c r="AC659" s="226"/>
      <c r="AD659" s="224"/>
      <c r="AE659" s="225">
        <v>1</v>
      </c>
      <c r="AF659" s="225"/>
      <c r="AG659" s="226"/>
      <c r="AH659" s="224"/>
      <c r="AI659" s="225">
        <v>2</v>
      </c>
      <c r="AJ659" s="225"/>
      <c r="AK659" s="226"/>
      <c r="AL659" s="224"/>
      <c r="AM659" s="225">
        <v>2</v>
      </c>
      <c r="AN659" s="225"/>
      <c r="AO659" s="226"/>
      <c r="AP659" s="224"/>
      <c r="AQ659" s="225">
        <v>1</v>
      </c>
      <c r="AR659" s="225"/>
      <c r="AS659" s="225"/>
      <c r="AT659" s="226"/>
      <c r="AU659" s="200"/>
      <c r="AV659" s="434"/>
      <c r="AW659" s="434"/>
      <c r="AX659" s="434"/>
      <c r="AY659" s="434"/>
      <c r="AZ659" s="434"/>
      <c r="BA659" s="434"/>
      <c r="BB659" s="434"/>
      <c r="BC659" s="434"/>
      <c r="BD659" s="434"/>
      <c r="BE659" s="434"/>
      <c r="BF659" s="434"/>
      <c r="BG659" s="434"/>
      <c r="BH659" s="434"/>
      <c r="BI659" s="434"/>
      <c r="BJ659" s="434"/>
      <c r="BK659" s="434"/>
      <c r="BL659" s="434"/>
      <c r="BM659" s="434"/>
      <c r="BN659" s="434"/>
      <c r="BO659" s="434"/>
      <c r="BP659" s="325"/>
      <c r="BQ659" s="325"/>
      <c r="BR659" s="325"/>
      <c r="BS659" s="325"/>
      <c r="BT659" s="325"/>
      <c r="BU659" s="325"/>
      <c r="BV659" s="325"/>
      <c r="BW659" s="325"/>
      <c r="BX659" s="325"/>
      <c r="BY659" s="325"/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</row>
    <row r="660" spans="4:92" ht="14.25" customHeight="1" x14ac:dyDescent="0.35">
      <c r="D660" s="394"/>
      <c r="E660" s="395"/>
      <c r="F660" s="395"/>
      <c r="G660" s="395"/>
      <c r="H660" s="395"/>
      <c r="I660" s="395"/>
      <c r="J660" s="395"/>
      <c r="K660" s="395"/>
      <c r="L660" s="395"/>
      <c r="M660" s="395"/>
      <c r="N660" s="395"/>
      <c r="O660" s="395"/>
      <c r="P660" s="395"/>
      <c r="Q660" s="395"/>
      <c r="R660" s="395"/>
      <c r="S660" s="395"/>
      <c r="T660" s="395"/>
      <c r="U660" s="396"/>
      <c r="V660" s="212"/>
      <c r="W660" s="213"/>
      <c r="X660" s="213"/>
      <c r="Y660" s="214"/>
      <c r="Z660" s="212"/>
      <c r="AA660" s="213"/>
      <c r="AB660" s="213"/>
      <c r="AC660" s="214"/>
      <c r="AD660" s="212"/>
      <c r="AE660" s="213"/>
      <c r="AF660" s="213"/>
      <c r="AG660" s="214"/>
      <c r="AH660" s="212"/>
      <c r="AI660" s="213"/>
      <c r="AJ660" s="213"/>
      <c r="AK660" s="214"/>
      <c r="AL660" s="212"/>
      <c r="AM660" s="213"/>
      <c r="AN660" s="213"/>
      <c r="AO660" s="214"/>
      <c r="AP660" s="212"/>
      <c r="AQ660" s="213"/>
      <c r="AR660" s="213"/>
      <c r="AS660" s="213"/>
      <c r="AT660" s="214"/>
      <c r="AU660" s="200"/>
      <c r="AV660" s="434"/>
      <c r="AW660" s="434"/>
      <c r="AX660" s="434"/>
      <c r="AY660" s="434"/>
      <c r="AZ660" s="434"/>
      <c r="BA660" s="434"/>
      <c r="BB660" s="434"/>
      <c r="BC660" s="434"/>
      <c r="BD660" s="434"/>
      <c r="BE660" s="434"/>
      <c r="BF660" s="434"/>
      <c r="BG660" s="434"/>
      <c r="BH660" s="434"/>
      <c r="BI660" s="434"/>
      <c r="BJ660" s="434"/>
      <c r="BK660" s="434"/>
      <c r="BL660" s="434"/>
      <c r="BM660" s="434"/>
      <c r="BN660" s="434"/>
      <c r="BO660" s="434"/>
      <c r="BP660" s="325"/>
      <c r="BQ660" s="325"/>
      <c r="BR660" s="325"/>
      <c r="BS660" s="325"/>
      <c r="BT660" s="325"/>
      <c r="BU660" s="325"/>
      <c r="BV660" s="325"/>
      <c r="BW660" s="325"/>
      <c r="BX660" s="325"/>
      <c r="BY660" s="325"/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</row>
    <row r="661" spans="4:92" ht="14.25" customHeight="1" x14ac:dyDescent="0.35">
      <c r="D661" s="394"/>
      <c r="E661" s="395"/>
      <c r="F661" s="395"/>
      <c r="G661" s="395"/>
      <c r="H661" s="395"/>
      <c r="I661" s="395"/>
      <c r="J661" s="395"/>
      <c r="K661" s="395"/>
      <c r="L661" s="395"/>
      <c r="M661" s="395"/>
      <c r="N661" s="395"/>
      <c r="O661" s="395"/>
      <c r="P661" s="395"/>
      <c r="Q661" s="395"/>
      <c r="R661" s="395"/>
      <c r="S661" s="395"/>
      <c r="T661" s="395"/>
      <c r="U661" s="396"/>
      <c r="V661" s="212"/>
      <c r="W661" s="213"/>
      <c r="X661" s="213"/>
      <c r="Y661" s="214"/>
      <c r="Z661" s="212"/>
      <c r="AA661" s="213"/>
      <c r="AB661" s="213"/>
      <c r="AC661" s="214"/>
      <c r="AD661" s="212"/>
      <c r="AE661" s="213"/>
      <c r="AF661" s="213"/>
      <c r="AG661" s="214"/>
      <c r="AH661" s="212"/>
      <c r="AI661" s="213"/>
      <c r="AJ661" s="213"/>
      <c r="AK661" s="214"/>
      <c r="AL661" s="212"/>
      <c r="AM661" s="213"/>
      <c r="AN661" s="213"/>
      <c r="AO661" s="214"/>
      <c r="AP661" s="212"/>
      <c r="AQ661" s="213"/>
      <c r="AR661" s="213"/>
      <c r="AS661" s="213"/>
      <c r="AT661" s="214"/>
      <c r="AU661" s="200"/>
      <c r="AV661" s="434"/>
      <c r="AW661" s="434"/>
      <c r="AX661" s="434"/>
      <c r="AY661" s="434"/>
      <c r="AZ661" s="434"/>
      <c r="BA661" s="434"/>
      <c r="BB661" s="434"/>
      <c r="BC661" s="434"/>
      <c r="BD661" s="434"/>
      <c r="BE661" s="434"/>
      <c r="BF661" s="434"/>
      <c r="BG661" s="434"/>
      <c r="BH661" s="434"/>
      <c r="BI661" s="434"/>
      <c r="BJ661" s="434"/>
      <c r="BK661" s="434"/>
      <c r="BL661" s="434"/>
      <c r="BM661" s="434"/>
      <c r="BN661" s="434"/>
      <c r="BO661" s="434"/>
      <c r="BP661" s="325"/>
      <c r="BQ661" s="325"/>
      <c r="BR661" s="325"/>
      <c r="BS661" s="325"/>
      <c r="BT661" s="325"/>
      <c r="BU661" s="325"/>
      <c r="BV661" s="325"/>
      <c r="BW661" s="325"/>
      <c r="BX661" s="325"/>
      <c r="BY661" s="325"/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</row>
    <row r="662" spans="4:92" ht="14.25" customHeight="1" x14ac:dyDescent="0.35">
      <c r="D662" s="394"/>
      <c r="E662" s="395"/>
      <c r="F662" s="395"/>
      <c r="G662" s="395"/>
      <c r="H662" s="395"/>
      <c r="I662" s="395"/>
      <c r="J662" s="395"/>
      <c r="K662" s="395"/>
      <c r="L662" s="395"/>
      <c r="M662" s="395"/>
      <c r="N662" s="395"/>
      <c r="O662" s="395"/>
      <c r="P662" s="395"/>
      <c r="Q662" s="395"/>
      <c r="R662" s="395"/>
      <c r="S662" s="395"/>
      <c r="T662" s="395"/>
      <c r="U662" s="396"/>
      <c r="V662" s="212"/>
      <c r="W662" s="213"/>
      <c r="X662" s="213"/>
      <c r="Y662" s="214"/>
      <c r="Z662" s="212"/>
      <c r="AA662" s="213"/>
      <c r="AB662" s="213"/>
      <c r="AC662" s="214"/>
      <c r="AD662" s="212"/>
      <c r="AE662" s="213"/>
      <c r="AF662" s="213"/>
      <c r="AG662" s="214"/>
      <c r="AH662" s="212"/>
      <c r="AI662" s="213"/>
      <c r="AJ662" s="213"/>
      <c r="AK662" s="214"/>
      <c r="AL662" s="212"/>
      <c r="AM662" s="213"/>
      <c r="AN662" s="213"/>
      <c r="AO662" s="214"/>
      <c r="AP662" s="212"/>
      <c r="AQ662" s="213"/>
      <c r="AR662" s="213"/>
      <c r="AS662" s="213"/>
      <c r="AT662" s="214"/>
      <c r="AU662" s="200"/>
      <c r="AV662" s="434"/>
      <c r="AW662" s="434"/>
      <c r="AX662" s="434"/>
      <c r="AY662" s="434"/>
      <c r="AZ662" s="434"/>
      <c r="BA662" s="434"/>
      <c r="BB662" s="434"/>
      <c r="BC662" s="434"/>
      <c r="BD662" s="434"/>
      <c r="BE662" s="434"/>
      <c r="BF662" s="434"/>
      <c r="BG662" s="434"/>
      <c r="BH662" s="434"/>
      <c r="BI662" s="434"/>
      <c r="BJ662" s="434"/>
      <c r="BK662" s="434"/>
      <c r="BL662" s="434"/>
      <c r="BM662" s="434"/>
      <c r="BN662" s="434"/>
      <c r="BO662" s="434"/>
      <c r="BP662" s="325"/>
      <c r="BQ662" s="325"/>
      <c r="BR662" s="325"/>
      <c r="BS662" s="325"/>
      <c r="BT662" s="325"/>
      <c r="BU662" s="325"/>
      <c r="BV662" s="325"/>
      <c r="BW662" s="325"/>
      <c r="BX662" s="325"/>
      <c r="BY662" s="325"/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</row>
    <row r="663" spans="4:92" ht="14.25" customHeight="1" x14ac:dyDescent="0.35">
      <c r="D663" s="394"/>
      <c r="E663" s="395"/>
      <c r="F663" s="395"/>
      <c r="G663" s="395"/>
      <c r="H663" s="395"/>
      <c r="I663" s="395"/>
      <c r="J663" s="395"/>
      <c r="K663" s="395"/>
      <c r="L663" s="395"/>
      <c r="M663" s="395"/>
      <c r="N663" s="395"/>
      <c r="O663" s="395"/>
      <c r="P663" s="395"/>
      <c r="Q663" s="395"/>
      <c r="R663" s="395"/>
      <c r="S663" s="395"/>
      <c r="T663" s="395"/>
      <c r="U663" s="396"/>
      <c r="V663" s="212"/>
      <c r="W663" s="213"/>
      <c r="X663" s="213"/>
      <c r="Y663" s="214"/>
      <c r="Z663" s="212"/>
      <c r="AA663" s="213"/>
      <c r="AB663" s="213"/>
      <c r="AC663" s="214"/>
      <c r="AD663" s="212"/>
      <c r="AE663" s="213"/>
      <c r="AF663" s="213"/>
      <c r="AG663" s="214"/>
      <c r="AH663" s="212"/>
      <c r="AI663" s="213"/>
      <c r="AJ663" s="213"/>
      <c r="AK663" s="214"/>
      <c r="AL663" s="212"/>
      <c r="AM663" s="213"/>
      <c r="AN663" s="213"/>
      <c r="AO663" s="214"/>
      <c r="AP663" s="212"/>
      <c r="AQ663" s="213"/>
      <c r="AR663" s="213"/>
      <c r="AS663" s="213"/>
      <c r="AT663" s="214"/>
      <c r="AU663" s="200"/>
      <c r="AV663" s="434"/>
      <c r="AW663" s="434"/>
      <c r="AX663" s="434"/>
      <c r="AY663" s="434"/>
      <c r="AZ663" s="434"/>
      <c r="BA663" s="434"/>
      <c r="BB663" s="434"/>
      <c r="BC663" s="434"/>
      <c r="BD663" s="434"/>
      <c r="BE663" s="434"/>
      <c r="BF663" s="434"/>
      <c r="BG663" s="434"/>
      <c r="BH663" s="434"/>
      <c r="BI663" s="434"/>
      <c r="BJ663" s="434"/>
      <c r="BK663" s="434"/>
      <c r="BL663" s="434"/>
      <c r="BM663" s="434"/>
      <c r="BN663" s="434"/>
      <c r="BO663" s="434"/>
      <c r="BP663" s="325"/>
      <c r="BQ663" s="325"/>
      <c r="BR663" s="325"/>
      <c r="BS663" s="325"/>
      <c r="BT663" s="325"/>
      <c r="BU663" s="325"/>
      <c r="BV663" s="325"/>
      <c r="BW663" s="325"/>
      <c r="BX663" s="325"/>
      <c r="BY663" s="325"/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</row>
    <row r="664" spans="4:92" ht="14.25" customHeight="1" x14ac:dyDescent="0.35">
      <c r="D664" s="394"/>
      <c r="E664" s="395"/>
      <c r="F664" s="395"/>
      <c r="G664" s="395"/>
      <c r="H664" s="395"/>
      <c r="I664" s="395"/>
      <c r="J664" s="395"/>
      <c r="K664" s="395"/>
      <c r="L664" s="395"/>
      <c r="M664" s="395"/>
      <c r="N664" s="395"/>
      <c r="O664" s="395"/>
      <c r="P664" s="395"/>
      <c r="Q664" s="395"/>
      <c r="R664" s="395"/>
      <c r="S664" s="395"/>
      <c r="T664" s="395"/>
      <c r="U664" s="396"/>
      <c r="V664" s="212"/>
      <c r="W664" s="213"/>
      <c r="X664" s="213"/>
      <c r="Y664" s="214"/>
      <c r="Z664" s="212"/>
      <c r="AA664" s="213"/>
      <c r="AB664" s="213"/>
      <c r="AC664" s="214"/>
      <c r="AD664" s="212"/>
      <c r="AE664" s="213"/>
      <c r="AF664" s="213"/>
      <c r="AG664" s="214"/>
      <c r="AH664" s="212"/>
      <c r="AI664" s="213"/>
      <c r="AJ664" s="213"/>
      <c r="AK664" s="214"/>
      <c r="AL664" s="212"/>
      <c r="AM664" s="213"/>
      <c r="AN664" s="213"/>
      <c r="AO664" s="214"/>
      <c r="AP664" s="212"/>
      <c r="AQ664" s="213"/>
      <c r="AR664" s="213"/>
      <c r="AS664" s="213"/>
      <c r="AT664" s="214"/>
      <c r="AU664" s="200"/>
      <c r="AV664" s="434"/>
      <c r="AW664" s="434"/>
      <c r="AX664" s="434"/>
      <c r="AY664" s="434"/>
      <c r="AZ664" s="434"/>
      <c r="BA664" s="434"/>
      <c r="BB664" s="434"/>
      <c r="BC664" s="434"/>
      <c r="BD664" s="434"/>
      <c r="BE664" s="434"/>
      <c r="BF664" s="434"/>
      <c r="BG664" s="434"/>
      <c r="BH664" s="434"/>
      <c r="BI664" s="434"/>
      <c r="BJ664" s="434"/>
      <c r="BK664" s="434"/>
      <c r="BL664" s="434"/>
      <c r="BM664" s="434"/>
      <c r="BN664" s="434"/>
      <c r="BO664" s="434"/>
      <c r="BP664" s="325"/>
      <c r="BQ664" s="325"/>
      <c r="BR664" s="325"/>
      <c r="BS664" s="325"/>
      <c r="BT664" s="325"/>
      <c r="BU664" s="325"/>
      <c r="BV664" s="325"/>
      <c r="BW664" s="325"/>
      <c r="BX664" s="325"/>
      <c r="BY664" s="325"/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</row>
    <row r="665" spans="4:92" ht="14.25" customHeight="1" x14ac:dyDescent="0.35">
      <c r="D665" s="394"/>
      <c r="E665" s="395"/>
      <c r="F665" s="395"/>
      <c r="G665" s="395"/>
      <c r="H665" s="395"/>
      <c r="I665" s="395"/>
      <c r="J665" s="395"/>
      <c r="K665" s="395"/>
      <c r="L665" s="395"/>
      <c r="M665" s="395"/>
      <c r="N665" s="395"/>
      <c r="O665" s="395"/>
      <c r="P665" s="395"/>
      <c r="Q665" s="395"/>
      <c r="R665" s="395"/>
      <c r="S665" s="395"/>
      <c r="T665" s="395"/>
      <c r="U665" s="396"/>
      <c r="V665" s="212"/>
      <c r="W665" s="213"/>
      <c r="X665" s="213"/>
      <c r="Y665" s="214"/>
      <c r="Z665" s="212"/>
      <c r="AA665" s="213"/>
      <c r="AB665" s="213"/>
      <c r="AC665" s="214"/>
      <c r="AD665" s="212"/>
      <c r="AE665" s="213"/>
      <c r="AF665" s="213"/>
      <c r="AG665" s="214"/>
      <c r="AH665" s="212"/>
      <c r="AI665" s="213"/>
      <c r="AJ665" s="213"/>
      <c r="AK665" s="214"/>
      <c r="AL665" s="212"/>
      <c r="AM665" s="213"/>
      <c r="AN665" s="213"/>
      <c r="AO665" s="214"/>
      <c r="AP665" s="212"/>
      <c r="AQ665" s="213"/>
      <c r="AR665" s="213"/>
      <c r="AS665" s="213"/>
      <c r="AT665" s="214"/>
      <c r="AU665" s="200"/>
      <c r="AV665" s="434"/>
      <c r="AW665" s="434"/>
      <c r="AX665" s="434"/>
      <c r="AY665" s="434"/>
      <c r="AZ665" s="434"/>
      <c r="BA665" s="434"/>
      <c r="BB665" s="434"/>
      <c r="BC665" s="434"/>
      <c r="BD665" s="434"/>
      <c r="BE665" s="434"/>
      <c r="BF665" s="434"/>
      <c r="BG665" s="434"/>
      <c r="BH665" s="434"/>
      <c r="BI665" s="434"/>
      <c r="BJ665" s="434"/>
      <c r="BK665" s="434"/>
      <c r="BL665" s="434"/>
      <c r="BM665" s="434"/>
      <c r="BN665" s="434"/>
      <c r="BO665" s="434"/>
      <c r="BP665" s="325"/>
      <c r="BQ665" s="325"/>
      <c r="BR665" s="325"/>
      <c r="BS665" s="325"/>
      <c r="BT665" s="325"/>
      <c r="BU665" s="325"/>
      <c r="BV665" s="325"/>
      <c r="BW665" s="325"/>
      <c r="BX665" s="325"/>
      <c r="BY665" s="325"/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</row>
    <row r="666" spans="4:92" ht="14.25" customHeight="1" x14ac:dyDescent="0.35">
      <c r="D666" s="394"/>
      <c r="E666" s="395"/>
      <c r="F666" s="395"/>
      <c r="G666" s="395"/>
      <c r="H666" s="395"/>
      <c r="I666" s="395"/>
      <c r="J666" s="395"/>
      <c r="K666" s="395"/>
      <c r="L666" s="395"/>
      <c r="M666" s="395"/>
      <c r="N666" s="395"/>
      <c r="O666" s="395"/>
      <c r="P666" s="395"/>
      <c r="Q666" s="395"/>
      <c r="R666" s="395"/>
      <c r="S666" s="395"/>
      <c r="T666" s="395"/>
      <c r="U666" s="396"/>
      <c r="V666" s="212"/>
      <c r="W666" s="213"/>
      <c r="X666" s="213"/>
      <c r="Y666" s="214"/>
      <c r="Z666" s="212"/>
      <c r="AA666" s="213"/>
      <c r="AB666" s="213"/>
      <c r="AC666" s="214"/>
      <c r="AD666" s="212"/>
      <c r="AE666" s="213"/>
      <c r="AF666" s="213"/>
      <c r="AG666" s="214"/>
      <c r="AH666" s="212"/>
      <c r="AI666" s="213"/>
      <c r="AJ666" s="213"/>
      <c r="AK666" s="214"/>
      <c r="AL666" s="212"/>
      <c r="AM666" s="213"/>
      <c r="AN666" s="213"/>
      <c r="AO666" s="214"/>
      <c r="AP666" s="212"/>
      <c r="AQ666" s="213"/>
      <c r="AR666" s="213"/>
      <c r="AS666" s="213"/>
      <c r="AT666" s="214"/>
      <c r="AU666" s="200"/>
      <c r="AV666" s="434"/>
      <c r="AW666" s="434"/>
      <c r="AX666" s="434"/>
      <c r="AY666" s="434"/>
      <c r="AZ666" s="434"/>
      <c r="BA666" s="434"/>
      <c r="BB666" s="434"/>
      <c r="BC666" s="434"/>
      <c r="BD666" s="434"/>
      <c r="BE666" s="434"/>
      <c r="BF666" s="434"/>
      <c r="BG666" s="434"/>
      <c r="BH666" s="434"/>
      <c r="BI666" s="434"/>
      <c r="BJ666" s="434"/>
      <c r="BK666" s="434"/>
      <c r="BL666" s="434"/>
      <c r="BM666" s="434"/>
      <c r="BN666" s="434"/>
      <c r="BO666" s="434"/>
      <c r="BP666" s="325"/>
      <c r="BQ666" s="325"/>
      <c r="BR666" s="325"/>
      <c r="BS666" s="325"/>
      <c r="BT666" s="325"/>
      <c r="BU666" s="325"/>
      <c r="BV666" s="325"/>
      <c r="BW666" s="325"/>
      <c r="BX666" s="325"/>
      <c r="BY666" s="325"/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</row>
    <row r="667" spans="4:92" ht="14.25" customHeight="1" x14ac:dyDescent="0.35">
      <c r="D667" s="394"/>
      <c r="E667" s="395"/>
      <c r="F667" s="395"/>
      <c r="G667" s="395"/>
      <c r="H667" s="395"/>
      <c r="I667" s="395"/>
      <c r="J667" s="395"/>
      <c r="K667" s="395"/>
      <c r="L667" s="395"/>
      <c r="M667" s="395"/>
      <c r="N667" s="395"/>
      <c r="O667" s="395"/>
      <c r="P667" s="395"/>
      <c r="Q667" s="395"/>
      <c r="R667" s="395"/>
      <c r="S667" s="395"/>
      <c r="T667" s="395"/>
      <c r="U667" s="396"/>
      <c r="V667" s="212"/>
      <c r="W667" s="213"/>
      <c r="X667" s="213"/>
      <c r="Y667" s="214"/>
      <c r="Z667" s="212"/>
      <c r="AA667" s="213"/>
      <c r="AB667" s="213"/>
      <c r="AC667" s="214"/>
      <c r="AD667" s="212"/>
      <c r="AE667" s="213"/>
      <c r="AF667" s="213"/>
      <c r="AG667" s="214"/>
      <c r="AH667" s="212"/>
      <c r="AI667" s="213"/>
      <c r="AJ667" s="213"/>
      <c r="AK667" s="214"/>
      <c r="AL667" s="212"/>
      <c r="AM667" s="213"/>
      <c r="AN667" s="213"/>
      <c r="AO667" s="214"/>
      <c r="AP667" s="212"/>
      <c r="AQ667" s="213"/>
      <c r="AR667" s="213"/>
      <c r="AS667" s="213"/>
      <c r="AT667" s="214"/>
      <c r="AU667" s="200"/>
      <c r="AV667" s="434"/>
      <c r="AW667" s="434"/>
      <c r="AX667" s="434"/>
      <c r="AY667" s="434"/>
      <c r="AZ667" s="434"/>
      <c r="BA667" s="434"/>
      <c r="BB667" s="434"/>
      <c r="BC667" s="434"/>
      <c r="BD667" s="434"/>
      <c r="BE667" s="434"/>
      <c r="BF667" s="434"/>
      <c r="BG667" s="434"/>
      <c r="BH667" s="434"/>
      <c r="BI667" s="434"/>
      <c r="BJ667" s="434"/>
      <c r="BK667" s="434"/>
      <c r="BL667" s="434"/>
      <c r="BM667" s="434"/>
      <c r="BN667" s="434"/>
      <c r="BO667" s="434"/>
      <c r="BP667" s="325"/>
      <c r="BQ667" s="325"/>
      <c r="BR667" s="325"/>
      <c r="BS667" s="325"/>
      <c r="BT667" s="325"/>
      <c r="BU667" s="325"/>
      <c r="BV667" s="325"/>
      <c r="BW667" s="325"/>
      <c r="BX667" s="325"/>
      <c r="BY667" s="325"/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</row>
    <row r="668" spans="4:92" ht="14.25" customHeight="1" x14ac:dyDescent="0.35">
      <c r="D668" s="394"/>
      <c r="E668" s="395"/>
      <c r="F668" s="395"/>
      <c r="G668" s="395"/>
      <c r="H668" s="395"/>
      <c r="I668" s="395"/>
      <c r="J668" s="395"/>
      <c r="K668" s="395"/>
      <c r="L668" s="395"/>
      <c r="M668" s="395"/>
      <c r="N668" s="395"/>
      <c r="O668" s="395"/>
      <c r="P668" s="395"/>
      <c r="Q668" s="395"/>
      <c r="R668" s="395"/>
      <c r="S668" s="395"/>
      <c r="T668" s="395"/>
      <c r="U668" s="396"/>
      <c r="V668" s="212"/>
      <c r="W668" s="213"/>
      <c r="X668" s="213"/>
      <c r="Y668" s="214"/>
      <c r="Z668" s="212"/>
      <c r="AA668" s="213"/>
      <c r="AB668" s="213"/>
      <c r="AC668" s="214"/>
      <c r="AD668" s="212"/>
      <c r="AE668" s="213"/>
      <c r="AF668" s="213"/>
      <c r="AG668" s="214"/>
      <c r="AH668" s="212"/>
      <c r="AI668" s="213"/>
      <c r="AJ668" s="213"/>
      <c r="AK668" s="214"/>
      <c r="AL668" s="212"/>
      <c r="AM668" s="213"/>
      <c r="AN668" s="213"/>
      <c r="AO668" s="214"/>
      <c r="AP668" s="212"/>
      <c r="AQ668" s="213"/>
      <c r="AR668" s="213"/>
      <c r="AS668" s="213"/>
      <c r="AT668" s="214"/>
      <c r="AU668" s="200"/>
      <c r="AV668" s="434"/>
      <c r="AW668" s="434"/>
      <c r="AX668" s="434"/>
      <c r="AY668" s="434"/>
      <c r="AZ668" s="434"/>
      <c r="BA668" s="434"/>
      <c r="BB668" s="434"/>
      <c r="BC668" s="434"/>
      <c r="BD668" s="434"/>
      <c r="BE668" s="434"/>
      <c r="BF668" s="434"/>
      <c r="BG668" s="434"/>
      <c r="BH668" s="434"/>
      <c r="BI668" s="434"/>
      <c r="BJ668" s="434"/>
      <c r="BK668" s="434"/>
      <c r="BL668" s="434"/>
      <c r="BM668" s="434"/>
      <c r="BN668" s="434"/>
      <c r="BO668" s="434"/>
      <c r="BP668" s="325"/>
      <c r="BQ668" s="325"/>
      <c r="BR668" s="325"/>
      <c r="BS668" s="325"/>
      <c r="BT668" s="325"/>
      <c r="BU668" s="325"/>
      <c r="BV668" s="325"/>
      <c r="BW668" s="325"/>
      <c r="BX668" s="325"/>
      <c r="BY668" s="325"/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</row>
    <row r="669" spans="4:92" ht="14.25" customHeight="1" x14ac:dyDescent="0.35">
      <c r="D669" s="394"/>
      <c r="E669" s="395"/>
      <c r="F669" s="395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6"/>
      <c r="V669" s="212"/>
      <c r="W669" s="213"/>
      <c r="X669" s="213"/>
      <c r="Y669" s="214"/>
      <c r="Z669" s="212"/>
      <c r="AA669" s="213"/>
      <c r="AB669" s="213"/>
      <c r="AC669" s="214"/>
      <c r="AD669" s="212"/>
      <c r="AE669" s="213"/>
      <c r="AF669" s="213"/>
      <c r="AG669" s="214"/>
      <c r="AH669" s="212"/>
      <c r="AI669" s="213"/>
      <c r="AJ669" s="213"/>
      <c r="AK669" s="214"/>
      <c r="AL669" s="212"/>
      <c r="AM669" s="213"/>
      <c r="AN669" s="213"/>
      <c r="AO669" s="214"/>
      <c r="AP669" s="212"/>
      <c r="AQ669" s="213"/>
      <c r="AR669" s="213"/>
      <c r="AS669" s="213"/>
      <c r="AT669" s="214"/>
      <c r="AU669" s="200"/>
      <c r="AV669" s="434"/>
      <c r="AW669" s="434"/>
      <c r="AX669" s="434"/>
      <c r="AY669" s="434"/>
      <c r="AZ669" s="434"/>
      <c r="BA669" s="434"/>
      <c r="BB669" s="434"/>
      <c r="BC669" s="434"/>
      <c r="BD669" s="434"/>
      <c r="BE669" s="434"/>
      <c r="BF669" s="434"/>
      <c r="BG669" s="434"/>
      <c r="BH669" s="434"/>
      <c r="BI669" s="434"/>
      <c r="BJ669" s="434"/>
      <c r="BK669" s="434"/>
      <c r="BL669" s="434"/>
      <c r="BM669" s="434"/>
      <c r="BN669" s="434"/>
      <c r="BO669" s="434"/>
      <c r="BP669" s="325"/>
      <c r="BQ669" s="325"/>
      <c r="BR669" s="325"/>
      <c r="BS669" s="325"/>
      <c r="BT669" s="325"/>
      <c r="BU669" s="325"/>
      <c r="BV669" s="325"/>
      <c r="BW669" s="325"/>
      <c r="BX669" s="325"/>
      <c r="BY669" s="325"/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</row>
    <row r="670" spans="4:92" ht="14.25" customHeight="1" x14ac:dyDescent="0.35">
      <c r="D670" s="394"/>
      <c r="E670" s="395"/>
      <c r="F670" s="395"/>
      <c r="G670" s="395"/>
      <c r="H670" s="395"/>
      <c r="I670" s="395"/>
      <c r="J670" s="395"/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6"/>
      <c r="V670" s="212"/>
      <c r="W670" s="213"/>
      <c r="X670" s="213"/>
      <c r="Y670" s="214"/>
      <c r="Z670" s="212"/>
      <c r="AA670" s="213"/>
      <c r="AB670" s="213"/>
      <c r="AC670" s="214"/>
      <c r="AD670" s="212"/>
      <c r="AE670" s="213"/>
      <c r="AF670" s="213"/>
      <c r="AG670" s="214"/>
      <c r="AH670" s="212"/>
      <c r="AI670" s="213"/>
      <c r="AJ670" s="213"/>
      <c r="AK670" s="214"/>
      <c r="AL670" s="212"/>
      <c r="AM670" s="213"/>
      <c r="AN670" s="213"/>
      <c r="AO670" s="214"/>
      <c r="AP670" s="212"/>
      <c r="AQ670" s="213"/>
      <c r="AR670" s="213"/>
      <c r="AS670" s="213"/>
      <c r="AT670" s="214"/>
      <c r="AU670" s="200"/>
      <c r="AV670" s="434"/>
      <c r="AW670" s="434"/>
      <c r="AX670" s="434"/>
      <c r="AY670" s="434"/>
      <c r="AZ670" s="434"/>
      <c r="BA670" s="434"/>
      <c r="BB670" s="434"/>
      <c r="BC670" s="434"/>
      <c r="BD670" s="434"/>
      <c r="BE670" s="434"/>
      <c r="BF670" s="434"/>
      <c r="BG670" s="434"/>
      <c r="BH670" s="434"/>
      <c r="BI670" s="434"/>
      <c r="BJ670" s="434"/>
      <c r="BK670" s="434"/>
      <c r="BL670" s="434"/>
      <c r="BM670" s="434"/>
      <c r="BN670" s="434"/>
      <c r="BO670" s="434"/>
      <c r="BP670" s="325"/>
      <c r="BQ670" s="325"/>
      <c r="BR670" s="325"/>
      <c r="BS670" s="325"/>
      <c r="BT670" s="325"/>
      <c r="BU670" s="325"/>
      <c r="BV670" s="325"/>
      <c r="BW670" s="325"/>
      <c r="BX670" s="325"/>
      <c r="BY670" s="325"/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</row>
    <row r="671" spans="4:92" ht="14.25" customHeight="1" x14ac:dyDescent="0.35">
      <c r="D671" s="394"/>
      <c r="E671" s="395"/>
      <c r="F671" s="395"/>
      <c r="G671" s="395"/>
      <c r="H671" s="395"/>
      <c r="I671" s="395"/>
      <c r="J671" s="395"/>
      <c r="K671" s="395"/>
      <c r="L671" s="395"/>
      <c r="M671" s="395"/>
      <c r="N671" s="395"/>
      <c r="O671" s="395"/>
      <c r="P671" s="395"/>
      <c r="Q671" s="395"/>
      <c r="R671" s="395"/>
      <c r="S671" s="395"/>
      <c r="T671" s="395"/>
      <c r="U671" s="396"/>
      <c r="V671" s="212"/>
      <c r="W671" s="213"/>
      <c r="X671" s="213"/>
      <c r="Y671" s="214"/>
      <c r="Z671" s="212"/>
      <c r="AA671" s="213"/>
      <c r="AB671" s="213"/>
      <c r="AC671" s="214"/>
      <c r="AD671" s="212"/>
      <c r="AE671" s="213"/>
      <c r="AF671" s="213"/>
      <c r="AG671" s="214"/>
      <c r="AH671" s="212"/>
      <c r="AI671" s="213"/>
      <c r="AJ671" s="213"/>
      <c r="AK671" s="214"/>
      <c r="AL671" s="212"/>
      <c r="AM671" s="213"/>
      <c r="AN671" s="213"/>
      <c r="AO671" s="214"/>
      <c r="AP671" s="212"/>
      <c r="AQ671" s="213"/>
      <c r="AR671" s="213"/>
      <c r="AS671" s="213"/>
      <c r="AT671" s="214"/>
      <c r="AU671" s="200"/>
      <c r="AV671" s="434"/>
      <c r="AW671" s="434"/>
      <c r="AX671" s="434"/>
      <c r="AY671" s="434"/>
      <c r="AZ671" s="434"/>
      <c r="BA671" s="434"/>
      <c r="BB671" s="434"/>
      <c r="BC671" s="434"/>
      <c r="BD671" s="434"/>
      <c r="BE671" s="434"/>
      <c r="BF671" s="434"/>
      <c r="BG671" s="434"/>
      <c r="BH671" s="434"/>
      <c r="BI671" s="434"/>
      <c r="BJ671" s="434"/>
      <c r="BK671" s="434"/>
      <c r="BL671" s="434"/>
      <c r="BM671" s="434"/>
      <c r="BN671" s="434"/>
      <c r="BO671" s="434"/>
      <c r="BP671" s="325"/>
      <c r="BQ671" s="325"/>
      <c r="BR671" s="325"/>
      <c r="BS671" s="325"/>
      <c r="BT671" s="325"/>
      <c r="BU671" s="325"/>
      <c r="BV671" s="325"/>
      <c r="BW671" s="325"/>
      <c r="BX671" s="325"/>
      <c r="BY671" s="325"/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</row>
    <row r="672" spans="4:92" ht="14.25" customHeight="1" x14ac:dyDescent="0.35">
      <c r="D672" s="394"/>
      <c r="E672" s="395"/>
      <c r="F672" s="395"/>
      <c r="G672" s="395"/>
      <c r="H672" s="395"/>
      <c r="I672" s="395"/>
      <c r="J672" s="395"/>
      <c r="K672" s="395"/>
      <c r="L672" s="395"/>
      <c r="M672" s="395"/>
      <c r="N672" s="395"/>
      <c r="O672" s="395"/>
      <c r="P672" s="395"/>
      <c r="Q672" s="395"/>
      <c r="R672" s="395"/>
      <c r="S672" s="395"/>
      <c r="T672" s="395"/>
      <c r="U672" s="396"/>
      <c r="V672" s="212"/>
      <c r="W672" s="213"/>
      <c r="X672" s="213"/>
      <c r="Y672" s="214"/>
      <c r="Z672" s="212"/>
      <c r="AA672" s="213"/>
      <c r="AB672" s="213"/>
      <c r="AC672" s="214"/>
      <c r="AD672" s="212"/>
      <c r="AE672" s="213"/>
      <c r="AF672" s="213"/>
      <c r="AG672" s="214"/>
      <c r="AH672" s="212"/>
      <c r="AI672" s="213"/>
      <c r="AJ672" s="213"/>
      <c r="AK672" s="214"/>
      <c r="AL672" s="212"/>
      <c r="AM672" s="213"/>
      <c r="AN672" s="213"/>
      <c r="AO672" s="214"/>
      <c r="AP672" s="212"/>
      <c r="AQ672" s="213"/>
      <c r="AR672" s="213"/>
      <c r="AS672" s="213"/>
      <c r="AT672" s="214"/>
      <c r="AU672" s="200"/>
      <c r="AV672" s="434"/>
      <c r="AW672" s="434"/>
      <c r="AX672" s="434"/>
      <c r="AY672" s="434"/>
      <c r="AZ672" s="434"/>
      <c r="BA672" s="434"/>
      <c r="BB672" s="434"/>
      <c r="BC672" s="434"/>
      <c r="BD672" s="434"/>
      <c r="BE672" s="434"/>
      <c r="BF672" s="434"/>
      <c r="BG672" s="434"/>
      <c r="BH672" s="434"/>
      <c r="BI672" s="434"/>
      <c r="BJ672" s="434"/>
      <c r="BK672" s="434"/>
      <c r="BL672" s="434"/>
      <c r="BM672" s="434"/>
      <c r="BN672" s="434"/>
      <c r="BO672" s="434"/>
      <c r="BP672" s="325"/>
      <c r="BQ672" s="325"/>
      <c r="BR672" s="325"/>
      <c r="BS672" s="325"/>
      <c r="BT672" s="325"/>
      <c r="BU672" s="325"/>
      <c r="BV672" s="325"/>
      <c r="BW672" s="325"/>
      <c r="BX672" s="325"/>
      <c r="BY672" s="325"/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</row>
    <row r="673" spans="4:92" ht="14.25" customHeight="1" x14ac:dyDescent="0.35">
      <c r="D673" s="394"/>
      <c r="E673" s="395"/>
      <c r="F673" s="395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6"/>
      <c r="V673" s="212"/>
      <c r="W673" s="213"/>
      <c r="X673" s="213"/>
      <c r="Y673" s="214"/>
      <c r="Z673" s="212"/>
      <c r="AA673" s="213"/>
      <c r="AB673" s="213"/>
      <c r="AC673" s="214"/>
      <c r="AD673" s="212"/>
      <c r="AE673" s="213"/>
      <c r="AF673" s="213"/>
      <c r="AG673" s="214"/>
      <c r="AH673" s="212"/>
      <c r="AI673" s="213"/>
      <c r="AJ673" s="213"/>
      <c r="AK673" s="214"/>
      <c r="AL673" s="212"/>
      <c r="AM673" s="213"/>
      <c r="AN673" s="213"/>
      <c r="AO673" s="214"/>
      <c r="AP673" s="212"/>
      <c r="AQ673" s="213"/>
      <c r="AR673" s="213"/>
      <c r="AS673" s="213"/>
      <c r="AT673" s="214"/>
      <c r="AU673" s="200"/>
      <c r="AV673" s="434"/>
      <c r="AW673" s="434"/>
      <c r="AX673" s="434"/>
      <c r="AY673" s="434"/>
      <c r="AZ673" s="434"/>
      <c r="BA673" s="434"/>
      <c r="BB673" s="434"/>
      <c r="BC673" s="434"/>
      <c r="BD673" s="434"/>
      <c r="BE673" s="434"/>
      <c r="BF673" s="434"/>
      <c r="BG673" s="434"/>
      <c r="BH673" s="434"/>
      <c r="BI673" s="434"/>
      <c r="BJ673" s="434"/>
      <c r="BK673" s="434"/>
      <c r="BL673" s="434"/>
      <c r="BM673" s="434"/>
      <c r="BN673" s="434"/>
      <c r="BO673" s="434"/>
      <c r="BP673" s="325"/>
      <c r="BQ673" s="325"/>
      <c r="BR673" s="325"/>
      <c r="BS673" s="325"/>
      <c r="BT673" s="325"/>
      <c r="BU673" s="325"/>
      <c r="BV673" s="325"/>
      <c r="BW673" s="325"/>
      <c r="BX673" s="325"/>
      <c r="BY673" s="325"/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</row>
    <row r="674" spans="4:92" ht="14.25" customHeight="1" x14ac:dyDescent="0.35">
      <c r="D674" s="394"/>
      <c r="E674" s="395"/>
      <c r="F674" s="395"/>
      <c r="G674" s="395"/>
      <c r="H674" s="395"/>
      <c r="I674" s="395"/>
      <c r="J674" s="395"/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6"/>
      <c r="V674" s="212"/>
      <c r="W674" s="213"/>
      <c r="X674" s="213"/>
      <c r="Y674" s="214"/>
      <c r="Z674" s="212"/>
      <c r="AA674" s="213"/>
      <c r="AB674" s="213"/>
      <c r="AC674" s="214"/>
      <c r="AD674" s="212"/>
      <c r="AE674" s="213"/>
      <c r="AF674" s="213"/>
      <c r="AG674" s="214"/>
      <c r="AH674" s="212"/>
      <c r="AI674" s="213"/>
      <c r="AJ674" s="213"/>
      <c r="AK674" s="214"/>
      <c r="AL674" s="212"/>
      <c r="AM674" s="213"/>
      <c r="AN674" s="213"/>
      <c r="AO674" s="214"/>
      <c r="AP674" s="212"/>
      <c r="AQ674" s="213"/>
      <c r="AR674" s="213"/>
      <c r="AS674" s="213"/>
      <c r="AT674" s="214"/>
      <c r="AU674" s="200"/>
      <c r="AV674" s="434"/>
      <c r="AW674" s="434"/>
      <c r="AX674" s="434"/>
      <c r="AY674" s="434"/>
      <c r="AZ674" s="434"/>
      <c r="BA674" s="434"/>
      <c r="BB674" s="434"/>
      <c r="BC674" s="434"/>
      <c r="BD674" s="434"/>
      <c r="BE674" s="434"/>
      <c r="BF674" s="434"/>
      <c r="BG674" s="434"/>
      <c r="BH674" s="434"/>
      <c r="BI674" s="434"/>
      <c r="BJ674" s="434"/>
      <c r="BK674" s="434"/>
      <c r="BL674" s="434"/>
      <c r="BM674" s="434"/>
      <c r="BN674" s="434"/>
      <c r="BO674" s="434"/>
      <c r="BP674" s="325"/>
      <c r="BQ674" s="325"/>
      <c r="BR674" s="325"/>
      <c r="BS674" s="325"/>
      <c r="BT674" s="325"/>
      <c r="BU674" s="325"/>
      <c r="BV674" s="325"/>
      <c r="BW674" s="325"/>
      <c r="BX674" s="325"/>
      <c r="BY674" s="325"/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</row>
    <row r="675" spans="4:92" ht="14.25" customHeight="1" x14ac:dyDescent="0.35">
      <c r="D675" s="394"/>
      <c r="E675" s="395"/>
      <c r="F675" s="395"/>
      <c r="G675" s="395"/>
      <c r="H675" s="395"/>
      <c r="I675" s="395"/>
      <c r="J675" s="395"/>
      <c r="K675" s="395"/>
      <c r="L675" s="395"/>
      <c r="M675" s="395"/>
      <c r="N675" s="395"/>
      <c r="O675" s="395"/>
      <c r="P675" s="395"/>
      <c r="Q675" s="395"/>
      <c r="R675" s="395"/>
      <c r="S675" s="395"/>
      <c r="T675" s="395"/>
      <c r="U675" s="396"/>
      <c r="V675" s="212"/>
      <c r="W675" s="213"/>
      <c r="X675" s="213"/>
      <c r="Y675" s="214"/>
      <c r="Z675" s="212"/>
      <c r="AA675" s="213"/>
      <c r="AB675" s="213"/>
      <c r="AC675" s="214"/>
      <c r="AD675" s="212"/>
      <c r="AE675" s="213"/>
      <c r="AF675" s="213"/>
      <c r="AG675" s="214"/>
      <c r="AH675" s="212"/>
      <c r="AI675" s="213"/>
      <c r="AJ675" s="213"/>
      <c r="AK675" s="214"/>
      <c r="AL675" s="212"/>
      <c r="AM675" s="213"/>
      <c r="AN675" s="213"/>
      <c r="AO675" s="214"/>
      <c r="AP675" s="212"/>
      <c r="AQ675" s="213"/>
      <c r="AR675" s="213"/>
      <c r="AS675" s="213"/>
      <c r="AT675" s="214"/>
      <c r="AU675" s="200"/>
      <c r="AV675" s="434"/>
      <c r="AW675" s="434"/>
      <c r="AX675" s="434"/>
      <c r="AY675" s="434"/>
      <c r="AZ675" s="434"/>
      <c r="BA675" s="434"/>
      <c r="BB675" s="434"/>
      <c r="BC675" s="434"/>
      <c r="BD675" s="434"/>
      <c r="BE675" s="434"/>
      <c r="BF675" s="434"/>
      <c r="BG675" s="434"/>
      <c r="BH675" s="434"/>
      <c r="BI675" s="434"/>
      <c r="BJ675" s="434"/>
      <c r="BK675" s="434"/>
      <c r="BL675" s="434"/>
      <c r="BM675" s="434"/>
      <c r="BN675" s="434"/>
      <c r="BO675" s="434"/>
      <c r="BP675" s="325"/>
      <c r="BQ675" s="325"/>
      <c r="BR675" s="325"/>
      <c r="BS675" s="325"/>
      <c r="BT675" s="325"/>
      <c r="BU675" s="325"/>
      <c r="BV675" s="325"/>
      <c r="BW675" s="325"/>
      <c r="BX675" s="325"/>
      <c r="BY675" s="325"/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</row>
    <row r="676" spans="4:92" ht="14.25" customHeight="1" x14ac:dyDescent="0.35">
      <c r="D676" s="394"/>
      <c r="E676" s="395"/>
      <c r="F676" s="395"/>
      <c r="G676" s="395"/>
      <c r="H676" s="395"/>
      <c r="I676" s="395"/>
      <c r="J676" s="395"/>
      <c r="K676" s="395"/>
      <c r="L676" s="395"/>
      <c r="M676" s="395"/>
      <c r="N676" s="395"/>
      <c r="O676" s="395"/>
      <c r="P676" s="395"/>
      <c r="Q676" s="395"/>
      <c r="R676" s="395"/>
      <c r="S676" s="395"/>
      <c r="T676" s="395"/>
      <c r="U676" s="396"/>
      <c r="V676" s="212"/>
      <c r="W676" s="213"/>
      <c r="X676" s="213"/>
      <c r="Y676" s="214"/>
      <c r="Z676" s="212"/>
      <c r="AA676" s="213"/>
      <c r="AB676" s="213"/>
      <c r="AC676" s="214"/>
      <c r="AD676" s="212"/>
      <c r="AE676" s="213"/>
      <c r="AF676" s="213"/>
      <c r="AG676" s="214"/>
      <c r="AH676" s="212"/>
      <c r="AI676" s="213"/>
      <c r="AJ676" s="213"/>
      <c r="AK676" s="214"/>
      <c r="AL676" s="212"/>
      <c r="AM676" s="213"/>
      <c r="AN676" s="213"/>
      <c r="AO676" s="214"/>
      <c r="AP676" s="212"/>
      <c r="AQ676" s="213"/>
      <c r="AR676" s="213"/>
      <c r="AS676" s="213"/>
      <c r="AT676" s="214"/>
      <c r="AU676" s="200"/>
      <c r="AV676" s="434"/>
      <c r="AW676" s="434"/>
      <c r="AX676" s="434"/>
      <c r="AY676" s="434"/>
      <c r="AZ676" s="434"/>
      <c r="BA676" s="434"/>
      <c r="BB676" s="434"/>
      <c r="BC676" s="434"/>
      <c r="BD676" s="434"/>
      <c r="BE676" s="434"/>
      <c r="BF676" s="434"/>
      <c r="BG676" s="434"/>
      <c r="BH676" s="434"/>
      <c r="BI676" s="434"/>
      <c r="BJ676" s="434"/>
      <c r="BK676" s="434"/>
      <c r="BL676" s="434"/>
      <c r="BM676" s="434"/>
      <c r="BN676" s="434"/>
      <c r="BO676" s="434"/>
      <c r="BP676" s="325"/>
      <c r="BQ676" s="325"/>
      <c r="BR676" s="325"/>
      <c r="BS676" s="325"/>
      <c r="BT676" s="325"/>
      <c r="BU676" s="325"/>
      <c r="BV676" s="325"/>
      <c r="BW676" s="325"/>
      <c r="BX676" s="325"/>
      <c r="BY676" s="325"/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</row>
    <row r="677" spans="4:92" ht="14.25" customHeight="1" x14ac:dyDescent="0.35">
      <c r="D677" s="394"/>
      <c r="E677" s="395"/>
      <c r="F677" s="395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6"/>
      <c r="V677" s="212"/>
      <c r="W677" s="213"/>
      <c r="X677" s="213"/>
      <c r="Y677" s="214"/>
      <c r="Z677" s="212"/>
      <c r="AA677" s="213"/>
      <c r="AB677" s="213"/>
      <c r="AC677" s="214"/>
      <c r="AD677" s="212"/>
      <c r="AE677" s="213"/>
      <c r="AF677" s="213"/>
      <c r="AG677" s="214"/>
      <c r="AH677" s="212"/>
      <c r="AI677" s="213"/>
      <c r="AJ677" s="213"/>
      <c r="AK677" s="214"/>
      <c r="AL677" s="212"/>
      <c r="AM677" s="213"/>
      <c r="AN677" s="213"/>
      <c r="AO677" s="214"/>
      <c r="AP677" s="212"/>
      <c r="AQ677" s="213"/>
      <c r="AR677" s="213"/>
      <c r="AS677" s="213"/>
      <c r="AT677" s="214"/>
      <c r="AU677" s="200"/>
      <c r="AV677" s="434"/>
      <c r="AW677" s="434"/>
      <c r="AX677" s="434"/>
      <c r="AY677" s="434"/>
      <c r="AZ677" s="434"/>
      <c r="BA677" s="434"/>
      <c r="BB677" s="434"/>
      <c r="BC677" s="434"/>
      <c r="BD677" s="434"/>
      <c r="BE677" s="434"/>
      <c r="BF677" s="434"/>
      <c r="BG677" s="434"/>
      <c r="BH677" s="434"/>
      <c r="BI677" s="434"/>
      <c r="BJ677" s="434"/>
      <c r="BK677" s="434"/>
      <c r="BL677" s="434"/>
      <c r="BM677" s="434"/>
      <c r="BN677" s="434"/>
      <c r="BO677" s="434"/>
      <c r="BP677" s="325"/>
      <c r="BQ677" s="325"/>
      <c r="BR677" s="325"/>
      <c r="BS677" s="325"/>
      <c r="BT677" s="325"/>
      <c r="BU677" s="325"/>
      <c r="BV677" s="325"/>
      <c r="BW677" s="325"/>
      <c r="BX677" s="325"/>
      <c r="BY677" s="325"/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</row>
    <row r="678" spans="4:92" ht="14.25" customHeight="1" x14ac:dyDescent="0.35">
      <c r="D678" s="394"/>
      <c r="E678" s="395"/>
      <c r="F678" s="395"/>
      <c r="G678" s="395"/>
      <c r="H678" s="395"/>
      <c r="I678" s="395"/>
      <c r="J678" s="395"/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6"/>
      <c r="V678" s="212"/>
      <c r="W678" s="213"/>
      <c r="X678" s="213"/>
      <c r="Y678" s="214"/>
      <c r="Z678" s="212"/>
      <c r="AA678" s="213"/>
      <c r="AB678" s="213"/>
      <c r="AC678" s="214"/>
      <c r="AD678" s="212"/>
      <c r="AE678" s="213"/>
      <c r="AF678" s="213"/>
      <c r="AG678" s="214"/>
      <c r="AH678" s="212"/>
      <c r="AI678" s="213"/>
      <c r="AJ678" s="213"/>
      <c r="AK678" s="214"/>
      <c r="AL678" s="212"/>
      <c r="AM678" s="213"/>
      <c r="AN678" s="213"/>
      <c r="AO678" s="214"/>
      <c r="AP678" s="212"/>
      <c r="AQ678" s="213"/>
      <c r="AR678" s="213"/>
      <c r="AS678" s="213"/>
      <c r="AT678" s="214"/>
      <c r="AU678" s="200"/>
      <c r="AV678" s="434"/>
      <c r="AW678" s="434"/>
      <c r="AX678" s="434"/>
      <c r="AY678" s="434"/>
      <c r="AZ678" s="434"/>
      <c r="BA678" s="434"/>
      <c r="BB678" s="434"/>
      <c r="BC678" s="434"/>
      <c r="BD678" s="434"/>
      <c r="BE678" s="434"/>
      <c r="BF678" s="434"/>
      <c r="BG678" s="434"/>
      <c r="BH678" s="434"/>
      <c r="BI678" s="434"/>
      <c r="BJ678" s="434"/>
      <c r="BK678" s="434"/>
      <c r="BL678" s="434"/>
      <c r="BM678" s="434"/>
      <c r="BN678" s="434"/>
      <c r="BO678" s="434"/>
      <c r="BP678" s="325"/>
      <c r="BQ678" s="325"/>
      <c r="BR678" s="325"/>
      <c r="BS678" s="325"/>
      <c r="BT678" s="325"/>
      <c r="BU678" s="325"/>
      <c r="BV678" s="325"/>
      <c r="BW678" s="325"/>
      <c r="BX678" s="325"/>
      <c r="BY678" s="325"/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</row>
    <row r="679" spans="4:92" ht="14.25" customHeight="1" x14ac:dyDescent="0.35">
      <c r="D679" s="394"/>
      <c r="E679" s="395"/>
      <c r="F679" s="395"/>
      <c r="G679" s="395"/>
      <c r="H679" s="395"/>
      <c r="I679" s="395"/>
      <c r="J679" s="395"/>
      <c r="K679" s="395"/>
      <c r="L679" s="395"/>
      <c r="M679" s="395"/>
      <c r="N679" s="395"/>
      <c r="O679" s="395"/>
      <c r="P679" s="395"/>
      <c r="Q679" s="395"/>
      <c r="R679" s="395"/>
      <c r="S679" s="395"/>
      <c r="T679" s="395"/>
      <c r="U679" s="396"/>
      <c r="V679" s="212"/>
      <c r="W679" s="213"/>
      <c r="X679" s="213"/>
      <c r="Y679" s="214"/>
      <c r="Z679" s="212"/>
      <c r="AA679" s="213"/>
      <c r="AB679" s="213"/>
      <c r="AC679" s="214"/>
      <c r="AD679" s="212"/>
      <c r="AE679" s="213"/>
      <c r="AF679" s="213"/>
      <c r="AG679" s="214"/>
      <c r="AH679" s="212"/>
      <c r="AI679" s="213"/>
      <c r="AJ679" s="213"/>
      <c r="AK679" s="214"/>
      <c r="AL679" s="212"/>
      <c r="AM679" s="213"/>
      <c r="AN679" s="213"/>
      <c r="AO679" s="214"/>
      <c r="AP679" s="212"/>
      <c r="AQ679" s="213"/>
      <c r="AR679" s="213"/>
      <c r="AS679" s="213"/>
      <c r="AT679" s="214"/>
      <c r="AU679" s="200"/>
      <c r="AV679" s="434"/>
      <c r="AW679" s="434"/>
      <c r="AX679" s="434"/>
      <c r="AY679" s="434"/>
      <c r="AZ679" s="434"/>
      <c r="BA679" s="434"/>
      <c r="BB679" s="434"/>
      <c r="BC679" s="434"/>
      <c r="BD679" s="434"/>
      <c r="BE679" s="434"/>
      <c r="BF679" s="434"/>
      <c r="BG679" s="434"/>
      <c r="BH679" s="434"/>
      <c r="BI679" s="434"/>
      <c r="BJ679" s="434"/>
      <c r="BK679" s="434"/>
      <c r="BL679" s="434"/>
      <c r="BM679" s="434"/>
      <c r="BN679" s="434"/>
      <c r="BO679" s="434"/>
      <c r="BP679" s="325"/>
      <c r="BQ679" s="325"/>
      <c r="BR679" s="325"/>
      <c r="BS679" s="325"/>
      <c r="BT679" s="325"/>
      <c r="BU679" s="325"/>
      <c r="BV679" s="325"/>
      <c r="BW679" s="325"/>
      <c r="BX679" s="325"/>
      <c r="BY679" s="325"/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</row>
    <row r="680" spans="4:92" ht="14.25" customHeight="1" x14ac:dyDescent="0.35">
      <c r="D680" s="394"/>
      <c r="E680" s="395"/>
      <c r="F680" s="395"/>
      <c r="G680" s="395"/>
      <c r="H680" s="395"/>
      <c r="I680" s="395"/>
      <c r="J680" s="395"/>
      <c r="K680" s="395"/>
      <c r="L680" s="395"/>
      <c r="M680" s="395"/>
      <c r="N680" s="395"/>
      <c r="O680" s="395"/>
      <c r="P680" s="395"/>
      <c r="Q680" s="395"/>
      <c r="R680" s="395"/>
      <c r="S680" s="395"/>
      <c r="T680" s="395"/>
      <c r="U680" s="396"/>
      <c r="V680" s="212"/>
      <c r="W680" s="213"/>
      <c r="X680" s="213"/>
      <c r="Y680" s="214"/>
      <c r="Z680" s="212"/>
      <c r="AA680" s="213"/>
      <c r="AB680" s="213"/>
      <c r="AC680" s="214"/>
      <c r="AD680" s="212"/>
      <c r="AE680" s="213"/>
      <c r="AF680" s="213"/>
      <c r="AG680" s="214"/>
      <c r="AH680" s="212"/>
      <c r="AI680" s="213"/>
      <c r="AJ680" s="213"/>
      <c r="AK680" s="214"/>
      <c r="AL680" s="212"/>
      <c r="AM680" s="213"/>
      <c r="AN680" s="213"/>
      <c r="AO680" s="214"/>
      <c r="AP680" s="212"/>
      <c r="AQ680" s="213"/>
      <c r="AR680" s="213"/>
      <c r="AS680" s="213"/>
      <c r="AT680" s="214"/>
      <c r="AU680" s="200"/>
      <c r="AV680" s="434"/>
      <c r="AW680" s="434"/>
      <c r="AX680" s="434"/>
      <c r="AY680" s="434"/>
      <c r="AZ680" s="434"/>
      <c r="BA680" s="434"/>
      <c r="BB680" s="434"/>
      <c r="BC680" s="434"/>
      <c r="BD680" s="434"/>
      <c r="BE680" s="434"/>
      <c r="BF680" s="434"/>
      <c r="BG680" s="434"/>
      <c r="BH680" s="434"/>
      <c r="BI680" s="434"/>
      <c r="BJ680" s="434"/>
      <c r="BK680" s="434"/>
      <c r="BL680" s="434"/>
      <c r="BM680" s="434"/>
      <c r="BN680" s="434"/>
      <c r="BO680" s="434"/>
      <c r="BP680" s="325"/>
      <c r="BQ680" s="325"/>
      <c r="BR680" s="325"/>
      <c r="BS680" s="325"/>
      <c r="BT680" s="325"/>
      <c r="BU680" s="325"/>
      <c r="BV680" s="325"/>
      <c r="BW680" s="325"/>
      <c r="BX680" s="325"/>
      <c r="BY680" s="325"/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</row>
    <row r="681" spans="4:92" ht="14.25" customHeight="1" x14ac:dyDescent="0.35">
      <c r="D681" s="394"/>
      <c r="E681" s="395"/>
      <c r="F681" s="395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6"/>
      <c r="V681" s="212"/>
      <c r="W681" s="213"/>
      <c r="X681" s="213"/>
      <c r="Y681" s="214"/>
      <c r="Z681" s="212"/>
      <c r="AA681" s="213"/>
      <c r="AB681" s="213"/>
      <c r="AC681" s="214"/>
      <c r="AD681" s="212"/>
      <c r="AE681" s="213"/>
      <c r="AF681" s="213"/>
      <c r="AG681" s="214"/>
      <c r="AH681" s="212"/>
      <c r="AI681" s="213"/>
      <c r="AJ681" s="213"/>
      <c r="AK681" s="214"/>
      <c r="AL681" s="212"/>
      <c r="AM681" s="213"/>
      <c r="AN681" s="213"/>
      <c r="AO681" s="214"/>
      <c r="AP681" s="212"/>
      <c r="AQ681" s="213"/>
      <c r="AR681" s="213"/>
      <c r="AS681" s="213"/>
      <c r="AT681" s="214"/>
      <c r="AU681" s="200"/>
      <c r="AV681" s="434"/>
      <c r="AW681" s="434"/>
      <c r="AX681" s="434"/>
      <c r="AY681" s="434"/>
      <c r="AZ681" s="434"/>
      <c r="BA681" s="434"/>
      <c r="BB681" s="434"/>
      <c r="BC681" s="434"/>
      <c r="BD681" s="434"/>
      <c r="BE681" s="434"/>
      <c r="BF681" s="434"/>
      <c r="BG681" s="434"/>
      <c r="BH681" s="434"/>
      <c r="BI681" s="434"/>
      <c r="BJ681" s="434"/>
      <c r="BK681" s="434"/>
      <c r="BL681" s="434"/>
      <c r="BM681" s="434"/>
      <c r="BN681" s="434"/>
      <c r="BO681" s="434"/>
      <c r="BP681" s="325"/>
      <c r="BQ681" s="325"/>
      <c r="BR681" s="325"/>
      <c r="BS681" s="325"/>
      <c r="BT681" s="325"/>
      <c r="BU681" s="325"/>
      <c r="BV681" s="325"/>
      <c r="BW681" s="325"/>
      <c r="BX681" s="325"/>
      <c r="BY681" s="325"/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</row>
    <row r="682" spans="4:92" ht="14.25" customHeight="1" x14ac:dyDescent="0.35">
      <c r="D682" s="394"/>
      <c r="E682" s="395"/>
      <c r="F682" s="395"/>
      <c r="G682" s="395"/>
      <c r="H682" s="395"/>
      <c r="I682" s="395"/>
      <c r="J682" s="395"/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6"/>
      <c r="V682" s="212"/>
      <c r="W682" s="213"/>
      <c r="X682" s="213"/>
      <c r="Y682" s="214"/>
      <c r="Z682" s="212"/>
      <c r="AA682" s="213"/>
      <c r="AB682" s="213"/>
      <c r="AC682" s="214"/>
      <c r="AD682" s="212"/>
      <c r="AE682" s="213"/>
      <c r="AF682" s="213"/>
      <c r="AG682" s="214"/>
      <c r="AH682" s="212"/>
      <c r="AI682" s="213"/>
      <c r="AJ682" s="213"/>
      <c r="AK682" s="214"/>
      <c r="AL682" s="212"/>
      <c r="AM682" s="213"/>
      <c r="AN682" s="213"/>
      <c r="AO682" s="214"/>
      <c r="AP682" s="212"/>
      <c r="AQ682" s="213"/>
      <c r="AR682" s="213"/>
      <c r="AS682" s="213"/>
      <c r="AT682" s="214"/>
      <c r="AU682" s="200"/>
      <c r="AV682" s="434"/>
      <c r="AW682" s="434"/>
      <c r="AX682" s="434"/>
      <c r="AY682" s="434"/>
      <c r="AZ682" s="434"/>
      <c r="BA682" s="434"/>
      <c r="BB682" s="434"/>
      <c r="BC682" s="434"/>
      <c r="BD682" s="434"/>
      <c r="BE682" s="434"/>
      <c r="BF682" s="434"/>
      <c r="BG682" s="434"/>
      <c r="BH682" s="434"/>
      <c r="BI682" s="434"/>
      <c r="BJ682" s="434"/>
      <c r="BK682" s="434"/>
      <c r="BL682" s="434"/>
      <c r="BM682" s="434"/>
      <c r="BN682" s="434"/>
      <c r="BO682" s="434"/>
      <c r="BP682" s="325"/>
      <c r="BQ682" s="325"/>
      <c r="BR682" s="325"/>
      <c r="BS682" s="325"/>
      <c r="BT682" s="325"/>
      <c r="BU682" s="325"/>
      <c r="BV682" s="325"/>
      <c r="BW682" s="325"/>
      <c r="BX682" s="325"/>
      <c r="BY682" s="325"/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</row>
    <row r="683" spans="4:92" ht="14.25" customHeight="1" x14ac:dyDescent="0.35">
      <c r="D683" s="394"/>
      <c r="E683" s="395"/>
      <c r="F683" s="395"/>
      <c r="G683" s="395"/>
      <c r="H683" s="395"/>
      <c r="I683" s="395"/>
      <c r="J683" s="395"/>
      <c r="K683" s="395"/>
      <c r="L683" s="395"/>
      <c r="M683" s="395"/>
      <c r="N683" s="395"/>
      <c r="O683" s="395"/>
      <c r="P683" s="395"/>
      <c r="Q683" s="395"/>
      <c r="R683" s="395"/>
      <c r="S683" s="395"/>
      <c r="T683" s="395"/>
      <c r="U683" s="396"/>
      <c r="V683" s="212"/>
      <c r="W683" s="213"/>
      <c r="X683" s="213"/>
      <c r="Y683" s="214"/>
      <c r="Z683" s="212"/>
      <c r="AA683" s="213"/>
      <c r="AB683" s="213"/>
      <c r="AC683" s="214"/>
      <c r="AD683" s="212"/>
      <c r="AE683" s="213"/>
      <c r="AF683" s="213"/>
      <c r="AG683" s="214"/>
      <c r="AH683" s="212"/>
      <c r="AI683" s="213"/>
      <c r="AJ683" s="213"/>
      <c r="AK683" s="214"/>
      <c r="AL683" s="212"/>
      <c r="AM683" s="213"/>
      <c r="AN683" s="213"/>
      <c r="AO683" s="214"/>
      <c r="AP683" s="212"/>
      <c r="AQ683" s="213"/>
      <c r="AR683" s="213"/>
      <c r="AS683" s="213"/>
      <c r="AT683" s="214"/>
      <c r="AU683" s="200"/>
      <c r="AV683" s="434"/>
      <c r="AW683" s="434"/>
      <c r="AX683" s="434"/>
      <c r="AY683" s="434"/>
      <c r="AZ683" s="434"/>
      <c r="BA683" s="434"/>
      <c r="BB683" s="434"/>
      <c r="BC683" s="434"/>
      <c r="BD683" s="434"/>
      <c r="BE683" s="434"/>
      <c r="BF683" s="434"/>
      <c r="BG683" s="434"/>
      <c r="BH683" s="434"/>
      <c r="BI683" s="434"/>
      <c r="BJ683" s="434"/>
      <c r="BK683" s="434"/>
      <c r="BL683" s="434"/>
      <c r="BM683" s="434"/>
      <c r="BN683" s="434"/>
      <c r="BO683" s="434"/>
      <c r="BP683" s="325"/>
      <c r="BQ683" s="325"/>
      <c r="BR683" s="325"/>
      <c r="BS683" s="325"/>
      <c r="BT683" s="325"/>
      <c r="BU683" s="325"/>
      <c r="BV683" s="325"/>
      <c r="BW683" s="325"/>
      <c r="BX683" s="325"/>
      <c r="BY683" s="325"/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</row>
    <row r="684" spans="4:92" ht="14.25" customHeight="1" x14ac:dyDescent="0.35">
      <c r="D684" s="394"/>
      <c r="E684" s="395"/>
      <c r="F684" s="395"/>
      <c r="G684" s="395"/>
      <c r="H684" s="395"/>
      <c r="I684" s="395"/>
      <c r="J684" s="395"/>
      <c r="K684" s="395"/>
      <c r="L684" s="395"/>
      <c r="M684" s="395"/>
      <c r="N684" s="395"/>
      <c r="O684" s="395"/>
      <c r="P684" s="395"/>
      <c r="Q684" s="395"/>
      <c r="R684" s="395"/>
      <c r="S684" s="395"/>
      <c r="T684" s="395"/>
      <c r="U684" s="396"/>
      <c r="V684" s="212"/>
      <c r="W684" s="213"/>
      <c r="X684" s="213"/>
      <c r="Y684" s="214"/>
      <c r="Z684" s="212"/>
      <c r="AA684" s="213"/>
      <c r="AB684" s="213"/>
      <c r="AC684" s="214"/>
      <c r="AD684" s="212"/>
      <c r="AE684" s="213"/>
      <c r="AF684" s="213"/>
      <c r="AG684" s="214"/>
      <c r="AH684" s="212"/>
      <c r="AI684" s="213"/>
      <c r="AJ684" s="213"/>
      <c r="AK684" s="214"/>
      <c r="AL684" s="212"/>
      <c r="AM684" s="213"/>
      <c r="AN684" s="213"/>
      <c r="AO684" s="214"/>
      <c r="AP684" s="212"/>
      <c r="AQ684" s="213"/>
      <c r="AR684" s="213"/>
      <c r="AS684" s="213"/>
      <c r="AT684" s="214"/>
      <c r="AU684" s="200"/>
      <c r="AV684" s="434"/>
      <c r="AW684" s="434"/>
      <c r="AX684" s="434"/>
      <c r="AY684" s="434"/>
      <c r="AZ684" s="434"/>
      <c r="BA684" s="434"/>
      <c r="BB684" s="434"/>
      <c r="BC684" s="434"/>
      <c r="BD684" s="434"/>
      <c r="BE684" s="434"/>
      <c r="BF684" s="434"/>
      <c r="BG684" s="434"/>
      <c r="BH684" s="434"/>
      <c r="BI684" s="434"/>
      <c r="BJ684" s="434"/>
      <c r="BK684" s="434"/>
      <c r="BL684" s="434"/>
      <c r="BM684" s="434"/>
      <c r="BN684" s="434"/>
      <c r="BO684" s="434"/>
      <c r="BP684" s="325"/>
      <c r="BQ684" s="325"/>
      <c r="BR684" s="325"/>
      <c r="BS684" s="325"/>
      <c r="BT684" s="325"/>
      <c r="BU684" s="325"/>
      <c r="BV684" s="325"/>
      <c r="BW684" s="325"/>
      <c r="BX684" s="325"/>
      <c r="BY684" s="325"/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</row>
    <row r="685" spans="4:92" ht="14.25" customHeight="1" x14ac:dyDescent="0.35">
      <c r="D685" s="394"/>
      <c r="E685" s="395"/>
      <c r="F685" s="395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6"/>
      <c r="V685" s="212"/>
      <c r="W685" s="213"/>
      <c r="X685" s="213"/>
      <c r="Y685" s="214"/>
      <c r="Z685" s="212"/>
      <c r="AA685" s="213"/>
      <c r="AB685" s="213"/>
      <c r="AC685" s="214"/>
      <c r="AD685" s="212"/>
      <c r="AE685" s="213"/>
      <c r="AF685" s="213"/>
      <c r="AG685" s="214"/>
      <c r="AH685" s="212"/>
      <c r="AI685" s="213"/>
      <c r="AJ685" s="213"/>
      <c r="AK685" s="214"/>
      <c r="AL685" s="212"/>
      <c r="AM685" s="213"/>
      <c r="AN685" s="213"/>
      <c r="AO685" s="214"/>
      <c r="AP685" s="212"/>
      <c r="AQ685" s="213"/>
      <c r="AR685" s="213"/>
      <c r="AS685" s="213"/>
      <c r="AT685" s="214"/>
      <c r="AU685" s="200"/>
      <c r="AV685" s="434"/>
      <c r="AW685" s="434"/>
      <c r="AX685" s="434"/>
      <c r="AY685" s="434"/>
      <c r="AZ685" s="434"/>
      <c r="BA685" s="434"/>
      <c r="BB685" s="434"/>
      <c r="BC685" s="434"/>
      <c r="BD685" s="434"/>
      <c r="BE685" s="434"/>
      <c r="BF685" s="434"/>
      <c r="BG685" s="434"/>
      <c r="BH685" s="434"/>
      <c r="BI685" s="434"/>
      <c r="BJ685" s="434"/>
      <c r="BK685" s="434"/>
      <c r="BL685" s="434"/>
      <c r="BM685" s="434"/>
      <c r="BN685" s="434"/>
      <c r="BO685" s="434"/>
      <c r="BP685" s="325"/>
      <c r="BQ685" s="325"/>
      <c r="BR685" s="325"/>
      <c r="BS685" s="325"/>
      <c r="BT685" s="325"/>
      <c r="BU685" s="325"/>
      <c r="BV685" s="325"/>
      <c r="BW685" s="325"/>
      <c r="BX685" s="325"/>
      <c r="BY685" s="325"/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</row>
    <row r="686" spans="4:92" ht="14.25" customHeight="1" x14ac:dyDescent="0.35">
      <c r="D686" s="394"/>
      <c r="E686" s="395"/>
      <c r="F686" s="395"/>
      <c r="G686" s="395"/>
      <c r="H686" s="395"/>
      <c r="I686" s="395"/>
      <c r="J686" s="395"/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6"/>
      <c r="V686" s="212"/>
      <c r="W686" s="213"/>
      <c r="X686" s="213"/>
      <c r="Y686" s="214"/>
      <c r="Z686" s="212"/>
      <c r="AA686" s="213"/>
      <c r="AB686" s="213"/>
      <c r="AC686" s="214"/>
      <c r="AD686" s="212"/>
      <c r="AE686" s="213"/>
      <c r="AF686" s="213"/>
      <c r="AG686" s="214"/>
      <c r="AH686" s="212"/>
      <c r="AI686" s="213"/>
      <c r="AJ686" s="213"/>
      <c r="AK686" s="214"/>
      <c r="AL686" s="212"/>
      <c r="AM686" s="213"/>
      <c r="AN686" s="213"/>
      <c r="AO686" s="214"/>
      <c r="AP686" s="212"/>
      <c r="AQ686" s="213"/>
      <c r="AR686" s="213"/>
      <c r="AS686" s="213"/>
      <c r="AT686" s="214"/>
      <c r="AU686" s="200"/>
      <c r="AV686" s="434"/>
      <c r="AW686" s="434"/>
      <c r="AX686" s="434"/>
      <c r="AY686" s="434"/>
      <c r="AZ686" s="434"/>
      <c r="BA686" s="434"/>
      <c r="BB686" s="434"/>
      <c r="BC686" s="434"/>
      <c r="BD686" s="434"/>
      <c r="BE686" s="434"/>
      <c r="BF686" s="434"/>
      <c r="BG686" s="434"/>
      <c r="BH686" s="434"/>
      <c r="BI686" s="434"/>
      <c r="BJ686" s="434"/>
      <c r="BK686" s="434"/>
      <c r="BL686" s="434"/>
      <c r="BM686" s="434"/>
      <c r="BN686" s="434"/>
      <c r="BO686" s="434"/>
      <c r="BP686" s="325"/>
      <c r="BQ686" s="325"/>
      <c r="BR686" s="325"/>
      <c r="BS686" s="325"/>
      <c r="BT686" s="325"/>
      <c r="BU686" s="325"/>
      <c r="BV686" s="325"/>
      <c r="BW686" s="325"/>
      <c r="BX686" s="325"/>
      <c r="BY686" s="325"/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</row>
    <row r="687" spans="4:92" ht="14.25" customHeight="1" x14ac:dyDescent="0.35">
      <c r="D687" s="394"/>
      <c r="E687" s="395"/>
      <c r="F687" s="395"/>
      <c r="G687" s="395"/>
      <c r="H687" s="395"/>
      <c r="I687" s="395"/>
      <c r="J687" s="395"/>
      <c r="K687" s="395"/>
      <c r="L687" s="395"/>
      <c r="M687" s="395"/>
      <c r="N687" s="395"/>
      <c r="O687" s="395"/>
      <c r="P687" s="395"/>
      <c r="Q687" s="395"/>
      <c r="R687" s="395"/>
      <c r="S687" s="395"/>
      <c r="T687" s="395"/>
      <c r="U687" s="396"/>
      <c r="V687" s="212"/>
      <c r="W687" s="213"/>
      <c r="X687" s="213"/>
      <c r="Y687" s="214"/>
      <c r="Z687" s="212"/>
      <c r="AA687" s="213"/>
      <c r="AB687" s="213"/>
      <c r="AC687" s="214"/>
      <c r="AD687" s="212"/>
      <c r="AE687" s="213"/>
      <c r="AF687" s="213"/>
      <c r="AG687" s="214"/>
      <c r="AH687" s="212"/>
      <c r="AI687" s="213"/>
      <c r="AJ687" s="213"/>
      <c r="AK687" s="214"/>
      <c r="AL687" s="212"/>
      <c r="AM687" s="213"/>
      <c r="AN687" s="213"/>
      <c r="AO687" s="214"/>
      <c r="AP687" s="212"/>
      <c r="AQ687" s="213"/>
      <c r="AR687" s="213"/>
      <c r="AS687" s="213"/>
      <c r="AT687" s="214"/>
      <c r="AU687" s="200"/>
      <c r="AV687" s="434"/>
      <c r="AW687" s="434"/>
      <c r="AX687" s="434"/>
      <c r="AY687" s="434"/>
      <c r="AZ687" s="434"/>
      <c r="BA687" s="434"/>
      <c r="BB687" s="434"/>
      <c r="BC687" s="434"/>
      <c r="BD687" s="434"/>
      <c r="BE687" s="434"/>
      <c r="BF687" s="434"/>
      <c r="BG687" s="434"/>
      <c r="BH687" s="434"/>
      <c r="BI687" s="434"/>
      <c r="BJ687" s="434"/>
      <c r="BK687" s="434"/>
      <c r="BL687" s="434"/>
      <c r="BM687" s="434"/>
      <c r="BN687" s="434"/>
      <c r="BO687" s="434"/>
      <c r="BP687" s="325"/>
      <c r="BQ687" s="325"/>
      <c r="BR687" s="325"/>
      <c r="BS687" s="325"/>
      <c r="BT687" s="325"/>
      <c r="BU687" s="325"/>
      <c r="BV687" s="325"/>
      <c r="BW687" s="325"/>
      <c r="BX687" s="325"/>
      <c r="BY687" s="325"/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</row>
    <row r="688" spans="4:92" ht="14.25" customHeight="1" x14ac:dyDescent="0.35">
      <c r="D688" s="394"/>
      <c r="E688" s="395"/>
      <c r="F688" s="395"/>
      <c r="G688" s="395"/>
      <c r="H688" s="395"/>
      <c r="I688" s="395"/>
      <c r="J688" s="395"/>
      <c r="K688" s="395"/>
      <c r="L688" s="395"/>
      <c r="M688" s="395"/>
      <c r="N688" s="395"/>
      <c r="O688" s="395"/>
      <c r="P688" s="395"/>
      <c r="Q688" s="395"/>
      <c r="R688" s="395"/>
      <c r="S688" s="395"/>
      <c r="T688" s="395"/>
      <c r="U688" s="396"/>
      <c r="V688" s="212"/>
      <c r="W688" s="213"/>
      <c r="X688" s="213"/>
      <c r="Y688" s="214"/>
      <c r="Z688" s="212"/>
      <c r="AA688" s="213"/>
      <c r="AB688" s="213"/>
      <c r="AC688" s="214"/>
      <c r="AD688" s="212"/>
      <c r="AE688" s="213"/>
      <c r="AF688" s="213"/>
      <c r="AG688" s="214"/>
      <c r="AH688" s="212"/>
      <c r="AI688" s="213"/>
      <c r="AJ688" s="213"/>
      <c r="AK688" s="214"/>
      <c r="AL688" s="212"/>
      <c r="AM688" s="213"/>
      <c r="AN688" s="213"/>
      <c r="AO688" s="214"/>
      <c r="AP688" s="212"/>
      <c r="AQ688" s="213"/>
      <c r="AR688" s="213"/>
      <c r="AS688" s="213"/>
      <c r="AT688" s="214"/>
      <c r="AU688" s="200"/>
      <c r="AV688" s="434"/>
      <c r="AW688" s="434"/>
      <c r="AX688" s="434"/>
      <c r="AY688" s="434"/>
      <c r="AZ688" s="434"/>
      <c r="BA688" s="434"/>
      <c r="BB688" s="434"/>
      <c r="BC688" s="434"/>
      <c r="BD688" s="434"/>
      <c r="BE688" s="434"/>
      <c r="BF688" s="434"/>
      <c r="BG688" s="434"/>
      <c r="BH688" s="434"/>
      <c r="BI688" s="434"/>
      <c r="BJ688" s="434"/>
      <c r="BK688" s="434"/>
      <c r="BL688" s="434"/>
      <c r="BM688" s="434"/>
      <c r="BN688" s="434"/>
      <c r="BO688" s="434"/>
      <c r="BP688" s="325"/>
      <c r="BQ688" s="325"/>
      <c r="BR688" s="325"/>
      <c r="BS688" s="325"/>
      <c r="BT688" s="325"/>
      <c r="BU688" s="325"/>
      <c r="BV688" s="325"/>
      <c r="BW688" s="325"/>
      <c r="BX688" s="325"/>
      <c r="BY688" s="325"/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</row>
    <row r="689" spans="4:148" ht="14.25" customHeight="1" x14ac:dyDescent="0.35">
      <c r="D689" s="394"/>
      <c r="E689" s="395"/>
      <c r="F689" s="395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6"/>
      <c r="V689" s="212"/>
      <c r="W689" s="213"/>
      <c r="X689" s="213"/>
      <c r="Y689" s="214"/>
      <c r="Z689" s="212"/>
      <c r="AA689" s="213"/>
      <c r="AB689" s="213"/>
      <c r="AC689" s="214"/>
      <c r="AD689" s="212"/>
      <c r="AE689" s="213"/>
      <c r="AF689" s="213"/>
      <c r="AG689" s="214"/>
      <c r="AH689" s="212"/>
      <c r="AI689" s="213"/>
      <c r="AJ689" s="213"/>
      <c r="AK689" s="214"/>
      <c r="AL689" s="212"/>
      <c r="AM689" s="213"/>
      <c r="AN689" s="213"/>
      <c r="AO689" s="214"/>
      <c r="AP689" s="212"/>
      <c r="AQ689" s="213"/>
      <c r="AR689" s="213"/>
      <c r="AS689" s="213"/>
      <c r="AT689" s="214"/>
      <c r="AU689" s="200"/>
      <c r="AV689" s="460" t="s">
        <v>376</v>
      </c>
      <c r="AW689" s="461"/>
      <c r="AX689" s="461"/>
      <c r="AY689" s="461"/>
      <c r="AZ689" s="461"/>
      <c r="BA689" s="461"/>
      <c r="BB689" s="461"/>
      <c r="BC689" s="461"/>
      <c r="BD689" s="461"/>
      <c r="BE689" s="461"/>
      <c r="BF689" s="461"/>
      <c r="BG689" s="461"/>
      <c r="BH689" s="461"/>
      <c r="BI689" s="461"/>
      <c r="BJ689" s="461"/>
      <c r="BK689" s="461"/>
      <c r="BL689" s="461"/>
      <c r="BM689" s="461"/>
      <c r="BN689" s="461"/>
      <c r="BO689" s="462"/>
      <c r="BP689" s="459">
        <f>+(COUNTIF(V654:Y689,"x")+COUNTIF(BP654:BS688,"x"))</f>
        <v>0</v>
      </c>
      <c r="BQ689" s="459"/>
      <c r="BR689" s="459"/>
      <c r="BS689" s="459"/>
      <c r="BT689" s="459">
        <f>+(COUNTIF(Z654:AC689,"x")+COUNTIF(BT654:BW688,"x"))</f>
        <v>6</v>
      </c>
      <c r="BU689" s="459"/>
      <c r="BV689" s="459"/>
      <c r="BW689" s="459"/>
      <c r="BX689" s="459">
        <f>SUM(AD654:AG689,BX654:CA688)</f>
        <v>14</v>
      </c>
      <c r="BY689" s="517"/>
      <c r="BZ689" s="517"/>
      <c r="CA689" s="517"/>
      <c r="CB689" s="459">
        <f>SUM(AH654:AK689,CB654:CE688)</f>
        <v>51</v>
      </c>
      <c r="CC689" s="517"/>
      <c r="CD689" s="517"/>
      <c r="CE689" s="517"/>
      <c r="CF689" s="459">
        <f>SUM(AL654:AO689,CF654:CI688)</f>
        <v>62</v>
      </c>
      <c r="CG689" s="517"/>
      <c r="CH689" s="517"/>
      <c r="CI689" s="517"/>
      <c r="CJ689" s="459">
        <f>SUM(AP654:AT689,CJ654:CN688)</f>
        <v>25</v>
      </c>
      <c r="CK689" s="517"/>
      <c r="CL689" s="517"/>
      <c r="CM689" s="517"/>
      <c r="CN689" s="517"/>
    </row>
    <row r="690" spans="4:148" ht="14.25" customHeight="1" x14ac:dyDescent="0.35">
      <c r="D690" s="199" t="s">
        <v>377</v>
      </c>
      <c r="E690" s="199"/>
      <c r="F690" s="199"/>
      <c r="G690" s="199"/>
      <c r="H690" s="199"/>
      <c r="I690" s="199"/>
      <c r="J690" s="199"/>
      <c r="K690" s="199"/>
      <c r="L690" s="199"/>
      <c r="M690" s="199"/>
      <c r="N690" s="199"/>
      <c r="O690" s="199"/>
      <c r="P690" s="199"/>
      <c r="Q690" s="199"/>
      <c r="R690" s="199"/>
      <c r="S690" s="199"/>
      <c r="T690" s="199"/>
      <c r="U690" s="199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70"/>
      <c r="AV690" s="458" t="s">
        <v>377</v>
      </c>
      <c r="AW690" s="458"/>
      <c r="AX690" s="458"/>
      <c r="AY690" s="458"/>
      <c r="AZ690" s="458"/>
      <c r="BA690" s="458"/>
      <c r="BB690" s="458"/>
      <c r="BC690" s="458"/>
      <c r="BD690" s="458"/>
      <c r="BE690" s="458"/>
      <c r="BF690" s="458"/>
      <c r="BG690" s="458"/>
      <c r="BH690" s="458"/>
      <c r="BI690" s="458"/>
      <c r="BJ690" s="458"/>
      <c r="BK690" s="458"/>
      <c r="BL690" s="458"/>
      <c r="BM690" s="458"/>
      <c r="BN690" s="458"/>
      <c r="BO690" s="458"/>
      <c r="BP690" s="458"/>
      <c r="BQ690" s="458"/>
      <c r="BR690" s="458"/>
      <c r="BS690" s="458"/>
      <c r="BT690" s="458"/>
      <c r="BU690" s="458"/>
      <c r="BV690" s="458"/>
      <c r="BW690" s="458"/>
      <c r="BX690" s="458"/>
      <c r="BY690" s="458"/>
      <c r="BZ690" s="458"/>
      <c r="CA690" s="458"/>
      <c r="CB690" s="458"/>
      <c r="CC690" s="458"/>
      <c r="CD690" s="458"/>
      <c r="CE690" s="458"/>
      <c r="CF690" s="458"/>
      <c r="CG690" s="458"/>
      <c r="CH690" s="458"/>
      <c r="CI690" s="458"/>
      <c r="CJ690" s="458"/>
      <c r="CK690" s="458"/>
      <c r="CL690" s="458"/>
      <c r="CM690" s="458"/>
      <c r="CN690" s="458"/>
    </row>
    <row r="691" spans="4:148" ht="14.25" customHeight="1" x14ac:dyDescent="0.35"/>
    <row r="692" spans="4:148" ht="14.25" customHeight="1" x14ac:dyDescent="0.35">
      <c r="D692" s="381" t="s">
        <v>402</v>
      </c>
      <c r="E692" s="381"/>
      <c r="F692" s="381"/>
      <c r="G692" s="381"/>
      <c r="H692" s="381"/>
      <c r="I692" s="381"/>
      <c r="J692" s="381"/>
      <c r="K692" s="381"/>
      <c r="L692" s="381"/>
      <c r="M692" s="381"/>
      <c r="N692" s="381"/>
      <c r="O692" s="381"/>
      <c r="P692" s="381"/>
      <c r="Q692" s="381"/>
      <c r="R692" s="381"/>
      <c r="S692" s="381"/>
      <c r="T692" s="381"/>
      <c r="U692" s="381"/>
      <c r="V692" s="381"/>
      <c r="W692" s="381"/>
      <c r="X692" s="381"/>
      <c r="Y692" s="381"/>
      <c r="Z692" s="381"/>
      <c r="AA692" s="381"/>
      <c r="AB692" s="381"/>
      <c r="AC692" s="381"/>
      <c r="AD692" s="381"/>
      <c r="AE692" s="381"/>
      <c r="AF692" s="2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V692" s="381" t="s">
        <v>633</v>
      </c>
      <c r="AW692" s="381"/>
      <c r="AX692" s="381"/>
      <c r="AY692" s="381"/>
      <c r="AZ692" s="381"/>
      <c r="BA692" s="381"/>
      <c r="BB692" s="381"/>
      <c r="BC692" s="381"/>
      <c r="BD692" s="381"/>
      <c r="BE692" s="381"/>
      <c r="BF692" s="381"/>
      <c r="BG692" s="381"/>
      <c r="BH692" s="381"/>
      <c r="BI692" s="381"/>
      <c r="BJ692" s="381"/>
      <c r="BK692" s="381"/>
      <c r="BL692" s="381"/>
      <c r="BM692" s="381"/>
      <c r="BN692" s="381"/>
      <c r="BO692" s="381"/>
      <c r="BP692" s="381"/>
      <c r="BQ692" s="381"/>
      <c r="BR692" s="381"/>
      <c r="BS692" s="381"/>
      <c r="BT692" s="381"/>
      <c r="BU692" s="381"/>
      <c r="BV692" s="381"/>
      <c r="BW692" s="381"/>
      <c r="BX692" s="381"/>
      <c r="BY692" s="381"/>
      <c r="BZ692" s="381"/>
      <c r="CA692" s="381"/>
      <c r="CB692" s="381"/>
      <c r="CC692" s="381"/>
      <c r="CD692" s="381"/>
      <c r="CE692" s="381"/>
      <c r="CF692" s="381"/>
      <c r="CG692" s="381"/>
      <c r="CH692" s="381"/>
      <c r="CI692" s="381"/>
      <c r="CJ692" s="381"/>
      <c r="CK692" s="381"/>
      <c r="CL692" s="381"/>
      <c r="CM692" s="381"/>
      <c r="CN692" s="381"/>
    </row>
    <row r="693" spans="4:148" ht="14.25" customHeight="1" x14ac:dyDescent="0.35">
      <c r="D693" s="381"/>
      <c r="E693" s="381"/>
      <c r="F693" s="381"/>
      <c r="G693" s="381"/>
      <c r="H693" s="381"/>
      <c r="I693" s="381"/>
      <c r="J693" s="381"/>
      <c r="K693" s="381"/>
      <c r="L693" s="381"/>
      <c r="M693" s="381"/>
      <c r="N693" s="381"/>
      <c r="O693" s="381"/>
      <c r="P693" s="381"/>
      <c r="Q693" s="381"/>
      <c r="R693" s="381"/>
      <c r="S693" s="381"/>
      <c r="T693" s="381"/>
      <c r="U693" s="381"/>
      <c r="V693" s="381"/>
      <c r="W693" s="381"/>
      <c r="X693" s="381"/>
      <c r="Y693" s="381"/>
      <c r="Z693" s="381"/>
      <c r="AA693" s="381"/>
      <c r="AB693" s="381"/>
      <c r="AC693" s="381"/>
      <c r="AD693" s="381"/>
      <c r="AE693" s="381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V693" s="381"/>
      <c r="AW693" s="381"/>
      <c r="AX693" s="381"/>
      <c r="AY693" s="381"/>
      <c r="AZ693" s="381"/>
      <c r="BA693" s="381"/>
      <c r="BB693" s="381"/>
      <c r="BC693" s="381"/>
      <c r="BD693" s="381"/>
      <c r="BE693" s="381"/>
      <c r="BF693" s="381"/>
      <c r="BG693" s="381"/>
      <c r="BH693" s="381"/>
      <c r="BI693" s="381"/>
      <c r="BJ693" s="381"/>
      <c r="BK693" s="381"/>
      <c r="BL693" s="381"/>
      <c r="BM693" s="381"/>
      <c r="BN693" s="381"/>
      <c r="BO693" s="381"/>
      <c r="BP693" s="381"/>
      <c r="BQ693" s="381"/>
      <c r="BR693" s="381"/>
      <c r="BS693" s="381"/>
      <c r="BT693" s="381"/>
      <c r="BU693" s="381"/>
      <c r="BV693" s="381"/>
      <c r="BW693" s="381"/>
      <c r="BX693" s="381"/>
      <c r="BY693" s="381"/>
      <c r="BZ693" s="381"/>
      <c r="CA693" s="381"/>
      <c r="CB693" s="381"/>
      <c r="CC693" s="381"/>
      <c r="CD693" s="381"/>
      <c r="CE693" s="381"/>
      <c r="CF693" s="381"/>
      <c r="CG693" s="381"/>
      <c r="CH693" s="381"/>
      <c r="CI693" s="381"/>
      <c r="CJ693" s="381"/>
      <c r="CK693" s="381"/>
      <c r="CL693" s="381"/>
      <c r="CM693" s="381"/>
      <c r="CN693" s="381"/>
      <c r="EH693" s="140"/>
      <c r="EI693" s="140"/>
      <c r="EJ693" s="140"/>
      <c r="EK693" s="140"/>
      <c r="EL693" s="140"/>
      <c r="EM693" s="140"/>
      <c r="EN693" s="140" t="s">
        <v>1241</v>
      </c>
      <c r="EO693" s="140" t="s">
        <v>400</v>
      </c>
      <c r="EP693" s="140" t="s">
        <v>401</v>
      </c>
      <c r="EQ693" s="140"/>
    </row>
    <row r="694" spans="4:148" ht="14.25" customHeight="1" x14ac:dyDescent="0.35">
      <c r="EH694" s="449" t="s">
        <v>396</v>
      </c>
      <c r="EI694" s="449"/>
      <c r="EJ694" s="140"/>
      <c r="EK694" s="140"/>
      <c r="EL694" s="140"/>
      <c r="EM694" s="140" t="s">
        <v>121</v>
      </c>
      <c r="EN694" s="159">
        <v>0.89319999999999999</v>
      </c>
      <c r="EO694" s="159">
        <v>3.39E-2</v>
      </c>
      <c r="EP694" s="159">
        <v>7.2900000000000006E-2</v>
      </c>
      <c r="EQ694" s="159"/>
      <c r="ER694" s="133"/>
    </row>
    <row r="695" spans="4:148" ht="14.25" customHeight="1" x14ac:dyDescent="0.35">
      <c r="EH695" s="140" t="s">
        <v>391</v>
      </c>
      <c r="EI695" s="160"/>
      <c r="EJ695" s="140"/>
      <c r="EK695" s="140">
        <v>48.46</v>
      </c>
      <c r="EL695" s="140"/>
      <c r="EM695" s="140"/>
      <c r="EN695" s="159"/>
      <c r="EO695" s="159"/>
      <c r="EP695" s="159"/>
      <c r="EQ695" s="159"/>
      <c r="ER695" s="133"/>
    </row>
    <row r="696" spans="4:148" ht="14.25" customHeight="1" x14ac:dyDescent="0.35">
      <c r="EH696" s="140" t="s">
        <v>392</v>
      </c>
      <c r="EI696" s="160"/>
      <c r="EJ696" s="140"/>
      <c r="EK696" s="140">
        <v>65.14</v>
      </c>
      <c r="EL696" s="140"/>
      <c r="EM696" s="140"/>
      <c r="EN696" s="159"/>
      <c r="EO696" s="159"/>
      <c r="EP696" s="159"/>
      <c r="EQ696" s="159"/>
      <c r="ER696" s="133"/>
    </row>
    <row r="697" spans="4:148" ht="14.25" customHeight="1" x14ac:dyDescent="0.35">
      <c r="EH697" s="140" t="s">
        <v>393</v>
      </c>
      <c r="EI697" s="160"/>
      <c r="EJ697" s="140"/>
      <c r="EK697" s="140">
        <v>62.66</v>
      </c>
      <c r="EL697" s="140"/>
      <c r="EM697" s="140"/>
      <c r="EN697" s="159"/>
      <c r="EO697" s="159"/>
      <c r="EP697" s="159"/>
      <c r="EQ697" s="159"/>
      <c r="ER697" s="133"/>
    </row>
    <row r="698" spans="4:148" ht="14.25" customHeight="1" x14ac:dyDescent="0.35">
      <c r="EH698" s="140" t="s">
        <v>394</v>
      </c>
      <c r="EI698" s="160"/>
      <c r="EJ698" s="140"/>
      <c r="EK698" s="140">
        <v>38.42</v>
      </c>
      <c r="EL698" s="140"/>
      <c r="EM698" s="140"/>
      <c r="EN698" s="159"/>
      <c r="EO698" s="159"/>
      <c r="EP698" s="159"/>
      <c r="EQ698" s="159"/>
      <c r="ER698" s="133" t="s">
        <v>184</v>
      </c>
    </row>
    <row r="699" spans="4:148" ht="14.25" customHeight="1" x14ac:dyDescent="0.35">
      <c r="EH699" s="140" t="s">
        <v>395</v>
      </c>
      <c r="EI699" s="160"/>
      <c r="EJ699" s="140"/>
      <c r="EK699" s="140">
        <v>69.8</v>
      </c>
      <c r="EL699" s="140"/>
      <c r="EM699" s="140"/>
      <c r="EN699" s="159"/>
      <c r="EO699" s="159"/>
      <c r="EP699" s="159"/>
      <c r="EQ699" s="159"/>
      <c r="ER699" s="133"/>
    </row>
    <row r="700" spans="4:148" ht="14.25" customHeight="1" x14ac:dyDescent="0.35">
      <c r="EH700" s="140" t="s">
        <v>386</v>
      </c>
      <c r="EI700" s="160"/>
      <c r="EJ700" s="140"/>
      <c r="EK700" s="140">
        <v>68.400000000000006</v>
      </c>
      <c r="EL700" s="140"/>
      <c r="EM700" s="140"/>
      <c r="EN700" s="140"/>
      <c r="EO700" s="140"/>
      <c r="EP700" s="140"/>
      <c r="EQ700" s="140"/>
    </row>
    <row r="701" spans="4:148" ht="14.25" customHeight="1" x14ac:dyDescent="0.35">
      <c r="EH701" s="140" t="s">
        <v>387</v>
      </c>
      <c r="EI701" s="160"/>
      <c r="EJ701" s="140"/>
      <c r="EK701" s="140">
        <v>82.13</v>
      </c>
      <c r="EL701" s="140"/>
      <c r="EM701" s="140"/>
      <c r="EN701" s="140" t="s">
        <v>399</v>
      </c>
      <c r="EO701" s="140"/>
      <c r="EP701" s="140"/>
      <c r="EQ701" s="140"/>
    </row>
    <row r="702" spans="4:148" ht="14.25" customHeight="1" x14ac:dyDescent="0.35">
      <c r="EH702" s="140" t="s">
        <v>388</v>
      </c>
      <c r="EI702" s="160"/>
      <c r="EJ702" s="140"/>
      <c r="EK702" s="140">
        <v>91.05</v>
      </c>
      <c r="EL702" s="140"/>
      <c r="EM702" s="140" t="s">
        <v>397</v>
      </c>
      <c r="EN702" s="159">
        <f t="shared" ref="EN702:EN707" si="36">+EQ694</f>
        <v>0</v>
      </c>
      <c r="EO702" s="140"/>
      <c r="EP702" s="140"/>
      <c r="EQ702" s="140"/>
    </row>
    <row r="703" spans="4:148" ht="14.25" customHeight="1" x14ac:dyDescent="0.35">
      <c r="EH703" s="140" t="s">
        <v>389</v>
      </c>
      <c r="EI703" s="160"/>
      <c r="EJ703" s="140"/>
      <c r="EK703" s="140">
        <v>71.88</v>
      </c>
      <c r="EL703" s="140"/>
      <c r="EM703" s="140" t="s">
        <v>378</v>
      </c>
      <c r="EN703" s="159">
        <f t="shared" si="36"/>
        <v>0</v>
      </c>
      <c r="EO703" s="140"/>
      <c r="EP703" s="140"/>
      <c r="EQ703" s="140"/>
    </row>
    <row r="704" spans="4:148" ht="14.25" customHeight="1" x14ac:dyDescent="0.35">
      <c r="EH704" s="140" t="s">
        <v>390</v>
      </c>
      <c r="EI704" s="160"/>
      <c r="EJ704" s="140"/>
      <c r="EK704" s="140">
        <v>84.22</v>
      </c>
      <c r="EL704" s="140"/>
      <c r="EM704" s="140" t="s">
        <v>379</v>
      </c>
      <c r="EN704" s="159">
        <f t="shared" si="36"/>
        <v>0</v>
      </c>
      <c r="EO704" s="140"/>
      <c r="EP704" s="140"/>
      <c r="EQ704" s="140"/>
    </row>
    <row r="705" spans="4:147" ht="14.25" customHeight="1" x14ac:dyDescent="0.35">
      <c r="EH705" s="140"/>
      <c r="EI705" s="140"/>
      <c r="EJ705" s="140"/>
      <c r="EK705" s="140"/>
      <c r="EL705" s="140"/>
      <c r="EM705" s="140" t="s">
        <v>374</v>
      </c>
      <c r="EN705" s="159">
        <f t="shared" si="36"/>
        <v>0</v>
      </c>
      <c r="EO705" s="140"/>
      <c r="EP705" s="140"/>
      <c r="EQ705" s="140"/>
    </row>
    <row r="706" spans="4:147" ht="14.25" customHeight="1" x14ac:dyDescent="0.35">
      <c r="EH706" s="140"/>
      <c r="EI706" s="140"/>
      <c r="EJ706" s="140"/>
      <c r="EK706" s="140"/>
      <c r="EL706" s="140"/>
      <c r="EM706" s="140" t="s">
        <v>398</v>
      </c>
      <c r="EN706" s="159">
        <f t="shared" si="36"/>
        <v>0</v>
      </c>
      <c r="EO706" s="140"/>
      <c r="EP706" s="140"/>
      <c r="EQ706" s="140"/>
    </row>
    <row r="707" spans="4:147" ht="14.25" customHeight="1" x14ac:dyDescent="0.35">
      <c r="EH707" s="140"/>
      <c r="EI707" s="140"/>
      <c r="EJ707" s="140"/>
      <c r="EK707" s="140"/>
      <c r="EL707" s="140"/>
      <c r="EM707" s="140" t="s">
        <v>121</v>
      </c>
      <c r="EN707" s="159">
        <f t="shared" si="36"/>
        <v>0</v>
      </c>
      <c r="EO707" s="140"/>
      <c r="EP707" s="140"/>
      <c r="EQ707" s="140"/>
    </row>
    <row r="708" spans="4:147" ht="14.25" customHeight="1" x14ac:dyDescent="0.35">
      <c r="EH708" s="140"/>
      <c r="EI708" s="140"/>
      <c r="EJ708" s="140"/>
      <c r="EK708" s="140"/>
      <c r="EL708" s="140"/>
      <c r="EM708" s="140"/>
      <c r="EN708" s="140"/>
      <c r="EO708" s="140"/>
      <c r="EP708" s="140"/>
      <c r="EQ708" s="140"/>
    </row>
    <row r="709" spans="4:147" ht="14.25" customHeight="1" x14ac:dyDescent="0.35"/>
    <row r="710" spans="4:147" ht="14.25" customHeight="1" x14ac:dyDescent="0.35"/>
    <row r="711" spans="4:147" ht="14.25" customHeight="1" x14ac:dyDescent="0.35"/>
    <row r="712" spans="4:147" ht="14.25" customHeight="1" x14ac:dyDescent="0.35">
      <c r="D712" s="92" t="s">
        <v>634</v>
      </c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V712" s="432" t="s">
        <v>634</v>
      </c>
      <c r="AW712" s="432"/>
      <c r="AX712" s="432"/>
      <c r="AY712" s="432"/>
      <c r="AZ712" s="432"/>
      <c r="BA712" s="432"/>
      <c r="BB712" s="432"/>
      <c r="BC712" s="432"/>
      <c r="BD712" s="432"/>
      <c r="BE712" s="432"/>
      <c r="BF712" s="432"/>
      <c r="BG712" s="432"/>
      <c r="BH712" s="432"/>
      <c r="BI712" s="432"/>
      <c r="BJ712" s="432"/>
      <c r="BK712" s="432"/>
      <c r="BL712" s="432"/>
      <c r="BM712" s="432"/>
      <c r="BN712" s="432"/>
      <c r="BO712" s="432"/>
      <c r="BP712" s="432"/>
      <c r="BQ712" s="432"/>
      <c r="BR712" s="432"/>
      <c r="BS712" s="432"/>
      <c r="BT712" s="432"/>
      <c r="BU712" s="432"/>
      <c r="BV712" s="432"/>
      <c r="BW712" s="432"/>
      <c r="BX712" s="432"/>
      <c r="BY712" s="432"/>
      <c r="BZ712" s="432"/>
      <c r="CA712" s="432"/>
      <c r="CB712" s="432"/>
      <c r="CC712" s="432"/>
      <c r="CD712" s="432"/>
      <c r="CE712" s="432"/>
      <c r="CF712" s="432"/>
      <c r="CG712" s="432"/>
      <c r="CH712" s="432"/>
      <c r="CI712" s="432"/>
      <c r="CJ712" s="432"/>
      <c r="CK712" s="432"/>
      <c r="CL712" s="432"/>
      <c r="CM712" s="432"/>
      <c r="CN712" s="432"/>
    </row>
    <row r="713" spans="4:147" ht="14.25" customHeight="1" x14ac:dyDescent="0.35"/>
    <row r="714" spans="4:147" ht="14.25" customHeight="1" x14ac:dyDescent="0.35">
      <c r="D714" s="103" t="s">
        <v>403</v>
      </c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V714" s="390" t="s">
        <v>788</v>
      </c>
      <c r="AW714" s="390"/>
      <c r="AX714" s="390"/>
      <c r="AY714" s="390"/>
      <c r="AZ714" s="390"/>
      <c r="BA714" s="390"/>
      <c r="BB714" s="390"/>
      <c r="BC714" s="390"/>
      <c r="BD714" s="390"/>
      <c r="BE714" s="390"/>
      <c r="BF714" s="390"/>
      <c r="BG714" s="390"/>
      <c r="BH714" s="390"/>
      <c r="BI714" s="390"/>
      <c r="BJ714" s="390"/>
      <c r="BK714" s="390"/>
      <c r="BL714" s="390"/>
      <c r="BM714" s="390"/>
      <c r="BN714" s="390"/>
      <c r="BO714" s="390"/>
      <c r="BP714" s="390"/>
      <c r="BQ714" s="390"/>
      <c r="BR714" s="390"/>
      <c r="BS714" s="390"/>
      <c r="BT714" s="390"/>
      <c r="BU714" s="390"/>
      <c r="BV714" s="390"/>
      <c r="BW714" s="390"/>
      <c r="BX714" s="390"/>
      <c r="BY714" s="390"/>
      <c r="BZ714" s="390"/>
      <c r="CA714" s="390"/>
      <c r="CB714" s="390"/>
      <c r="CC714" s="390"/>
      <c r="CD714" s="390"/>
      <c r="CE714" s="390"/>
      <c r="CF714" s="390"/>
      <c r="CG714" s="390"/>
      <c r="CH714" s="390"/>
      <c r="CI714" s="390"/>
      <c r="CJ714" s="390"/>
      <c r="CK714" s="390"/>
      <c r="CL714" s="390"/>
    </row>
    <row r="715" spans="4:147" ht="14.25" customHeight="1" x14ac:dyDescent="0.35"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V715" s="390"/>
      <c r="AW715" s="390"/>
      <c r="AX715" s="390"/>
      <c r="AY715" s="390"/>
      <c r="AZ715" s="390"/>
      <c r="BA715" s="390"/>
      <c r="BB715" s="390"/>
      <c r="BC715" s="390"/>
      <c r="BD715" s="390"/>
      <c r="BE715" s="390"/>
      <c r="BF715" s="390"/>
      <c r="BG715" s="390"/>
      <c r="BH715" s="390"/>
      <c r="BI715" s="390"/>
      <c r="BJ715" s="390"/>
      <c r="BK715" s="390"/>
      <c r="BL715" s="390"/>
      <c r="BM715" s="390"/>
      <c r="BN715" s="390"/>
      <c r="BO715" s="390"/>
      <c r="BP715" s="390"/>
      <c r="BQ715" s="390"/>
      <c r="BR715" s="390"/>
      <c r="BS715" s="390"/>
      <c r="BT715" s="390"/>
      <c r="BU715" s="390"/>
      <c r="BV715" s="390"/>
      <c r="BW715" s="390"/>
      <c r="BX715" s="390"/>
      <c r="BY715" s="390"/>
      <c r="BZ715" s="390"/>
      <c r="CA715" s="390"/>
      <c r="CB715" s="390"/>
      <c r="CC715" s="390"/>
      <c r="CD715" s="390"/>
      <c r="CE715" s="390"/>
      <c r="CF715" s="390"/>
      <c r="CG715" s="390"/>
      <c r="CH715" s="390"/>
      <c r="CI715" s="390"/>
      <c r="CJ715" s="390"/>
      <c r="CK715" s="390"/>
      <c r="CL715" s="390"/>
    </row>
    <row r="716" spans="4:147" ht="14.25" customHeight="1" x14ac:dyDescent="0.35">
      <c r="AV716" s="176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177"/>
    </row>
    <row r="717" spans="4:147" ht="14.25" customHeight="1" x14ac:dyDescent="0.35">
      <c r="AV717" s="178"/>
      <c r="AW717" s="88"/>
      <c r="AX717" s="433" t="s">
        <v>522</v>
      </c>
      <c r="AY717" s="433"/>
      <c r="AZ717" s="433"/>
      <c r="BA717" s="433"/>
      <c r="BB717" s="433"/>
      <c r="BC717" s="433"/>
      <c r="BD717" s="433"/>
      <c r="BE717" s="433"/>
      <c r="BF717" s="433"/>
      <c r="BG717" s="433"/>
      <c r="BH717" s="433"/>
      <c r="BI717" s="433"/>
      <c r="BJ717" s="433"/>
      <c r="BK717" s="433"/>
      <c r="BL717" s="433"/>
      <c r="BM717" s="433"/>
      <c r="BN717" s="88"/>
      <c r="BO717" s="88"/>
      <c r="BP717" s="88"/>
      <c r="BQ717" s="88"/>
      <c r="BR717" s="88"/>
      <c r="BS717" s="88"/>
      <c r="BT717" s="433" t="s">
        <v>789</v>
      </c>
      <c r="BU717" s="433"/>
      <c r="BV717" s="433"/>
      <c r="BW717" s="433"/>
      <c r="BX717" s="433"/>
      <c r="BY717" s="433"/>
      <c r="BZ717" s="433"/>
      <c r="CA717" s="433"/>
      <c r="CB717" s="433"/>
      <c r="CC717" s="433"/>
      <c r="CD717" s="433"/>
      <c r="CE717" s="433"/>
      <c r="CF717" s="433"/>
      <c r="CG717" s="433"/>
      <c r="CH717" s="433"/>
      <c r="CI717" s="433"/>
      <c r="CJ717" s="88"/>
      <c r="CK717" s="88"/>
      <c r="CL717" s="88"/>
      <c r="CM717" s="88"/>
      <c r="CN717" s="179"/>
    </row>
    <row r="718" spans="4:147" ht="14.25" customHeight="1" x14ac:dyDescent="0.35">
      <c r="AV718" s="178"/>
      <c r="AW718" s="88"/>
      <c r="AX718" s="528"/>
      <c r="AY718" s="528"/>
      <c r="AZ718" s="528"/>
      <c r="BA718" s="528"/>
      <c r="BB718" s="528"/>
      <c r="BC718" s="528"/>
      <c r="BD718" s="528"/>
      <c r="BE718" s="528"/>
      <c r="BF718" s="528"/>
      <c r="BG718" s="528"/>
      <c r="BH718" s="528"/>
      <c r="BI718" s="528"/>
      <c r="BJ718" s="528"/>
      <c r="BK718" s="528"/>
      <c r="BL718" s="528"/>
      <c r="BM718" s="52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/>
      <c r="BX718" s="88"/>
      <c r="BY718" s="88"/>
      <c r="BZ718" s="88"/>
      <c r="CA718" s="88"/>
      <c r="CB718" s="88"/>
      <c r="CC718" s="88"/>
      <c r="CD718" s="88"/>
      <c r="CE718" s="88"/>
      <c r="CF718" s="88"/>
      <c r="CG718" s="88"/>
      <c r="CH718" s="88"/>
      <c r="CI718" s="88"/>
      <c r="CJ718" s="88"/>
      <c r="CK718" s="88"/>
      <c r="CL718" s="88"/>
      <c r="CM718" s="88"/>
      <c r="CN718" s="179"/>
    </row>
    <row r="719" spans="4:147" ht="14.25" customHeight="1" x14ac:dyDescent="0.35">
      <c r="AV719" s="178"/>
      <c r="AW719" s="88"/>
      <c r="AX719" s="88"/>
      <c r="AY719" s="88"/>
      <c r="AZ719" s="88"/>
      <c r="BA719" s="88"/>
      <c r="BB719" s="88"/>
      <c r="BC719" s="88"/>
      <c r="BD719" s="88"/>
      <c r="BE719" s="529" t="s">
        <v>790</v>
      </c>
      <c r="BF719" s="529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524">
        <v>0</v>
      </c>
      <c r="BX719" s="524"/>
      <c r="BY719" s="524"/>
      <c r="BZ719" s="524"/>
      <c r="CA719" s="524"/>
      <c r="CB719" s="524"/>
      <c r="CC719" s="524"/>
      <c r="CD719" s="524"/>
      <c r="CE719" s="524"/>
      <c r="CF719" s="88"/>
      <c r="CG719" s="88"/>
      <c r="CH719" s="88"/>
      <c r="CI719" s="88"/>
      <c r="CJ719" s="88"/>
      <c r="CK719" s="88"/>
      <c r="CL719" s="88"/>
      <c r="CM719" s="88"/>
      <c r="CN719" s="179"/>
    </row>
    <row r="720" spans="4:147" ht="14.25" customHeight="1" x14ac:dyDescent="0.35">
      <c r="AV720" s="17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32"/>
      <c r="BX720" s="32"/>
      <c r="BY720" s="32"/>
      <c r="BZ720" s="32"/>
      <c r="CA720" s="32"/>
      <c r="CB720" s="32"/>
      <c r="CC720" s="32"/>
      <c r="CD720" s="32"/>
      <c r="CE720" s="32"/>
      <c r="CF720" s="88"/>
      <c r="CG720" s="88"/>
      <c r="CH720" s="88"/>
      <c r="CI720" s="88"/>
      <c r="CJ720" s="88"/>
      <c r="CK720" s="88"/>
      <c r="CL720" s="88"/>
      <c r="CM720" s="88"/>
      <c r="CN720" s="179"/>
    </row>
    <row r="721" spans="4:141" ht="14.25" customHeight="1" x14ac:dyDescent="0.35">
      <c r="AV721" s="178"/>
      <c r="AW721" s="88"/>
      <c r="AX721" s="88"/>
      <c r="AY721" s="88"/>
      <c r="AZ721" s="88"/>
      <c r="BA721" s="88"/>
      <c r="BB721" s="88"/>
      <c r="BC721" s="88"/>
      <c r="BD721" s="88"/>
      <c r="BE721" s="435" t="s">
        <v>791</v>
      </c>
      <c r="BF721" s="435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524">
        <v>2</v>
      </c>
      <c r="BX721" s="524"/>
      <c r="BY721" s="524"/>
      <c r="BZ721" s="524"/>
      <c r="CA721" s="524"/>
      <c r="CB721" s="524"/>
      <c r="CC721" s="524"/>
      <c r="CD721" s="524"/>
      <c r="CE721" s="524"/>
      <c r="CF721" s="88"/>
      <c r="CG721" s="88"/>
      <c r="CH721" s="88"/>
      <c r="CI721" s="88"/>
      <c r="CJ721" s="88"/>
      <c r="CK721" s="88"/>
      <c r="CL721" s="88"/>
      <c r="CM721" s="88"/>
      <c r="CN721" s="179"/>
    </row>
    <row r="722" spans="4:141" ht="14.25" customHeight="1" x14ac:dyDescent="0.35">
      <c r="AV722" s="17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32"/>
      <c r="BX722" s="32"/>
      <c r="BY722" s="32"/>
      <c r="BZ722" s="32"/>
      <c r="CA722" s="32"/>
      <c r="CB722" s="32"/>
      <c r="CC722" s="32"/>
      <c r="CD722" s="32"/>
      <c r="CE722" s="32"/>
      <c r="CF722" s="88"/>
      <c r="CG722" s="88"/>
      <c r="CH722" s="88"/>
      <c r="CI722" s="88"/>
      <c r="CJ722" s="88"/>
      <c r="CK722" s="88"/>
      <c r="CL722" s="88"/>
      <c r="CM722" s="88"/>
      <c r="CN722" s="179"/>
    </row>
    <row r="723" spans="4:141" ht="14.25" customHeight="1" x14ac:dyDescent="0.35">
      <c r="AV723" s="178"/>
      <c r="AW723" s="88"/>
      <c r="AX723" s="88"/>
      <c r="AY723" s="88"/>
      <c r="AZ723" s="88"/>
      <c r="BA723" s="88"/>
      <c r="BB723" s="88"/>
      <c r="BC723" s="88"/>
      <c r="BD723" s="88"/>
      <c r="BE723" s="435" t="s">
        <v>792</v>
      </c>
      <c r="BF723" s="435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524">
        <v>1</v>
      </c>
      <c r="BX723" s="524"/>
      <c r="BY723" s="524"/>
      <c r="BZ723" s="524"/>
      <c r="CA723" s="524"/>
      <c r="CB723" s="524"/>
      <c r="CC723" s="524"/>
      <c r="CD723" s="524"/>
      <c r="CE723" s="524"/>
      <c r="CF723" s="88"/>
      <c r="CG723" s="88"/>
      <c r="CH723" s="88"/>
      <c r="CI723" s="88"/>
      <c r="CJ723" s="88"/>
      <c r="CK723" s="88"/>
      <c r="CL723" s="88"/>
      <c r="CM723" s="88"/>
      <c r="CN723" s="179"/>
    </row>
    <row r="724" spans="4:141" ht="14.25" customHeight="1" x14ac:dyDescent="0.35">
      <c r="AV724" s="17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32"/>
      <c r="BX724" s="32"/>
      <c r="BY724" s="32"/>
      <c r="BZ724" s="32"/>
      <c r="CA724" s="32"/>
      <c r="CB724" s="32"/>
      <c r="CC724" s="32"/>
      <c r="CD724" s="32"/>
      <c r="CE724" s="32"/>
      <c r="CF724" s="88"/>
      <c r="CG724" s="88"/>
      <c r="CH724" s="88"/>
      <c r="CI724" s="88"/>
      <c r="CJ724" s="88"/>
      <c r="CK724" s="88"/>
      <c r="CL724" s="88"/>
      <c r="CM724" s="88"/>
      <c r="CN724" s="179"/>
    </row>
    <row r="725" spans="4:141" ht="14.25" customHeight="1" x14ac:dyDescent="0.35">
      <c r="AV725" s="178"/>
      <c r="AW725" s="88"/>
      <c r="AX725" s="88"/>
      <c r="AY725" s="88"/>
      <c r="AZ725" s="88"/>
      <c r="BA725" s="88"/>
      <c r="BB725" s="88"/>
      <c r="BC725" s="88"/>
      <c r="BD725" s="88"/>
      <c r="BE725" s="435" t="s">
        <v>637</v>
      </c>
      <c r="BF725" s="435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524">
        <v>2</v>
      </c>
      <c r="BX725" s="524"/>
      <c r="BY725" s="524"/>
      <c r="BZ725" s="524"/>
      <c r="CA725" s="524"/>
      <c r="CB725" s="524"/>
      <c r="CC725" s="524"/>
      <c r="CD725" s="524"/>
      <c r="CE725" s="524"/>
      <c r="CF725" s="88"/>
      <c r="CG725" s="88"/>
      <c r="CH725" s="88"/>
      <c r="CI725" s="88"/>
      <c r="CJ725" s="88"/>
      <c r="CK725" s="88"/>
      <c r="CL725" s="88"/>
      <c r="CM725" s="88"/>
      <c r="CN725" s="179"/>
    </row>
    <row r="726" spans="4:141" ht="14.25" customHeight="1" x14ac:dyDescent="0.35">
      <c r="AV726" s="17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32"/>
      <c r="BX726" s="32"/>
      <c r="BY726" s="32"/>
      <c r="BZ726" s="32"/>
      <c r="CA726" s="32"/>
      <c r="CB726" s="32"/>
      <c r="CC726" s="32"/>
      <c r="CD726" s="32"/>
      <c r="CE726" s="32"/>
      <c r="CF726" s="88"/>
      <c r="CG726" s="88"/>
      <c r="CH726" s="88"/>
      <c r="CI726" s="88"/>
      <c r="CJ726" s="88"/>
      <c r="CK726" s="88"/>
      <c r="CL726" s="88"/>
      <c r="CM726" s="88"/>
      <c r="CN726" s="179"/>
    </row>
    <row r="727" spans="4:141" ht="14.25" customHeight="1" x14ac:dyDescent="0.35">
      <c r="AV727" s="178"/>
      <c r="AW727" s="88"/>
      <c r="AX727" s="88"/>
      <c r="AY727" s="88"/>
      <c r="AZ727" s="88"/>
      <c r="BA727" s="88"/>
      <c r="BB727" s="88"/>
      <c r="BC727" s="88"/>
      <c r="BD727" s="88"/>
      <c r="BE727" s="435" t="s">
        <v>793</v>
      </c>
      <c r="BF727" s="435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524">
        <v>1</v>
      </c>
      <c r="BX727" s="524"/>
      <c r="BY727" s="524"/>
      <c r="BZ727" s="524"/>
      <c r="CA727" s="524"/>
      <c r="CB727" s="524"/>
      <c r="CC727" s="524"/>
      <c r="CD727" s="524"/>
      <c r="CE727" s="524"/>
      <c r="CF727" s="88"/>
      <c r="CG727" s="88"/>
      <c r="CH727" s="88"/>
      <c r="CI727" s="88"/>
      <c r="CJ727" s="88"/>
      <c r="CK727" s="88"/>
      <c r="CL727" s="88"/>
      <c r="CM727" s="88"/>
      <c r="CN727" s="179"/>
    </row>
    <row r="728" spans="4:141" ht="14.25" customHeight="1" x14ac:dyDescent="0.35">
      <c r="AV728" s="17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/>
      <c r="BX728" s="88"/>
      <c r="BY728" s="88"/>
      <c r="BZ728" s="88"/>
      <c r="CA728" s="88"/>
      <c r="CB728" s="88"/>
      <c r="CC728" s="88"/>
      <c r="CD728" s="88"/>
      <c r="CE728" s="88"/>
      <c r="CF728" s="88"/>
      <c r="CG728" s="88"/>
      <c r="CH728" s="88"/>
      <c r="CI728" s="88"/>
      <c r="CJ728" s="88"/>
      <c r="CK728" s="88"/>
      <c r="CL728" s="88"/>
      <c r="CM728" s="88"/>
      <c r="CN728" s="179"/>
    </row>
    <row r="729" spans="4:141" ht="14.25" customHeight="1" x14ac:dyDescent="0.35">
      <c r="AV729" s="17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/>
      <c r="BX729" s="88"/>
      <c r="BY729" s="88"/>
      <c r="BZ729" s="88"/>
      <c r="CA729" s="88"/>
      <c r="CB729" s="88"/>
      <c r="CC729" s="88"/>
      <c r="CD729" s="88"/>
      <c r="CE729" s="88"/>
      <c r="CF729" s="88"/>
      <c r="CG729" s="88"/>
      <c r="CH729" s="88"/>
      <c r="CI729" s="88"/>
      <c r="CJ729" s="88"/>
      <c r="CK729" s="88"/>
      <c r="CL729" s="88"/>
      <c r="CM729" s="88"/>
      <c r="CN729" s="179"/>
    </row>
    <row r="730" spans="4:141" ht="14.25" customHeight="1" x14ac:dyDescent="0.35">
      <c r="AV730" s="180"/>
      <c r="AW730" s="181"/>
      <c r="AX730" s="181"/>
      <c r="AY730" s="181"/>
      <c r="AZ730" s="181"/>
      <c r="BA730" s="181"/>
      <c r="BB730" s="181"/>
      <c r="BC730" s="181"/>
      <c r="BD730" s="181"/>
      <c r="BE730" s="181"/>
      <c r="BF730" s="181"/>
      <c r="BG730" s="181"/>
      <c r="BH730" s="181"/>
      <c r="BI730" s="181"/>
      <c r="BJ730" s="181"/>
      <c r="BK730" s="181"/>
      <c r="BL730" s="181"/>
      <c r="BM730" s="181"/>
      <c r="BN730" s="181"/>
      <c r="BO730" s="181"/>
      <c r="BP730" s="181"/>
      <c r="BQ730" s="181"/>
      <c r="BR730" s="181"/>
      <c r="BS730" s="181"/>
      <c r="BT730" s="181"/>
      <c r="BU730" s="181"/>
      <c r="BV730" s="181"/>
      <c r="BW730" s="181"/>
      <c r="BX730" s="181"/>
      <c r="BY730" s="181"/>
      <c r="BZ730" s="181"/>
      <c r="CA730" s="181"/>
      <c r="CB730" s="181"/>
      <c r="CC730" s="181"/>
      <c r="CD730" s="181"/>
      <c r="CE730" s="181"/>
      <c r="CF730" s="181"/>
      <c r="CG730" s="181"/>
      <c r="CH730" s="181"/>
      <c r="CI730" s="181"/>
      <c r="CJ730" s="181"/>
      <c r="CK730" s="181"/>
      <c r="CL730" s="181"/>
      <c r="CM730" s="181"/>
      <c r="CN730" s="182"/>
    </row>
    <row r="731" spans="4:141" ht="14.25" customHeight="1" x14ac:dyDescent="0.35">
      <c r="D731" s="109" t="s">
        <v>635</v>
      </c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V731" s="541" t="s">
        <v>844</v>
      </c>
      <c r="AW731" s="541"/>
      <c r="AX731" s="541"/>
      <c r="AY731" s="541"/>
      <c r="AZ731" s="541"/>
      <c r="BA731" s="541"/>
      <c r="BB731" s="541"/>
      <c r="BC731" s="541"/>
      <c r="BD731" s="541"/>
      <c r="BE731" s="541"/>
      <c r="BF731" s="541"/>
      <c r="BG731" s="541"/>
      <c r="BH731" s="541"/>
      <c r="BI731" s="541"/>
      <c r="BJ731" s="541"/>
      <c r="BK731" s="541"/>
      <c r="BL731" s="541"/>
      <c r="BM731" s="541"/>
      <c r="BN731" s="541"/>
      <c r="BO731" s="541"/>
      <c r="BP731" s="541"/>
      <c r="BQ731" s="541"/>
      <c r="BR731" s="541"/>
      <c r="BS731" s="541"/>
      <c r="BT731" s="541"/>
      <c r="BU731" s="541"/>
      <c r="BV731" s="541"/>
      <c r="BW731" s="541"/>
      <c r="BX731" s="541"/>
      <c r="BY731" s="541"/>
      <c r="BZ731" s="541"/>
      <c r="CA731" s="541"/>
      <c r="CB731" s="541"/>
      <c r="CC731" s="541"/>
      <c r="CD731" s="541"/>
      <c r="CE731" s="541"/>
      <c r="CF731" s="541"/>
      <c r="CG731" s="541"/>
      <c r="CH731" s="541"/>
      <c r="CI731" s="541"/>
      <c r="CJ731" s="541"/>
      <c r="CK731" s="541"/>
      <c r="CL731" s="541"/>
    </row>
    <row r="732" spans="4:141" ht="14.25" customHeight="1" x14ac:dyDescent="0.35"/>
    <row r="733" spans="4:141" ht="14.25" customHeight="1" x14ac:dyDescent="0.35">
      <c r="D733" s="390" t="s">
        <v>842</v>
      </c>
      <c r="E733" s="390"/>
      <c r="F733" s="390"/>
      <c r="G733" s="390"/>
      <c r="H733" s="390"/>
      <c r="I733" s="390"/>
      <c r="J733" s="390"/>
      <c r="K733" s="390"/>
      <c r="L733" s="390"/>
      <c r="M733" s="390"/>
      <c r="N733" s="390"/>
      <c r="O733" s="390"/>
      <c r="P733" s="390"/>
      <c r="Q733" s="390"/>
      <c r="R733" s="390"/>
      <c r="S733" s="390"/>
      <c r="T733" s="390"/>
      <c r="U733" s="390"/>
      <c r="V733" s="390"/>
      <c r="W733" s="390"/>
      <c r="X733" s="390"/>
      <c r="Y733" s="390"/>
      <c r="Z733" s="390"/>
      <c r="AA733" s="390"/>
      <c r="AB733" s="390"/>
      <c r="AC733" s="390"/>
      <c r="AD733" s="390"/>
      <c r="AE733" s="390"/>
      <c r="AF733" s="390"/>
      <c r="AG733" s="390"/>
      <c r="AH733" s="390"/>
      <c r="AI733" s="390"/>
      <c r="AJ733" s="390"/>
      <c r="AK733" s="390"/>
      <c r="AL733" s="390"/>
      <c r="AM733" s="390"/>
      <c r="AN733" s="390"/>
      <c r="AO733" s="390"/>
      <c r="AP733" s="390"/>
      <c r="AQ733" s="103"/>
      <c r="AR733" s="103"/>
      <c r="AS733" s="103"/>
      <c r="AT733" s="103"/>
      <c r="AV733" s="390" t="s">
        <v>843</v>
      </c>
      <c r="AW733" s="390"/>
      <c r="AX733" s="390"/>
      <c r="AY733" s="390"/>
      <c r="AZ733" s="390"/>
      <c r="BA733" s="390"/>
      <c r="BB733" s="390"/>
      <c r="BC733" s="390"/>
      <c r="BD733" s="390"/>
      <c r="BE733" s="390"/>
      <c r="BF733" s="390"/>
      <c r="BG733" s="390"/>
      <c r="BH733" s="390"/>
      <c r="BI733" s="390"/>
      <c r="BJ733" s="390"/>
      <c r="BK733" s="390"/>
      <c r="BL733" s="390"/>
      <c r="BM733" s="390"/>
      <c r="BN733" s="390"/>
      <c r="BO733" s="390"/>
      <c r="BP733" s="390"/>
      <c r="BQ733" s="390"/>
      <c r="BR733" s="390"/>
      <c r="BS733" s="390"/>
      <c r="BT733" s="390"/>
      <c r="BU733" s="390"/>
      <c r="BV733" s="390"/>
      <c r="BW733" s="390"/>
      <c r="BX733" s="390"/>
      <c r="BY733" s="390"/>
      <c r="BZ733" s="390"/>
      <c r="CA733" s="390"/>
      <c r="CB733" s="390"/>
      <c r="CC733" s="390"/>
      <c r="CD733" s="390"/>
      <c r="CE733" s="390"/>
      <c r="CF733" s="390"/>
      <c r="CG733" s="390"/>
      <c r="CH733" s="390"/>
      <c r="CI733" s="390"/>
      <c r="CJ733" s="390"/>
      <c r="CK733" s="390"/>
      <c r="CL733" s="390"/>
      <c r="CM733" s="390"/>
      <c r="CN733" s="390"/>
      <c r="EH733" s="140"/>
      <c r="EI733" s="140"/>
      <c r="EJ733" s="140"/>
      <c r="EK733" s="140"/>
    </row>
    <row r="734" spans="4:141" ht="14.25" customHeight="1" x14ac:dyDescent="0.35"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V734" s="451"/>
      <c r="AW734" s="451"/>
      <c r="AX734" s="451"/>
      <c r="AY734" s="451"/>
      <c r="AZ734" s="451"/>
      <c r="BA734" s="451"/>
      <c r="BB734" s="451"/>
      <c r="BC734" s="451"/>
      <c r="BD734" s="451"/>
      <c r="BE734" s="451"/>
      <c r="BF734" s="451"/>
      <c r="BG734" s="451"/>
      <c r="BH734" s="451"/>
      <c r="BI734" s="451"/>
      <c r="BJ734" s="451"/>
      <c r="BK734" s="451"/>
      <c r="BL734" s="451"/>
      <c r="BM734" s="451"/>
      <c r="BN734" s="451"/>
      <c r="BO734" s="451"/>
      <c r="BP734" s="451"/>
      <c r="BQ734" s="451"/>
      <c r="BR734" s="451"/>
      <c r="BS734" s="451"/>
      <c r="BT734" s="451"/>
      <c r="BU734" s="451"/>
      <c r="BV734" s="451"/>
      <c r="BW734" s="451"/>
      <c r="BX734" s="451"/>
      <c r="BY734" s="451"/>
      <c r="BZ734" s="451"/>
      <c r="CA734" s="451"/>
      <c r="CB734" s="451"/>
      <c r="CC734" s="451"/>
      <c r="CD734" s="451"/>
      <c r="CE734" s="451"/>
      <c r="CF734" s="451"/>
      <c r="CG734" s="451"/>
      <c r="CH734" s="451"/>
      <c r="CI734" s="451"/>
      <c r="CJ734" s="451"/>
      <c r="CK734" s="451"/>
      <c r="CL734" s="451"/>
      <c r="CM734" s="451"/>
      <c r="CN734" s="451"/>
      <c r="EH734" s="140" t="s">
        <v>409</v>
      </c>
      <c r="EI734" s="157" t="s">
        <v>709</v>
      </c>
      <c r="EJ734" s="157" t="s">
        <v>408</v>
      </c>
      <c r="EK734" s="140"/>
    </row>
    <row r="735" spans="4:141" ht="14.25" customHeight="1" x14ac:dyDescent="0.35">
      <c r="AV735" s="21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3"/>
      <c r="EH735" s="140" t="s">
        <v>404</v>
      </c>
      <c r="EI735" s="158">
        <v>52</v>
      </c>
      <c r="EJ735" s="158">
        <v>54</v>
      </c>
      <c r="EK735" s="140"/>
    </row>
    <row r="736" spans="4:141" ht="14.25" customHeight="1" x14ac:dyDescent="0.35">
      <c r="AV736" s="24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74"/>
      <c r="BN736" s="74"/>
      <c r="BO736" s="74"/>
      <c r="BP736" s="74"/>
      <c r="BQ736" s="74"/>
      <c r="BR736" s="74"/>
      <c r="BS736" s="74"/>
      <c r="BT736" s="74"/>
      <c r="BU736" s="74"/>
      <c r="BW736" s="436" t="s">
        <v>415</v>
      </c>
      <c r="BX736" s="436"/>
      <c r="BY736" s="436"/>
      <c r="BZ736" s="436"/>
      <c r="CA736" s="436"/>
      <c r="CB736" s="436"/>
      <c r="CC736" s="436"/>
      <c r="CD736" s="436"/>
      <c r="CE736" s="436"/>
      <c r="CF736" s="436"/>
      <c r="CG736" s="436"/>
      <c r="CH736" s="74"/>
      <c r="CI736" s="74"/>
      <c r="CJ736" s="74"/>
      <c r="CK736" s="74"/>
      <c r="CL736" s="74"/>
      <c r="CM736" s="6"/>
      <c r="CN736" s="25"/>
      <c r="EH736" s="140" t="s">
        <v>405</v>
      </c>
      <c r="EI736" s="158">
        <v>50</v>
      </c>
      <c r="EJ736" s="158">
        <v>52</v>
      </c>
      <c r="EK736" s="140"/>
    </row>
    <row r="737" spans="4:141" ht="14.25" customHeight="1" x14ac:dyDescent="0.35">
      <c r="AV737" s="24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74"/>
      <c r="BN737" s="74"/>
      <c r="BO737" s="74"/>
      <c r="BP737" s="74"/>
      <c r="BQ737" s="74"/>
      <c r="BR737" s="74"/>
      <c r="BS737" s="74"/>
      <c r="BT737" s="74"/>
      <c r="BU737" s="74"/>
      <c r="BW737" s="436"/>
      <c r="BX737" s="436"/>
      <c r="BY737" s="436"/>
      <c r="BZ737" s="436"/>
      <c r="CA737" s="436"/>
      <c r="CB737" s="436"/>
      <c r="CC737" s="436"/>
      <c r="CD737" s="436"/>
      <c r="CE737" s="436"/>
      <c r="CF737" s="436"/>
      <c r="CG737" s="436"/>
      <c r="CH737" s="74"/>
      <c r="CI737" s="74"/>
      <c r="CJ737" s="74"/>
      <c r="CK737" s="74"/>
      <c r="CL737" s="74"/>
      <c r="CM737" s="6"/>
      <c r="CN737" s="25"/>
      <c r="EH737" s="140" t="s">
        <v>406</v>
      </c>
      <c r="EI737" s="158">
        <v>46</v>
      </c>
      <c r="EJ737" s="158">
        <v>49</v>
      </c>
      <c r="EK737" s="140"/>
    </row>
    <row r="738" spans="4:141" ht="14.25" customHeight="1" x14ac:dyDescent="0.35">
      <c r="AV738" s="24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25"/>
      <c r="EH738" s="140" t="s">
        <v>407</v>
      </c>
      <c r="EI738" s="158">
        <v>47</v>
      </c>
      <c r="EJ738" s="158">
        <v>51</v>
      </c>
      <c r="EK738" s="140"/>
    </row>
    <row r="739" spans="4:141" ht="14.25" customHeight="1" x14ac:dyDescent="0.35">
      <c r="AV739" s="24"/>
      <c r="AW739" s="6"/>
      <c r="AX739" s="6"/>
      <c r="CG739" s="78"/>
      <c r="CH739" s="78"/>
      <c r="CI739" s="78"/>
      <c r="CJ739" s="78"/>
      <c r="CK739" s="78"/>
      <c r="CL739" s="78"/>
      <c r="CM739" s="6"/>
      <c r="CN739" s="25"/>
      <c r="EH739" s="140" t="s">
        <v>410</v>
      </c>
      <c r="EI739" s="158">
        <v>50</v>
      </c>
      <c r="EJ739" s="158">
        <v>52</v>
      </c>
      <c r="EK739" s="140"/>
    </row>
    <row r="740" spans="4:141" ht="14.25" customHeight="1" x14ac:dyDescent="0.45">
      <c r="AV740" s="24"/>
      <c r="AW740" s="6"/>
      <c r="AX740" s="6"/>
      <c r="AZ740" s="520" t="s">
        <v>411</v>
      </c>
      <c r="BA740" s="520"/>
      <c r="BB740" s="520"/>
      <c r="BC740" s="520"/>
      <c r="BD740" s="520"/>
      <c r="BE740" s="520"/>
      <c r="BF740" s="520"/>
      <c r="BG740" s="520"/>
      <c r="BH740" s="520"/>
      <c r="BI740" s="520"/>
      <c r="BJ740" s="520"/>
      <c r="BK740" s="520"/>
      <c r="BL740" s="520"/>
      <c r="BM740" s="520"/>
      <c r="BN740" s="520"/>
      <c r="BO740" s="520"/>
      <c r="BP740" s="520"/>
      <c r="BQ740" s="520"/>
      <c r="BR740" s="78"/>
      <c r="BS740" s="78"/>
      <c r="BT740" s="78"/>
      <c r="BV740" s="78"/>
      <c r="BW740" s="523">
        <v>343</v>
      </c>
      <c r="BX740" s="523"/>
      <c r="BY740" s="523"/>
      <c r="BZ740" s="523"/>
      <c r="CA740" s="523"/>
      <c r="CB740" s="523"/>
      <c r="CC740" s="523"/>
      <c r="CD740" s="523"/>
      <c r="CE740" s="523"/>
      <c r="CF740" s="523"/>
      <c r="CG740" s="523"/>
      <c r="CH740" s="76"/>
      <c r="CI740" s="76"/>
      <c r="CJ740" s="76"/>
      <c r="CK740" s="76"/>
      <c r="CL740" s="76"/>
      <c r="CM740" s="6"/>
      <c r="CN740" s="25"/>
      <c r="EH740" s="140"/>
      <c r="EI740" s="140"/>
      <c r="EJ740" s="140"/>
      <c r="EK740" s="140"/>
    </row>
    <row r="741" spans="4:141" ht="14.25" customHeight="1" x14ac:dyDescent="0.45">
      <c r="AV741" s="24"/>
      <c r="AW741" s="6"/>
      <c r="AX741" s="6"/>
      <c r="AZ741" s="75"/>
      <c r="BA741" s="75"/>
      <c r="BB741" s="75"/>
      <c r="BC741" s="75"/>
      <c r="BD741" s="75"/>
      <c r="BE741" s="75"/>
      <c r="BF741" s="75"/>
      <c r="BG741" s="75"/>
      <c r="BH741" s="75"/>
      <c r="BI741" s="75"/>
      <c r="BJ741" s="75"/>
      <c r="BK741" s="75"/>
      <c r="BL741" s="6"/>
      <c r="BM741" s="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9"/>
      <c r="CI741" s="79"/>
      <c r="CJ741" s="79"/>
      <c r="CK741" s="79"/>
      <c r="CL741" s="79"/>
      <c r="CM741" s="6"/>
      <c r="CN741" s="25"/>
    </row>
    <row r="742" spans="4:141" ht="14.25" customHeight="1" x14ac:dyDescent="0.45">
      <c r="AV742" s="24"/>
      <c r="AW742" s="6"/>
      <c r="AX742" s="6"/>
      <c r="AZ742" s="521" t="s">
        <v>412</v>
      </c>
      <c r="BA742" s="521"/>
      <c r="BB742" s="521"/>
      <c r="BC742" s="521"/>
      <c r="BD742" s="521"/>
      <c r="BE742" s="521"/>
      <c r="BF742" s="521"/>
      <c r="BG742" s="521"/>
      <c r="BH742" s="521"/>
      <c r="BI742" s="521"/>
      <c r="BJ742" s="521"/>
      <c r="BK742" s="521"/>
      <c r="BL742" s="521"/>
      <c r="BM742" s="521"/>
      <c r="BN742" s="521"/>
      <c r="BO742" s="521"/>
      <c r="BP742" s="521"/>
      <c r="BQ742" s="521"/>
      <c r="BR742" s="79"/>
      <c r="BS742" s="79"/>
      <c r="BT742" s="79"/>
      <c r="BU742" s="79"/>
      <c r="BV742" s="79"/>
      <c r="BW742" s="522">
        <v>6</v>
      </c>
      <c r="BX742" s="522"/>
      <c r="BY742" s="522"/>
      <c r="BZ742" s="522"/>
      <c r="CA742" s="522"/>
      <c r="CB742" s="522"/>
      <c r="CC742" s="522"/>
      <c r="CD742" s="522"/>
      <c r="CE742" s="522"/>
      <c r="CF742" s="522"/>
      <c r="CG742" s="522"/>
      <c r="CH742" s="76"/>
      <c r="CI742" s="76"/>
      <c r="CJ742" s="76"/>
      <c r="CK742" s="76"/>
      <c r="CL742" s="76"/>
      <c r="CM742" s="6"/>
      <c r="CN742" s="25"/>
    </row>
    <row r="743" spans="4:141" ht="14.25" customHeight="1" x14ac:dyDescent="0.45">
      <c r="AV743" s="24"/>
      <c r="AW743" s="6"/>
      <c r="AX743" s="6"/>
      <c r="AZ743" s="75"/>
      <c r="BA743" s="75"/>
      <c r="BB743" s="75"/>
      <c r="BC743" s="75"/>
      <c r="BD743" s="75"/>
      <c r="BE743" s="75"/>
      <c r="BF743" s="75"/>
      <c r="BG743" s="75"/>
      <c r="BH743" s="75"/>
      <c r="BI743" s="75"/>
      <c r="BJ743" s="75"/>
      <c r="BK743" s="75"/>
      <c r="BL743" s="6"/>
      <c r="BM743" s="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80"/>
      <c r="CI743" s="80"/>
      <c r="CJ743" s="80"/>
      <c r="CK743" s="80"/>
      <c r="CL743" s="80"/>
      <c r="CM743" s="6"/>
      <c r="CN743" s="25"/>
    </row>
    <row r="744" spans="4:141" ht="14.25" customHeight="1" x14ac:dyDescent="0.45">
      <c r="AV744" s="24"/>
      <c r="AW744" s="6"/>
      <c r="AX744" s="6"/>
      <c r="AZ744" s="447" t="s">
        <v>413</v>
      </c>
      <c r="BA744" s="447"/>
      <c r="BB744" s="447"/>
      <c r="BC744" s="447"/>
      <c r="BD744" s="447"/>
      <c r="BE744" s="447"/>
      <c r="BF744" s="447"/>
      <c r="BG744" s="447"/>
      <c r="BH744" s="447"/>
      <c r="BI744" s="447"/>
      <c r="BJ744" s="447"/>
      <c r="BK744" s="447"/>
      <c r="BL744" s="447"/>
      <c r="BM744" s="447"/>
      <c r="BN744" s="447"/>
      <c r="BO744" s="447"/>
      <c r="BP744" s="447"/>
      <c r="BQ744" s="447"/>
      <c r="BR744" s="80"/>
      <c r="BS744" s="80"/>
      <c r="BT744" s="80"/>
      <c r="BU744" s="80"/>
      <c r="BV744" s="80"/>
      <c r="BW744" s="448">
        <v>6</v>
      </c>
      <c r="BX744" s="448"/>
      <c r="BY744" s="448"/>
      <c r="BZ744" s="448"/>
      <c r="CA744" s="448"/>
      <c r="CB744" s="448"/>
      <c r="CC744" s="448"/>
      <c r="CD744" s="448"/>
      <c r="CE744" s="448"/>
      <c r="CF744" s="448"/>
      <c r="CG744" s="448"/>
      <c r="CH744" s="76"/>
      <c r="CI744" s="76"/>
      <c r="CJ744" s="76"/>
      <c r="CK744" s="76"/>
      <c r="CL744" s="76"/>
      <c r="CM744" s="6"/>
      <c r="CN744" s="25"/>
    </row>
    <row r="745" spans="4:141" ht="14.25" customHeight="1" x14ac:dyDescent="0.45">
      <c r="AV745" s="24"/>
      <c r="AW745" s="6"/>
      <c r="AX745" s="6"/>
      <c r="AZ745" s="75"/>
      <c r="BA745" s="75"/>
      <c r="BB745" s="75"/>
      <c r="BC745" s="75"/>
      <c r="BD745" s="75"/>
      <c r="BE745" s="75"/>
      <c r="BF745" s="75"/>
      <c r="BG745" s="75"/>
      <c r="BH745" s="75"/>
      <c r="BI745" s="75"/>
      <c r="BJ745" s="75"/>
      <c r="BK745" s="75"/>
      <c r="BL745" s="6"/>
      <c r="BM745" s="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81"/>
      <c r="CI745" s="81"/>
      <c r="CJ745" s="81"/>
      <c r="CK745" s="81"/>
      <c r="CL745" s="81"/>
      <c r="CM745" s="6"/>
      <c r="CN745" s="25"/>
    </row>
    <row r="746" spans="4:141" ht="14.25" customHeight="1" x14ac:dyDescent="0.35">
      <c r="AV746" s="24"/>
      <c r="AW746" s="6"/>
      <c r="AX746" s="6"/>
      <c r="AY746" s="75"/>
      <c r="AZ746" s="544" t="s">
        <v>414</v>
      </c>
      <c r="BA746" s="544"/>
      <c r="BB746" s="544"/>
      <c r="BC746" s="544"/>
      <c r="BD746" s="544"/>
      <c r="BE746" s="544"/>
      <c r="BF746" s="544"/>
      <c r="BG746" s="544"/>
      <c r="BH746" s="544"/>
      <c r="BI746" s="544"/>
      <c r="BJ746" s="544"/>
      <c r="BK746" s="544"/>
      <c r="BL746" s="544"/>
      <c r="BM746" s="544"/>
      <c r="BN746" s="544"/>
      <c r="BO746" s="544"/>
      <c r="BP746" s="544"/>
      <c r="BQ746" s="544"/>
      <c r="BR746" s="81"/>
      <c r="BS746" s="81"/>
      <c r="BT746" s="81"/>
      <c r="BU746" s="81"/>
      <c r="BV746" s="81"/>
      <c r="BW746" s="792">
        <v>0</v>
      </c>
      <c r="BX746" s="792"/>
      <c r="BY746" s="792"/>
      <c r="BZ746" s="792"/>
      <c r="CA746" s="792"/>
      <c r="CB746" s="792"/>
      <c r="CC746" s="792"/>
      <c r="CD746" s="792"/>
      <c r="CE746" s="792"/>
      <c r="CF746" s="792"/>
      <c r="CG746" s="792"/>
      <c r="CH746" s="77"/>
      <c r="CI746" s="77"/>
      <c r="CJ746" s="77"/>
      <c r="CK746" s="77"/>
      <c r="CL746" s="77"/>
      <c r="CM746" s="6"/>
      <c r="CN746" s="25"/>
    </row>
    <row r="747" spans="4:141" ht="14.25" customHeight="1" x14ac:dyDescent="0.45">
      <c r="AV747" s="24"/>
      <c r="AW747" s="6"/>
      <c r="AX747" s="6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3"/>
      <c r="BL747" s="83"/>
      <c r="BM747" s="84"/>
      <c r="BN747" s="8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5"/>
      <c r="BY747" s="85"/>
      <c r="BZ747" s="85"/>
      <c r="CA747" s="85"/>
      <c r="CB747" s="84"/>
      <c r="CC747" s="84"/>
      <c r="CD747" s="84"/>
      <c r="CE747" s="84"/>
      <c r="CF747" s="84"/>
      <c r="CG747" s="84"/>
      <c r="CH747" s="84"/>
      <c r="CI747" s="84"/>
      <c r="CJ747" s="84"/>
      <c r="CK747" s="84"/>
      <c r="CL747" s="84"/>
      <c r="CM747" s="6"/>
      <c r="CN747" s="25"/>
    </row>
    <row r="748" spans="4:141" ht="14.25" customHeight="1" x14ac:dyDescent="0.35">
      <c r="AV748" s="24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25"/>
    </row>
    <row r="749" spans="4:141" ht="14.25" customHeight="1" x14ac:dyDescent="0.35">
      <c r="AV749" s="26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8"/>
    </row>
    <row r="750" spans="4:141" ht="14.25" customHeight="1" x14ac:dyDescent="0.35">
      <c r="D750" s="541" t="s">
        <v>1273</v>
      </c>
      <c r="E750" s="541"/>
      <c r="F750" s="541"/>
      <c r="G750" s="541"/>
      <c r="H750" s="541"/>
      <c r="I750" s="541"/>
      <c r="J750" s="541"/>
      <c r="K750" s="541"/>
      <c r="L750" s="541"/>
      <c r="M750" s="541"/>
      <c r="N750" s="541"/>
      <c r="O750" s="541"/>
      <c r="P750" s="541"/>
      <c r="Q750" s="541"/>
      <c r="R750" s="541"/>
      <c r="S750" s="541"/>
      <c r="T750" s="541"/>
      <c r="U750" s="541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V750" s="541" t="s">
        <v>844</v>
      </c>
      <c r="AW750" s="541"/>
      <c r="AX750" s="541"/>
      <c r="AY750" s="541"/>
      <c r="AZ750" s="541"/>
      <c r="BA750" s="541"/>
      <c r="BB750" s="541"/>
      <c r="BC750" s="541"/>
      <c r="BD750" s="541"/>
      <c r="BE750" s="541"/>
      <c r="BF750" s="541"/>
      <c r="BG750" s="541"/>
      <c r="BH750" s="541"/>
      <c r="BI750" s="541"/>
      <c r="BJ750" s="541"/>
      <c r="BK750" s="541"/>
      <c r="BL750" s="541"/>
      <c r="BM750" s="541"/>
      <c r="BN750" s="541"/>
      <c r="BO750" s="541"/>
      <c r="BP750" s="541"/>
      <c r="BQ750" s="541"/>
      <c r="BR750" s="541"/>
      <c r="BS750" s="541"/>
      <c r="BT750" s="541"/>
      <c r="BU750" s="541"/>
      <c r="BV750" s="541"/>
      <c r="BW750" s="541"/>
      <c r="BX750" s="541"/>
      <c r="BY750" s="541"/>
      <c r="BZ750" s="541"/>
      <c r="CA750" s="541"/>
      <c r="CB750" s="541"/>
      <c r="CC750" s="541"/>
      <c r="CD750" s="541"/>
      <c r="CE750" s="541"/>
      <c r="CF750" s="541"/>
      <c r="CG750" s="541"/>
      <c r="CH750" s="541"/>
      <c r="CI750" s="541"/>
      <c r="CJ750" s="541"/>
      <c r="CK750" s="541"/>
      <c r="CL750" s="541"/>
    </row>
    <row r="751" spans="4:141" ht="14.25" customHeight="1" x14ac:dyDescent="0.35"/>
    <row r="752" spans="4:141" ht="14.25" customHeight="1" x14ac:dyDescent="0.35"/>
    <row r="753" spans="1:92" ht="14.25" customHeight="1" x14ac:dyDescent="0.3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  <c r="CI753" s="111"/>
      <c r="CJ753" s="111"/>
      <c r="CK753" s="111"/>
      <c r="CL753" s="111"/>
      <c r="CM753" s="111"/>
      <c r="CN753" s="111"/>
    </row>
    <row r="754" spans="1:92" ht="14.25" customHeight="1" x14ac:dyDescent="0.3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111"/>
      <c r="BP754" s="111"/>
      <c r="BQ754" s="111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  <c r="CI754" s="111"/>
      <c r="CJ754" s="111"/>
      <c r="CK754" s="111"/>
      <c r="CL754" s="111"/>
      <c r="CM754" s="111"/>
      <c r="CN754" s="111"/>
    </row>
    <row r="755" spans="1:92" ht="14.25" customHeight="1" x14ac:dyDescent="0.35"/>
    <row r="756" spans="1:92" ht="14.25" customHeight="1" x14ac:dyDescent="0.35">
      <c r="D756" s="334" t="s">
        <v>416</v>
      </c>
      <c r="E756" s="334"/>
      <c r="F756" s="334"/>
      <c r="G756" s="334"/>
      <c r="H756" s="334"/>
      <c r="I756" s="334"/>
      <c r="J756" s="334"/>
      <c r="K756" s="334"/>
      <c r="L756" s="334"/>
      <c r="M756" s="334"/>
      <c r="N756" s="334"/>
      <c r="O756" s="334"/>
      <c r="P756" s="334"/>
      <c r="Q756" s="334"/>
      <c r="R756" s="334"/>
      <c r="S756" s="334"/>
      <c r="T756" s="334"/>
      <c r="U756" s="334"/>
      <c r="V756" s="334"/>
      <c r="W756" s="334"/>
      <c r="X756" s="334"/>
      <c r="Y756" s="334"/>
      <c r="Z756" s="334"/>
      <c r="AA756" s="334"/>
      <c r="AB756" s="334"/>
      <c r="AC756" s="334"/>
      <c r="AD756" s="334"/>
      <c r="AE756" s="334"/>
      <c r="AF756" s="334"/>
      <c r="AG756" s="334"/>
      <c r="AH756" s="334"/>
      <c r="AI756" s="334"/>
      <c r="AJ756" s="334"/>
      <c r="AK756" s="334"/>
      <c r="AL756" s="334"/>
      <c r="AM756" s="334"/>
      <c r="AN756" s="334"/>
      <c r="AO756" s="334"/>
      <c r="AP756" s="334"/>
      <c r="AQ756" s="334"/>
      <c r="AR756" s="334"/>
      <c r="AS756" s="334"/>
      <c r="AT756" s="203"/>
      <c r="AV756" s="334" t="s">
        <v>436</v>
      </c>
      <c r="AW756" s="334"/>
      <c r="AX756" s="334"/>
      <c r="AY756" s="334"/>
      <c r="AZ756" s="334"/>
      <c r="BA756" s="334"/>
      <c r="BB756" s="334"/>
      <c r="BC756" s="334"/>
      <c r="BD756" s="334"/>
      <c r="BE756" s="334"/>
      <c r="BF756" s="334"/>
      <c r="BG756" s="334"/>
      <c r="BH756" s="334"/>
      <c r="BI756" s="334"/>
      <c r="BJ756" s="334"/>
      <c r="BK756" s="334"/>
      <c r="BL756" s="334"/>
      <c r="BM756" s="334"/>
      <c r="BN756" s="334"/>
      <c r="BO756" s="334"/>
      <c r="BP756" s="334"/>
      <c r="BQ756" s="334"/>
      <c r="BR756" s="334"/>
      <c r="BS756" s="334"/>
      <c r="BT756" s="334"/>
      <c r="BU756" s="334"/>
      <c r="BV756" s="334"/>
      <c r="BW756" s="334"/>
      <c r="BX756" s="334"/>
      <c r="BY756" s="334"/>
      <c r="BZ756" s="334"/>
      <c r="CA756" s="334"/>
      <c r="CB756" s="334"/>
      <c r="CC756" s="334"/>
      <c r="CD756" s="334"/>
      <c r="CE756" s="334"/>
      <c r="CF756" s="334"/>
      <c r="CG756" s="334"/>
      <c r="CH756" s="334"/>
      <c r="CI756" s="334"/>
      <c r="CJ756" s="334"/>
      <c r="CK756" s="334"/>
      <c r="CL756" s="334"/>
      <c r="CM756" s="334"/>
      <c r="CN756" s="334"/>
    </row>
    <row r="757" spans="1:92" ht="14.25" customHeight="1" x14ac:dyDescent="0.35">
      <c r="D757" s="334"/>
      <c r="E757" s="334"/>
      <c r="F757" s="334"/>
      <c r="G757" s="334"/>
      <c r="H757" s="334"/>
      <c r="I757" s="334"/>
      <c r="J757" s="334"/>
      <c r="K757" s="334"/>
      <c r="L757" s="334"/>
      <c r="M757" s="334"/>
      <c r="N757" s="334"/>
      <c r="O757" s="334"/>
      <c r="P757" s="334"/>
      <c r="Q757" s="334"/>
      <c r="R757" s="334"/>
      <c r="S757" s="334"/>
      <c r="T757" s="334"/>
      <c r="U757" s="334"/>
      <c r="V757" s="334"/>
      <c r="W757" s="334"/>
      <c r="X757" s="334"/>
      <c r="Y757" s="334"/>
      <c r="Z757" s="334"/>
      <c r="AA757" s="334"/>
      <c r="AB757" s="334"/>
      <c r="AC757" s="334"/>
      <c r="AD757" s="334"/>
      <c r="AE757" s="334"/>
      <c r="AF757" s="334"/>
      <c r="AG757" s="334"/>
      <c r="AH757" s="334"/>
      <c r="AI757" s="334"/>
      <c r="AJ757" s="334"/>
      <c r="AK757" s="334"/>
      <c r="AL757" s="334"/>
      <c r="AM757" s="334"/>
      <c r="AN757" s="334"/>
      <c r="AO757" s="334"/>
      <c r="AP757" s="334"/>
      <c r="AQ757" s="334"/>
      <c r="AR757" s="334"/>
      <c r="AS757" s="334"/>
      <c r="AT757" s="203"/>
      <c r="AV757" s="334"/>
      <c r="AW757" s="334"/>
      <c r="AX757" s="334"/>
      <c r="AY757" s="334"/>
      <c r="AZ757" s="334"/>
      <c r="BA757" s="334"/>
      <c r="BB757" s="334"/>
      <c r="BC757" s="334"/>
      <c r="BD757" s="334"/>
      <c r="BE757" s="334"/>
      <c r="BF757" s="334"/>
      <c r="BG757" s="334"/>
      <c r="BH757" s="334"/>
      <c r="BI757" s="334"/>
      <c r="BJ757" s="334"/>
      <c r="BK757" s="334"/>
      <c r="BL757" s="334"/>
      <c r="BM757" s="334"/>
      <c r="BN757" s="334"/>
      <c r="BO757" s="334"/>
      <c r="BP757" s="334"/>
      <c r="BQ757" s="334"/>
      <c r="BR757" s="334"/>
      <c r="BS757" s="334"/>
      <c r="BT757" s="334"/>
      <c r="BU757" s="334"/>
      <c r="BV757" s="334"/>
      <c r="BW757" s="334"/>
      <c r="BX757" s="334"/>
      <c r="BY757" s="334"/>
      <c r="BZ757" s="334"/>
      <c r="CA757" s="334"/>
      <c r="CB757" s="334"/>
      <c r="CC757" s="334"/>
      <c r="CD757" s="334"/>
      <c r="CE757" s="334"/>
      <c r="CF757" s="334"/>
      <c r="CG757" s="334"/>
      <c r="CH757" s="334"/>
      <c r="CI757" s="334"/>
      <c r="CJ757" s="334"/>
      <c r="CK757" s="334"/>
      <c r="CL757" s="334"/>
      <c r="CM757" s="334"/>
      <c r="CN757" s="334"/>
    </row>
    <row r="758" spans="1:92" ht="14.25" customHeight="1" x14ac:dyDescent="0.35"/>
    <row r="759" spans="1:92" ht="14.25" customHeight="1" x14ac:dyDescent="0.35">
      <c r="D759" s="203" t="s">
        <v>417</v>
      </c>
      <c r="E759" s="203"/>
      <c r="F759" s="203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V759" s="390" t="s">
        <v>437</v>
      </c>
      <c r="AW759" s="390"/>
      <c r="AX759" s="390"/>
      <c r="AY759" s="390"/>
      <c r="AZ759" s="390"/>
      <c r="BA759" s="390"/>
      <c r="BB759" s="390"/>
      <c r="BC759" s="390"/>
      <c r="BD759" s="390"/>
      <c r="BE759" s="390"/>
      <c r="BF759" s="390"/>
      <c r="BG759" s="390"/>
      <c r="BH759" s="390"/>
      <c r="BI759" s="390"/>
      <c r="BJ759" s="390"/>
      <c r="BK759" s="390"/>
      <c r="BL759" s="390"/>
      <c r="BM759" s="390"/>
      <c r="BN759" s="390"/>
      <c r="BO759" s="390"/>
      <c r="BP759" s="390"/>
      <c r="BQ759" s="390"/>
      <c r="BR759" s="390"/>
      <c r="BS759" s="390"/>
      <c r="BT759" s="390"/>
      <c r="BU759" s="390"/>
      <c r="BV759" s="390"/>
      <c r="BW759" s="390"/>
      <c r="BX759" s="390"/>
      <c r="BY759" s="390"/>
      <c r="BZ759" s="390"/>
      <c r="CA759" s="390"/>
      <c r="CB759" s="390"/>
      <c r="CC759" s="390"/>
      <c r="CD759" s="390"/>
      <c r="CE759" s="390"/>
      <c r="CF759" s="390"/>
      <c r="CG759" s="390"/>
      <c r="CH759" s="390"/>
      <c r="CI759" s="390"/>
      <c r="CJ759" s="390"/>
      <c r="CK759" s="390"/>
      <c r="CL759" s="390"/>
      <c r="CM759" s="390"/>
      <c r="CN759" s="390"/>
    </row>
    <row r="760" spans="1:92" ht="14.25" customHeight="1" x14ac:dyDescent="0.35"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V760" s="451"/>
      <c r="AW760" s="451"/>
      <c r="AX760" s="451"/>
      <c r="AY760" s="451"/>
      <c r="AZ760" s="451"/>
      <c r="BA760" s="451"/>
      <c r="BB760" s="451"/>
      <c r="BC760" s="451"/>
      <c r="BD760" s="451"/>
      <c r="BE760" s="451"/>
      <c r="BF760" s="451"/>
      <c r="BG760" s="451"/>
      <c r="BH760" s="451"/>
      <c r="BI760" s="451"/>
      <c r="BJ760" s="451"/>
      <c r="BK760" s="451"/>
      <c r="BL760" s="451"/>
      <c r="BM760" s="451"/>
      <c r="BN760" s="451"/>
      <c r="BO760" s="451"/>
      <c r="BP760" s="451"/>
      <c r="BQ760" s="451"/>
      <c r="BR760" s="451"/>
      <c r="BS760" s="451"/>
      <c r="BT760" s="451"/>
      <c r="BU760" s="451"/>
      <c r="BV760" s="451"/>
      <c r="BW760" s="451"/>
      <c r="BX760" s="451"/>
      <c r="BY760" s="451"/>
      <c r="BZ760" s="451"/>
      <c r="CA760" s="451"/>
      <c r="CB760" s="451"/>
      <c r="CC760" s="451"/>
      <c r="CD760" s="451"/>
      <c r="CE760" s="451"/>
      <c r="CF760" s="451"/>
      <c r="CG760" s="451"/>
      <c r="CH760" s="451"/>
      <c r="CI760" s="451"/>
      <c r="CJ760" s="451"/>
      <c r="CK760" s="451"/>
      <c r="CL760" s="451"/>
      <c r="CM760" s="451"/>
      <c r="CN760" s="451"/>
    </row>
    <row r="761" spans="1:92" ht="14.25" customHeight="1" x14ac:dyDescent="0.35">
      <c r="D761" s="335" t="s">
        <v>422</v>
      </c>
      <c r="E761" s="336"/>
      <c r="F761" s="336"/>
      <c r="G761" s="336"/>
      <c r="H761" s="336"/>
      <c r="I761" s="336"/>
      <c r="J761" s="336"/>
      <c r="K761" s="336"/>
      <c r="L761" s="336"/>
      <c r="M761" s="336"/>
      <c r="N761" s="336"/>
      <c r="O761" s="336"/>
      <c r="P761" s="336"/>
      <c r="Q761" s="336"/>
      <c r="R761" s="336"/>
      <c r="S761" s="336"/>
      <c r="T761" s="336"/>
      <c r="U761" s="336"/>
      <c r="V761" s="336"/>
      <c r="W761" s="336"/>
      <c r="X761" s="336"/>
      <c r="Y761" s="336"/>
      <c r="Z761" s="336"/>
      <c r="AA761" s="336"/>
      <c r="AB761" s="336"/>
      <c r="AC761" s="336"/>
      <c r="AD761" s="336"/>
      <c r="AE761" s="336"/>
      <c r="AF761" s="336"/>
      <c r="AG761" s="336"/>
      <c r="AH761" s="336"/>
      <c r="AI761" s="336"/>
      <c r="AJ761" s="336"/>
      <c r="AK761" s="336"/>
      <c r="AL761" s="336"/>
      <c r="AM761" s="336"/>
      <c r="AN761" s="336"/>
      <c r="AO761" s="336"/>
      <c r="AP761" s="336"/>
      <c r="AQ761" s="336"/>
      <c r="AR761" s="336"/>
      <c r="AS761" s="336"/>
      <c r="AT761" s="337"/>
      <c r="AV761" s="327" t="s">
        <v>438</v>
      </c>
      <c r="AW761" s="328"/>
      <c r="AX761" s="328"/>
      <c r="AY761" s="328"/>
      <c r="AZ761" s="328"/>
      <c r="BA761" s="328"/>
      <c r="BB761" s="328"/>
      <c r="BC761" s="328"/>
      <c r="BD761" s="328"/>
      <c r="BE761" s="329"/>
      <c r="BF761" s="327" t="s">
        <v>439</v>
      </c>
      <c r="BG761" s="328"/>
      <c r="BH761" s="328"/>
      <c r="BI761" s="328"/>
      <c r="BJ761" s="328"/>
      <c r="BK761" s="328"/>
      <c r="BL761" s="328"/>
      <c r="BM761" s="328"/>
      <c r="BN761" s="328"/>
      <c r="BO761" s="328"/>
      <c r="BP761" s="328"/>
      <c r="BQ761" s="328"/>
      <c r="BR761" s="329"/>
      <c r="BS761" s="333" t="s">
        <v>440</v>
      </c>
      <c r="BT761" s="333"/>
      <c r="BU761" s="333"/>
      <c r="BV761" s="333"/>
      <c r="BW761" s="333"/>
      <c r="BX761" s="333"/>
      <c r="BY761" s="333"/>
      <c r="BZ761" s="333"/>
      <c r="CA761" s="333"/>
      <c r="CB761" s="333"/>
      <c r="CC761" s="333"/>
      <c r="CD761" s="333" t="s">
        <v>441</v>
      </c>
      <c r="CE761" s="333"/>
      <c r="CF761" s="333"/>
      <c r="CG761" s="333"/>
      <c r="CH761" s="333"/>
      <c r="CI761" s="333"/>
      <c r="CJ761" s="333"/>
      <c r="CK761" s="333"/>
      <c r="CL761" s="333"/>
      <c r="CM761" s="333"/>
      <c r="CN761" s="333"/>
    </row>
    <row r="762" spans="1:92" ht="14.25" customHeight="1" x14ac:dyDescent="0.35">
      <c r="D762" s="335" t="s">
        <v>418</v>
      </c>
      <c r="E762" s="336"/>
      <c r="F762" s="336"/>
      <c r="G762" s="336"/>
      <c r="H762" s="336"/>
      <c r="I762" s="336"/>
      <c r="J762" s="336"/>
      <c r="K762" s="337"/>
      <c r="L762" s="335" t="s">
        <v>419</v>
      </c>
      <c r="M762" s="336"/>
      <c r="N762" s="336"/>
      <c r="O762" s="336"/>
      <c r="P762" s="336"/>
      <c r="Q762" s="336"/>
      <c r="R762" s="336"/>
      <c r="S762" s="337"/>
      <c r="T762" s="335" t="s">
        <v>420</v>
      </c>
      <c r="U762" s="336"/>
      <c r="V762" s="336"/>
      <c r="W762" s="336"/>
      <c r="X762" s="336"/>
      <c r="Y762" s="336"/>
      <c r="Z762" s="336"/>
      <c r="AA762" s="336"/>
      <c r="AB762" s="337"/>
      <c r="AC762" s="335" t="s">
        <v>381</v>
      </c>
      <c r="AD762" s="336"/>
      <c r="AE762" s="336"/>
      <c r="AF762" s="336"/>
      <c r="AG762" s="336"/>
      <c r="AH762" s="336"/>
      <c r="AI762" s="336"/>
      <c r="AJ762" s="336"/>
      <c r="AK762" s="337"/>
      <c r="AL762" s="335" t="s">
        <v>421</v>
      </c>
      <c r="AM762" s="336"/>
      <c r="AN762" s="336"/>
      <c r="AO762" s="336"/>
      <c r="AP762" s="336"/>
      <c r="AQ762" s="336"/>
      <c r="AR762" s="336"/>
      <c r="AS762" s="336"/>
      <c r="AT762" s="337"/>
      <c r="AV762" s="330"/>
      <c r="AW762" s="331"/>
      <c r="AX762" s="331"/>
      <c r="AY762" s="331"/>
      <c r="AZ762" s="331"/>
      <c r="BA762" s="331"/>
      <c r="BB762" s="331"/>
      <c r="BC762" s="331"/>
      <c r="BD762" s="331"/>
      <c r="BE762" s="332"/>
      <c r="BF762" s="330"/>
      <c r="BG762" s="331"/>
      <c r="BH762" s="331"/>
      <c r="BI762" s="331"/>
      <c r="BJ762" s="331"/>
      <c r="BK762" s="331"/>
      <c r="BL762" s="331"/>
      <c r="BM762" s="331"/>
      <c r="BN762" s="331"/>
      <c r="BO762" s="331"/>
      <c r="BP762" s="331"/>
      <c r="BQ762" s="331"/>
      <c r="BR762" s="332"/>
      <c r="BS762" s="333"/>
      <c r="BT762" s="333"/>
      <c r="BU762" s="333"/>
      <c r="BV762" s="333"/>
      <c r="BW762" s="333"/>
      <c r="BX762" s="333"/>
      <c r="BY762" s="333"/>
      <c r="BZ762" s="333"/>
      <c r="CA762" s="333"/>
      <c r="CB762" s="333"/>
      <c r="CC762" s="333"/>
      <c r="CD762" s="333"/>
      <c r="CE762" s="333"/>
      <c r="CF762" s="333"/>
      <c r="CG762" s="333"/>
      <c r="CH762" s="333"/>
      <c r="CI762" s="333"/>
      <c r="CJ762" s="333"/>
      <c r="CK762" s="333"/>
      <c r="CL762" s="333"/>
      <c r="CM762" s="333"/>
      <c r="CN762" s="333"/>
    </row>
    <row r="763" spans="1:92" ht="14.25" customHeight="1" x14ac:dyDescent="0.35">
      <c r="D763" s="335" t="s">
        <v>183</v>
      </c>
      <c r="E763" s="336"/>
      <c r="F763" s="336"/>
      <c r="G763" s="337"/>
      <c r="H763" s="335" t="s">
        <v>124</v>
      </c>
      <c r="I763" s="336"/>
      <c r="J763" s="336"/>
      <c r="K763" s="337"/>
      <c r="L763" s="335" t="s">
        <v>183</v>
      </c>
      <c r="M763" s="336"/>
      <c r="N763" s="336"/>
      <c r="O763" s="337"/>
      <c r="P763" s="335" t="s">
        <v>124</v>
      </c>
      <c r="Q763" s="336"/>
      <c r="R763" s="336"/>
      <c r="S763" s="337"/>
      <c r="T763" s="335" t="s">
        <v>183</v>
      </c>
      <c r="U763" s="336"/>
      <c r="V763" s="336"/>
      <c r="W763" s="337"/>
      <c r="X763" s="335" t="s">
        <v>124</v>
      </c>
      <c r="Y763" s="336"/>
      <c r="Z763" s="336"/>
      <c r="AA763" s="336"/>
      <c r="AB763" s="337"/>
      <c r="AC763" s="335" t="s">
        <v>183</v>
      </c>
      <c r="AD763" s="336"/>
      <c r="AE763" s="336"/>
      <c r="AF763" s="337"/>
      <c r="AG763" s="335" t="s">
        <v>124</v>
      </c>
      <c r="AH763" s="336"/>
      <c r="AI763" s="336"/>
      <c r="AJ763" s="336"/>
      <c r="AK763" s="337"/>
      <c r="AL763" s="335" t="s">
        <v>183</v>
      </c>
      <c r="AM763" s="336"/>
      <c r="AN763" s="336"/>
      <c r="AO763" s="337"/>
      <c r="AP763" s="335" t="s">
        <v>124</v>
      </c>
      <c r="AQ763" s="336"/>
      <c r="AR763" s="336"/>
      <c r="AS763" s="336"/>
      <c r="AT763" s="337"/>
      <c r="AU763" s="2"/>
      <c r="AV763" s="465">
        <v>78460</v>
      </c>
      <c r="AW763" s="543"/>
      <c r="AX763" s="543"/>
      <c r="AY763" s="543"/>
      <c r="AZ763" s="543"/>
      <c r="BA763" s="543"/>
      <c r="BB763" s="543"/>
      <c r="BC763" s="543"/>
      <c r="BD763" s="543"/>
      <c r="BE763" s="543"/>
      <c r="BF763" s="465">
        <v>55979</v>
      </c>
      <c r="BG763" s="543"/>
      <c r="BH763" s="543"/>
      <c r="BI763" s="543"/>
      <c r="BJ763" s="543"/>
      <c r="BK763" s="543"/>
      <c r="BL763" s="543"/>
      <c r="BM763" s="543"/>
      <c r="BN763" s="543"/>
      <c r="BO763" s="543"/>
      <c r="BP763" s="543"/>
      <c r="BQ763" s="543"/>
      <c r="BR763" s="543"/>
      <c r="BS763" s="543" t="s">
        <v>1209</v>
      </c>
      <c r="BT763" s="543"/>
      <c r="BU763" s="543"/>
      <c r="BV763" s="543"/>
      <c r="BW763" s="543"/>
      <c r="BX763" s="543"/>
      <c r="BY763" s="543"/>
      <c r="BZ763" s="543"/>
      <c r="CA763" s="543"/>
      <c r="CB763" s="543"/>
      <c r="CC763" s="543"/>
      <c r="CD763" s="543" t="s">
        <v>830</v>
      </c>
      <c r="CE763" s="543"/>
      <c r="CF763" s="543"/>
      <c r="CG763" s="543"/>
      <c r="CH763" s="543"/>
      <c r="CI763" s="543"/>
      <c r="CJ763" s="543"/>
      <c r="CK763" s="543"/>
      <c r="CL763" s="543"/>
      <c r="CM763" s="543"/>
      <c r="CN763" s="543"/>
    </row>
    <row r="764" spans="1:92" ht="14.25" customHeight="1" x14ac:dyDescent="0.35">
      <c r="D764" s="444" t="s">
        <v>1293</v>
      </c>
      <c r="E764" s="445"/>
      <c r="F764" s="445"/>
      <c r="G764" s="446"/>
      <c r="H764" s="444" t="s">
        <v>1294</v>
      </c>
      <c r="I764" s="445"/>
      <c r="J764" s="445"/>
      <c r="K764" s="446"/>
      <c r="L764" s="319">
        <v>610</v>
      </c>
      <c r="M764" s="320"/>
      <c r="N764" s="320"/>
      <c r="O764" s="321"/>
      <c r="P764" s="319">
        <v>212</v>
      </c>
      <c r="Q764" s="320"/>
      <c r="R764" s="320"/>
      <c r="S764" s="321"/>
      <c r="T764" s="319">
        <v>20</v>
      </c>
      <c r="U764" s="320"/>
      <c r="V764" s="320"/>
      <c r="W764" s="321"/>
      <c r="X764" s="319">
        <v>111</v>
      </c>
      <c r="Y764" s="320"/>
      <c r="Z764" s="320"/>
      <c r="AA764" s="320"/>
      <c r="AB764" s="321"/>
      <c r="AC764" s="319">
        <v>40</v>
      </c>
      <c r="AD764" s="320"/>
      <c r="AE764" s="320"/>
      <c r="AF764" s="321"/>
      <c r="AG764" s="319">
        <v>75</v>
      </c>
      <c r="AH764" s="320"/>
      <c r="AI764" s="320"/>
      <c r="AJ764" s="320"/>
      <c r="AK764" s="321"/>
      <c r="AL764" s="319">
        <f>27+27+11</f>
        <v>65</v>
      </c>
      <c r="AM764" s="320"/>
      <c r="AN764" s="320"/>
      <c r="AO764" s="321"/>
      <c r="AP764" s="319">
        <f>10+43+4</f>
        <v>57</v>
      </c>
      <c r="AQ764" s="320"/>
      <c r="AR764" s="320"/>
      <c r="AS764" s="320"/>
      <c r="AT764" s="321"/>
      <c r="AV764" s="543"/>
      <c r="AW764" s="543"/>
      <c r="AX764" s="543"/>
      <c r="AY764" s="543"/>
      <c r="AZ764" s="543"/>
      <c r="BA764" s="543"/>
      <c r="BB764" s="543"/>
      <c r="BC764" s="543"/>
      <c r="BD764" s="543"/>
      <c r="BE764" s="543"/>
      <c r="BF764" s="543"/>
      <c r="BG764" s="543"/>
      <c r="BH764" s="543"/>
      <c r="BI764" s="543"/>
      <c r="BJ764" s="543"/>
      <c r="BK764" s="543"/>
      <c r="BL764" s="543"/>
      <c r="BM764" s="543"/>
      <c r="BN764" s="543"/>
      <c r="BO764" s="543"/>
      <c r="BP764" s="543"/>
      <c r="BQ764" s="543"/>
      <c r="BR764" s="543"/>
      <c r="BS764" s="543"/>
      <c r="BT764" s="543"/>
      <c r="BU764" s="543"/>
      <c r="BV764" s="543"/>
      <c r="BW764" s="543"/>
      <c r="BX764" s="543"/>
      <c r="BY764" s="543"/>
      <c r="BZ764" s="543"/>
      <c r="CA764" s="543"/>
      <c r="CB764" s="543"/>
      <c r="CC764" s="543"/>
      <c r="CD764" s="543"/>
      <c r="CE764" s="543"/>
      <c r="CF764" s="543"/>
      <c r="CG764" s="543"/>
      <c r="CH764" s="543"/>
      <c r="CI764" s="543"/>
      <c r="CJ764" s="543"/>
      <c r="CK764" s="543"/>
      <c r="CL764" s="543"/>
      <c r="CM764" s="543"/>
      <c r="CN764" s="543"/>
    </row>
    <row r="765" spans="1:92" ht="14.25" customHeight="1" x14ac:dyDescent="0.35">
      <c r="D765" s="206" t="s">
        <v>423</v>
      </c>
      <c r="E765" s="206"/>
      <c r="F765" s="206"/>
      <c r="G765" s="206"/>
      <c r="H765" s="206"/>
      <c r="I765" s="206"/>
      <c r="J765" s="206"/>
      <c r="K765" s="206"/>
      <c r="L765" s="206"/>
      <c r="M765" s="206"/>
      <c r="N765" s="20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  <c r="Z765" s="206"/>
      <c r="AA765" s="206"/>
      <c r="AB765" s="206"/>
      <c r="AC765" s="206"/>
      <c r="AD765" s="206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V765" s="536" t="s">
        <v>448</v>
      </c>
      <c r="AW765" s="536"/>
      <c r="AX765" s="536"/>
      <c r="AY765" s="536"/>
      <c r="AZ765" s="536"/>
      <c r="BA765" s="536"/>
      <c r="BB765" s="536"/>
      <c r="BC765" s="536"/>
      <c r="BD765" s="536"/>
      <c r="BE765" s="536"/>
      <c r="BF765" s="536"/>
      <c r="BG765" s="536"/>
      <c r="BH765" s="536"/>
      <c r="BI765" s="536"/>
      <c r="BJ765" s="536"/>
      <c r="BK765" s="536"/>
      <c r="BL765" s="536"/>
      <c r="BM765" s="536"/>
      <c r="BN765" s="536"/>
      <c r="BO765" s="536"/>
      <c r="BP765" s="536"/>
      <c r="BQ765" s="536"/>
      <c r="BR765" s="536"/>
      <c r="BS765" s="536"/>
      <c r="BT765" s="536"/>
      <c r="BU765" s="536"/>
      <c r="BV765" s="536"/>
      <c r="BW765" s="536"/>
      <c r="BX765" s="536"/>
      <c r="BY765" s="536"/>
      <c r="BZ765" s="536"/>
      <c r="CA765" s="536"/>
      <c r="CB765" s="536"/>
      <c r="CC765" s="536"/>
      <c r="CD765" s="536"/>
      <c r="CE765" s="536"/>
      <c r="CF765" s="536"/>
      <c r="CG765" s="536"/>
      <c r="CH765" s="536"/>
      <c r="CI765" s="536"/>
      <c r="CJ765" s="536"/>
      <c r="CK765" s="536"/>
      <c r="CL765" s="536"/>
      <c r="CM765" s="536"/>
      <c r="CN765" s="536"/>
    </row>
    <row r="766" spans="1:92" ht="14.25" customHeight="1" x14ac:dyDescent="0.35">
      <c r="AV766" s="215"/>
      <c r="AW766" s="215"/>
      <c r="AX766" s="215"/>
      <c r="AY766" s="215"/>
      <c r="AZ766" s="215"/>
      <c r="BA766" s="215"/>
      <c r="BB766" s="215"/>
      <c r="BC766" s="215"/>
      <c r="BD766" s="215"/>
      <c r="BE766" s="215"/>
      <c r="BF766" s="215"/>
      <c r="BG766" s="215"/>
      <c r="BH766" s="215"/>
      <c r="BI766" s="215"/>
      <c r="BJ766" s="215"/>
      <c r="BK766" s="215"/>
      <c r="BL766" s="215"/>
      <c r="BM766" s="215"/>
      <c r="BN766" s="215"/>
      <c r="BO766" s="215"/>
      <c r="BP766" s="215"/>
      <c r="BQ766" s="215"/>
      <c r="BR766" s="215"/>
      <c r="BS766" s="215"/>
      <c r="BT766" s="215"/>
      <c r="BU766" s="215"/>
      <c r="BV766" s="215"/>
      <c r="BW766" s="215"/>
      <c r="BX766" s="215"/>
      <c r="BY766" s="215"/>
      <c r="BZ766" s="215"/>
      <c r="CA766" s="215"/>
      <c r="CB766" s="215"/>
      <c r="CC766" s="215"/>
      <c r="CD766" s="215"/>
      <c r="CE766" s="215"/>
      <c r="CF766" s="215"/>
      <c r="CG766" s="215"/>
      <c r="CH766" s="215"/>
      <c r="CI766" s="215"/>
      <c r="CJ766" s="215"/>
      <c r="CK766" s="215"/>
      <c r="CL766" s="215"/>
    </row>
    <row r="767" spans="1:92" ht="14.25" customHeight="1" x14ac:dyDescent="0.35">
      <c r="D767" s="203" t="s">
        <v>424</v>
      </c>
      <c r="E767" s="203"/>
      <c r="F767" s="203"/>
      <c r="G767" s="203"/>
      <c r="H767" s="203"/>
      <c r="I767" s="203"/>
      <c r="J767" s="203"/>
      <c r="K767" s="203"/>
      <c r="L767" s="203"/>
      <c r="M767" s="203"/>
      <c r="N767" s="203"/>
      <c r="O767" s="203"/>
      <c r="P767" s="203"/>
      <c r="Q767" s="203"/>
      <c r="R767" s="203"/>
      <c r="S767" s="203"/>
      <c r="T767" s="203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V767" s="334" t="s">
        <v>442</v>
      </c>
      <c r="AW767" s="334"/>
      <c r="AX767" s="334"/>
      <c r="AY767" s="334"/>
      <c r="AZ767" s="334"/>
      <c r="BA767" s="334"/>
      <c r="BB767" s="334"/>
      <c r="BC767" s="334"/>
      <c r="BD767" s="334"/>
      <c r="BE767" s="334"/>
      <c r="BF767" s="334"/>
      <c r="BG767" s="334"/>
      <c r="BH767" s="334"/>
      <c r="BI767" s="334"/>
      <c r="BJ767" s="334"/>
      <c r="BK767" s="334"/>
      <c r="BL767" s="334"/>
      <c r="BM767" s="334"/>
      <c r="BN767" s="334"/>
      <c r="BO767" s="334"/>
      <c r="BP767" s="334"/>
      <c r="BQ767" s="334"/>
      <c r="BR767" s="334"/>
      <c r="BS767" s="334"/>
      <c r="BT767" s="334"/>
      <c r="BU767" s="334"/>
      <c r="BV767" s="334"/>
      <c r="BW767" s="334"/>
      <c r="BX767" s="334"/>
      <c r="BY767" s="334"/>
      <c r="BZ767" s="334"/>
      <c r="CA767" s="334"/>
      <c r="CB767" s="334"/>
      <c r="CC767" s="334"/>
      <c r="CD767" s="334"/>
      <c r="CE767" s="334"/>
      <c r="CF767" s="334"/>
      <c r="CG767" s="334"/>
      <c r="CH767" s="334"/>
      <c r="CI767" s="334"/>
      <c r="CJ767" s="334"/>
      <c r="CK767" s="334"/>
      <c r="CL767" s="334"/>
      <c r="CM767" s="334"/>
      <c r="CN767" s="334"/>
    </row>
    <row r="768" spans="1:92" ht="14.25" customHeight="1" x14ac:dyDescent="0.35"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  <c r="AA768" s="205"/>
      <c r="AB768" s="205"/>
      <c r="AC768" s="205"/>
      <c r="AD768" s="205"/>
      <c r="AE768" s="205"/>
      <c r="AF768" s="205"/>
      <c r="AG768" s="205"/>
      <c r="AH768" s="205"/>
      <c r="AI768" s="205"/>
      <c r="AJ768" s="205"/>
      <c r="AK768" s="205"/>
      <c r="AL768" s="205"/>
      <c r="AM768" s="205"/>
      <c r="AN768" s="205"/>
      <c r="AO768" s="205"/>
      <c r="AP768" s="205"/>
      <c r="AQ768" s="205"/>
      <c r="AR768" s="205"/>
      <c r="AS768" s="205"/>
      <c r="AT768" s="205"/>
      <c r="AV768" s="334"/>
      <c r="AW768" s="334"/>
      <c r="AX768" s="334"/>
      <c r="AY768" s="334"/>
      <c r="AZ768" s="334"/>
      <c r="BA768" s="334"/>
      <c r="BB768" s="334"/>
      <c r="BC768" s="334"/>
      <c r="BD768" s="334"/>
      <c r="BE768" s="334"/>
      <c r="BF768" s="334"/>
      <c r="BG768" s="334"/>
      <c r="BH768" s="334"/>
      <c r="BI768" s="334"/>
      <c r="BJ768" s="334"/>
      <c r="BK768" s="334"/>
      <c r="BL768" s="334"/>
      <c r="BM768" s="334"/>
      <c r="BN768" s="334"/>
      <c r="BO768" s="334"/>
      <c r="BP768" s="334"/>
      <c r="BQ768" s="334"/>
      <c r="BR768" s="334"/>
      <c r="BS768" s="334"/>
      <c r="BT768" s="334"/>
      <c r="BU768" s="334"/>
      <c r="BV768" s="334"/>
      <c r="BW768" s="334"/>
      <c r="BX768" s="334"/>
      <c r="BY768" s="334"/>
      <c r="BZ768" s="334"/>
      <c r="CA768" s="334"/>
      <c r="CB768" s="334"/>
      <c r="CC768" s="334"/>
      <c r="CD768" s="334"/>
      <c r="CE768" s="334"/>
      <c r="CF768" s="334"/>
      <c r="CG768" s="334"/>
      <c r="CH768" s="334"/>
      <c r="CI768" s="334"/>
      <c r="CJ768" s="334"/>
      <c r="CK768" s="334"/>
      <c r="CL768" s="334"/>
      <c r="CM768" s="334"/>
      <c r="CN768" s="334"/>
    </row>
    <row r="769" spans="4:92" ht="14.25" customHeight="1" x14ac:dyDescent="0.35">
      <c r="D769" s="876" t="s">
        <v>425</v>
      </c>
      <c r="E769" s="877"/>
      <c r="F769" s="877"/>
      <c r="G769" s="877"/>
      <c r="H769" s="877"/>
      <c r="I769" s="877"/>
      <c r="J769" s="877"/>
      <c r="K769" s="877"/>
      <c r="L769" s="877"/>
      <c r="M769" s="877"/>
      <c r="N769" s="877"/>
      <c r="O769" s="877"/>
      <c r="P769" s="877"/>
      <c r="Q769" s="877"/>
      <c r="R769" s="877"/>
      <c r="S769" s="877"/>
      <c r="T769" s="877"/>
      <c r="U769" s="877"/>
      <c r="V769" s="878"/>
      <c r="W769" s="335" t="s">
        <v>426</v>
      </c>
      <c r="X769" s="336"/>
      <c r="Y769" s="336"/>
      <c r="Z769" s="336"/>
      <c r="AA769" s="336"/>
      <c r="AB769" s="336"/>
      <c r="AC769" s="336"/>
      <c r="AD769" s="336"/>
      <c r="AE769" s="336"/>
      <c r="AF769" s="336"/>
      <c r="AG769" s="336"/>
      <c r="AH769" s="337"/>
      <c r="AI769" s="335" t="s">
        <v>184</v>
      </c>
      <c r="AJ769" s="336"/>
      <c r="AK769" s="336"/>
      <c r="AL769" s="336"/>
      <c r="AM769" s="336"/>
      <c r="AN769" s="336"/>
      <c r="AO769" s="336"/>
      <c r="AP769" s="336"/>
      <c r="AQ769" s="336"/>
      <c r="AR769" s="336"/>
      <c r="AS769" s="336"/>
      <c r="AT769" s="337"/>
    </row>
    <row r="770" spans="4:92" ht="14.25" customHeight="1" x14ac:dyDescent="0.35">
      <c r="D770" s="879"/>
      <c r="E770" s="880"/>
      <c r="F770" s="880"/>
      <c r="G770" s="880"/>
      <c r="H770" s="880"/>
      <c r="I770" s="880"/>
      <c r="J770" s="880"/>
      <c r="K770" s="880"/>
      <c r="L770" s="880"/>
      <c r="M770" s="880"/>
      <c r="N770" s="880"/>
      <c r="O770" s="880"/>
      <c r="P770" s="880"/>
      <c r="Q770" s="880"/>
      <c r="R770" s="880"/>
      <c r="S770" s="880"/>
      <c r="T770" s="880"/>
      <c r="U770" s="880"/>
      <c r="V770" s="881"/>
      <c r="W770" s="335" t="s">
        <v>183</v>
      </c>
      <c r="X770" s="336"/>
      <c r="Y770" s="336"/>
      <c r="Z770" s="336"/>
      <c r="AA770" s="336"/>
      <c r="AB770" s="337"/>
      <c r="AC770" s="335" t="s">
        <v>124</v>
      </c>
      <c r="AD770" s="336"/>
      <c r="AE770" s="336"/>
      <c r="AF770" s="336"/>
      <c r="AG770" s="336"/>
      <c r="AH770" s="337"/>
      <c r="AI770" s="335" t="s">
        <v>183</v>
      </c>
      <c r="AJ770" s="336"/>
      <c r="AK770" s="336"/>
      <c r="AL770" s="336"/>
      <c r="AM770" s="336"/>
      <c r="AN770" s="337"/>
      <c r="AO770" s="335" t="s">
        <v>124</v>
      </c>
      <c r="AP770" s="336"/>
      <c r="AQ770" s="336"/>
      <c r="AR770" s="336"/>
      <c r="AS770" s="336"/>
      <c r="AT770" s="337"/>
      <c r="AV770" s="390" t="s">
        <v>443</v>
      </c>
      <c r="AW770" s="390"/>
      <c r="AX770" s="390"/>
      <c r="AY770" s="390"/>
      <c r="AZ770" s="390"/>
      <c r="BA770" s="390"/>
      <c r="BB770" s="390"/>
      <c r="BC770" s="390"/>
      <c r="BD770" s="390"/>
      <c r="BE770" s="390"/>
      <c r="BF770" s="390"/>
      <c r="BG770" s="390"/>
      <c r="BH770" s="390"/>
      <c r="BI770" s="390"/>
      <c r="BJ770" s="390"/>
      <c r="BK770" s="390"/>
      <c r="BL770" s="390"/>
      <c r="BM770" s="390"/>
      <c r="BN770" s="390"/>
      <c r="BO770" s="390"/>
      <c r="BP770" s="390"/>
      <c r="BQ770" s="390"/>
      <c r="BR770" s="390"/>
      <c r="BS770" s="390"/>
      <c r="BT770" s="390"/>
      <c r="BU770" s="390"/>
      <c r="BV770" s="390"/>
      <c r="BW770" s="390"/>
      <c r="BX770" s="390"/>
      <c r="BY770" s="390"/>
      <c r="BZ770" s="390"/>
      <c r="CA770" s="390"/>
      <c r="CB770" s="390"/>
      <c r="CC770" s="390"/>
      <c r="CD770" s="390"/>
      <c r="CE770" s="390"/>
      <c r="CF770" s="390"/>
      <c r="CG770" s="390"/>
      <c r="CH770" s="390"/>
      <c r="CI770" s="390"/>
      <c r="CJ770" s="390"/>
      <c r="CK770" s="390"/>
      <c r="CL770" s="390"/>
      <c r="CM770" s="390"/>
      <c r="CN770" s="390"/>
    </row>
    <row r="771" spans="4:92" ht="14.25" customHeight="1" x14ac:dyDescent="0.35">
      <c r="D771" s="335">
        <v>1</v>
      </c>
      <c r="E771" s="336"/>
      <c r="F771" s="336"/>
      <c r="G771" s="336"/>
      <c r="H771" s="336"/>
      <c r="I771" s="336"/>
      <c r="J771" s="336"/>
      <c r="K771" s="336"/>
      <c r="L771" s="336"/>
      <c r="M771" s="336"/>
      <c r="N771" s="336"/>
      <c r="O771" s="336"/>
      <c r="P771" s="336"/>
      <c r="Q771" s="336"/>
      <c r="R771" s="336"/>
      <c r="S771" s="336"/>
      <c r="T771" s="336"/>
      <c r="U771" s="336"/>
      <c r="V771" s="337"/>
      <c r="W771" s="444" t="s">
        <v>1295</v>
      </c>
      <c r="X771" s="445"/>
      <c r="Y771" s="445"/>
      <c r="Z771" s="445"/>
      <c r="AA771" s="445"/>
      <c r="AB771" s="446"/>
      <c r="AC771" s="420">
        <v>327</v>
      </c>
      <c r="AD771" s="357"/>
      <c r="AE771" s="357"/>
      <c r="AF771" s="357"/>
      <c r="AG771" s="357"/>
      <c r="AH771" s="358"/>
      <c r="AI771" s="338">
        <f>W771/1000</f>
        <v>3.7570000000000001</v>
      </c>
      <c r="AJ771" s="339"/>
      <c r="AK771" s="339"/>
      <c r="AL771" s="339"/>
      <c r="AM771" s="339"/>
      <c r="AN771" s="340"/>
      <c r="AO771" s="338">
        <f t="shared" ref="AO771:AO776" si="37">AC771/100</f>
        <v>3.27</v>
      </c>
      <c r="AP771" s="339"/>
      <c r="AQ771" s="339"/>
      <c r="AR771" s="339"/>
      <c r="AS771" s="339"/>
      <c r="AT771" s="340"/>
      <c r="AV771" s="451"/>
      <c r="AW771" s="451"/>
      <c r="AX771" s="451"/>
      <c r="AY771" s="451"/>
      <c r="AZ771" s="451"/>
      <c r="BA771" s="451"/>
      <c r="BB771" s="451"/>
      <c r="BC771" s="451"/>
      <c r="BD771" s="451"/>
      <c r="BE771" s="451"/>
      <c r="BF771" s="451"/>
      <c r="BG771" s="451"/>
      <c r="BH771" s="451"/>
      <c r="BI771" s="451"/>
      <c r="BJ771" s="451"/>
      <c r="BK771" s="451"/>
      <c r="BL771" s="451"/>
      <c r="BM771" s="451"/>
      <c r="BN771" s="451"/>
      <c r="BO771" s="451"/>
      <c r="BP771" s="451"/>
      <c r="BQ771" s="451"/>
      <c r="BR771" s="451"/>
      <c r="BS771" s="451"/>
      <c r="BT771" s="451"/>
      <c r="BU771" s="451"/>
      <c r="BV771" s="451"/>
      <c r="BW771" s="451"/>
      <c r="BX771" s="451"/>
      <c r="BY771" s="451"/>
      <c r="BZ771" s="451"/>
      <c r="CA771" s="451"/>
      <c r="CB771" s="451"/>
      <c r="CC771" s="451"/>
      <c r="CD771" s="451"/>
      <c r="CE771" s="451"/>
      <c r="CF771" s="451"/>
      <c r="CG771" s="451"/>
      <c r="CH771" s="451"/>
      <c r="CI771" s="451"/>
      <c r="CJ771" s="451"/>
      <c r="CK771" s="451"/>
      <c r="CL771" s="451"/>
      <c r="CM771" s="451"/>
      <c r="CN771" s="451"/>
    </row>
    <row r="772" spans="4:92" ht="14.25" customHeight="1" x14ac:dyDescent="0.35">
      <c r="D772" s="335">
        <v>2</v>
      </c>
      <c r="E772" s="336"/>
      <c r="F772" s="336"/>
      <c r="G772" s="336"/>
      <c r="H772" s="336"/>
      <c r="I772" s="336"/>
      <c r="J772" s="336"/>
      <c r="K772" s="336"/>
      <c r="L772" s="336"/>
      <c r="M772" s="336"/>
      <c r="N772" s="336"/>
      <c r="O772" s="336"/>
      <c r="P772" s="336"/>
      <c r="Q772" s="336"/>
      <c r="R772" s="336"/>
      <c r="S772" s="336"/>
      <c r="T772" s="336"/>
      <c r="U772" s="336"/>
      <c r="V772" s="337"/>
      <c r="W772" s="444" t="s">
        <v>1296</v>
      </c>
      <c r="X772" s="445"/>
      <c r="Y772" s="445"/>
      <c r="Z772" s="445"/>
      <c r="AA772" s="445"/>
      <c r="AB772" s="446"/>
      <c r="AC772" s="420">
        <v>560</v>
      </c>
      <c r="AD772" s="357"/>
      <c r="AE772" s="357"/>
      <c r="AF772" s="357"/>
      <c r="AG772" s="357"/>
      <c r="AH772" s="358"/>
      <c r="AI772" s="338">
        <f>W772/100</f>
        <v>44.29</v>
      </c>
      <c r="AJ772" s="339"/>
      <c r="AK772" s="339"/>
      <c r="AL772" s="339"/>
      <c r="AM772" s="339"/>
      <c r="AN772" s="340"/>
      <c r="AO772" s="338">
        <f t="shared" si="37"/>
        <v>5.6</v>
      </c>
      <c r="AP772" s="339"/>
      <c r="AQ772" s="339"/>
      <c r="AR772" s="339"/>
      <c r="AS772" s="339"/>
      <c r="AT772" s="340"/>
      <c r="AV772" s="327" t="s">
        <v>444</v>
      </c>
      <c r="AW772" s="328"/>
      <c r="AX772" s="328"/>
      <c r="AY772" s="328"/>
      <c r="AZ772" s="328"/>
      <c r="BA772" s="328"/>
      <c r="BB772" s="328"/>
      <c r="BC772" s="328"/>
      <c r="BD772" s="329"/>
      <c r="BE772" s="333" t="s">
        <v>431</v>
      </c>
      <c r="BF772" s="333"/>
      <c r="BG772" s="333"/>
      <c r="BH772" s="333"/>
      <c r="BI772" s="333"/>
      <c r="BJ772" s="333"/>
      <c r="BK772" s="333"/>
      <c r="BL772" s="333"/>
      <c r="BM772" s="333"/>
      <c r="BN772" s="327" t="s">
        <v>445</v>
      </c>
      <c r="BO772" s="328"/>
      <c r="BP772" s="328"/>
      <c r="BQ772" s="328"/>
      <c r="BR772" s="328"/>
      <c r="BS772" s="328"/>
      <c r="BT772" s="328"/>
      <c r="BU772" s="328"/>
      <c r="BV772" s="329"/>
      <c r="BW772" s="327" t="s">
        <v>446</v>
      </c>
      <c r="BX772" s="328"/>
      <c r="BY772" s="328"/>
      <c r="BZ772" s="328"/>
      <c r="CA772" s="328"/>
      <c r="CB772" s="328"/>
      <c r="CC772" s="328"/>
      <c r="CD772" s="328"/>
      <c r="CE772" s="329"/>
      <c r="CF772" s="327" t="s">
        <v>447</v>
      </c>
      <c r="CG772" s="328"/>
      <c r="CH772" s="328"/>
      <c r="CI772" s="328"/>
      <c r="CJ772" s="328"/>
      <c r="CK772" s="328"/>
      <c r="CL772" s="328"/>
      <c r="CM772" s="328"/>
      <c r="CN772" s="329"/>
    </row>
    <row r="773" spans="4:92" ht="14.25" customHeight="1" x14ac:dyDescent="0.35">
      <c r="D773" s="335">
        <v>3</v>
      </c>
      <c r="E773" s="336"/>
      <c r="F773" s="336"/>
      <c r="G773" s="336"/>
      <c r="H773" s="336"/>
      <c r="I773" s="336"/>
      <c r="J773" s="336"/>
      <c r="K773" s="336"/>
      <c r="L773" s="336"/>
      <c r="M773" s="336"/>
      <c r="N773" s="336"/>
      <c r="O773" s="336"/>
      <c r="P773" s="336"/>
      <c r="Q773" s="336"/>
      <c r="R773" s="336"/>
      <c r="S773" s="336"/>
      <c r="T773" s="336"/>
      <c r="U773" s="336"/>
      <c r="V773" s="337"/>
      <c r="W773" s="444" t="s">
        <v>1297</v>
      </c>
      <c r="X773" s="445"/>
      <c r="Y773" s="445"/>
      <c r="Z773" s="445"/>
      <c r="AA773" s="445"/>
      <c r="AB773" s="446"/>
      <c r="AC773" s="420">
        <v>460</v>
      </c>
      <c r="AD773" s="357"/>
      <c r="AE773" s="357"/>
      <c r="AF773" s="357"/>
      <c r="AG773" s="357"/>
      <c r="AH773" s="358"/>
      <c r="AI773" s="338">
        <f>W773/100</f>
        <v>17.55</v>
      </c>
      <c r="AJ773" s="339"/>
      <c r="AK773" s="339"/>
      <c r="AL773" s="339"/>
      <c r="AM773" s="339"/>
      <c r="AN773" s="340"/>
      <c r="AO773" s="338">
        <f t="shared" si="37"/>
        <v>4.5999999999999996</v>
      </c>
      <c r="AP773" s="339"/>
      <c r="AQ773" s="339"/>
      <c r="AR773" s="339"/>
      <c r="AS773" s="339"/>
      <c r="AT773" s="340"/>
      <c r="AV773" s="437"/>
      <c r="AW773" s="438"/>
      <c r="AX773" s="438"/>
      <c r="AY773" s="438"/>
      <c r="AZ773" s="438"/>
      <c r="BA773" s="438"/>
      <c r="BB773" s="438"/>
      <c r="BC773" s="438"/>
      <c r="BD773" s="439"/>
      <c r="BE773" s="333"/>
      <c r="BF773" s="333"/>
      <c r="BG773" s="333"/>
      <c r="BH773" s="333"/>
      <c r="BI773" s="333"/>
      <c r="BJ773" s="333"/>
      <c r="BK773" s="333"/>
      <c r="BL773" s="333"/>
      <c r="BM773" s="333"/>
      <c r="BN773" s="437"/>
      <c r="BO773" s="438"/>
      <c r="BP773" s="438"/>
      <c r="BQ773" s="438"/>
      <c r="BR773" s="438"/>
      <c r="BS773" s="438"/>
      <c r="BT773" s="438"/>
      <c r="BU773" s="438"/>
      <c r="BV773" s="439"/>
      <c r="BW773" s="437"/>
      <c r="BX773" s="438"/>
      <c r="BY773" s="438"/>
      <c r="BZ773" s="438"/>
      <c r="CA773" s="438"/>
      <c r="CB773" s="438"/>
      <c r="CC773" s="438"/>
      <c r="CD773" s="438"/>
      <c r="CE773" s="439"/>
      <c r="CF773" s="437"/>
      <c r="CG773" s="438"/>
      <c r="CH773" s="438"/>
      <c r="CI773" s="438"/>
      <c r="CJ773" s="438"/>
      <c r="CK773" s="438"/>
      <c r="CL773" s="438"/>
      <c r="CM773" s="438"/>
      <c r="CN773" s="439"/>
    </row>
    <row r="774" spans="4:92" ht="14.25" customHeight="1" x14ac:dyDescent="0.35">
      <c r="D774" s="335">
        <v>4</v>
      </c>
      <c r="E774" s="336"/>
      <c r="F774" s="336"/>
      <c r="G774" s="336"/>
      <c r="H774" s="336"/>
      <c r="I774" s="336"/>
      <c r="J774" s="336"/>
      <c r="K774" s="336"/>
      <c r="L774" s="336"/>
      <c r="M774" s="336"/>
      <c r="N774" s="336"/>
      <c r="O774" s="336"/>
      <c r="P774" s="336"/>
      <c r="Q774" s="336"/>
      <c r="R774" s="336"/>
      <c r="S774" s="336"/>
      <c r="T774" s="336"/>
      <c r="U774" s="336"/>
      <c r="V774" s="337"/>
      <c r="W774" s="444" t="s">
        <v>1298</v>
      </c>
      <c r="X774" s="445"/>
      <c r="Y774" s="445"/>
      <c r="Z774" s="445"/>
      <c r="AA774" s="445"/>
      <c r="AB774" s="446"/>
      <c r="AC774" s="420">
        <v>124</v>
      </c>
      <c r="AD774" s="357"/>
      <c r="AE774" s="357"/>
      <c r="AF774" s="357"/>
      <c r="AG774" s="357"/>
      <c r="AH774" s="358"/>
      <c r="AI774" s="338">
        <f>W774/100</f>
        <v>0.49</v>
      </c>
      <c r="AJ774" s="339"/>
      <c r="AK774" s="339"/>
      <c r="AL774" s="339"/>
      <c r="AM774" s="339"/>
      <c r="AN774" s="340"/>
      <c r="AO774" s="338">
        <f t="shared" si="37"/>
        <v>1.24</v>
      </c>
      <c r="AP774" s="339"/>
      <c r="AQ774" s="339"/>
      <c r="AR774" s="339"/>
      <c r="AS774" s="339"/>
      <c r="AT774" s="340"/>
      <c r="AV774" s="330"/>
      <c r="AW774" s="331"/>
      <c r="AX774" s="331"/>
      <c r="AY774" s="331"/>
      <c r="AZ774" s="331"/>
      <c r="BA774" s="331"/>
      <c r="BB774" s="331"/>
      <c r="BC774" s="331"/>
      <c r="BD774" s="332"/>
      <c r="BE774" s="333"/>
      <c r="BF774" s="333"/>
      <c r="BG774" s="333"/>
      <c r="BH774" s="333"/>
      <c r="BI774" s="333"/>
      <c r="BJ774" s="333"/>
      <c r="BK774" s="333"/>
      <c r="BL774" s="333"/>
      <c r="BM774" s="333"/>
      <c r="BN774" s="330"/>
      <c r="BO774" s="331"/>
      <c r="BP774" s="331"/>
      <c r="BQ774" s="331"/>
      <c r="BR774" s="331"/>
      <c r="BS774" s="331"/>
      <c r="BT774" s="331"/>
      <c r="BU774" s="331"/>
      <c r="BV774" s="332"/>
      <c r="BW774" s="330"/>
      <c r="BX774" s="331"/>
      <c r="BY774" s="331"/>
      <c r="BZ774" s="331"/>
      <c r="CA774" s="331"/>
      <c r="CB774" s="331"/>
      <c r="CC774" s="331"/>
      <c r="CD774" s="331"/>
      <c r="CE774" s="332"/>
      <c r="CF774" s="330"/>
      <c r="CG774" s="331"/>
      <c r="CH774" s="331"/>
      <c r="CI774" s="331"/>
      <c r="CJ774" s="331"/>
      <c r="CK774" s="331"/>
      <c r="CL774" s="331"/>
      <c r="CM774" s="331"/>
      <c r="CN774" s="332"/>
    </row>
    <row r="775" spans="4:92" ht="14.25" customHeight="1" x14ac:dyDescent="0.35">
      <c r="D775" s="335">
        <v>5</v>
      </c>
      <c r="E775" s="336"/>
      <c r="F775" s="336"/>
      <c r="G775" s="336"/>
      <c r="H775" s="336"/>
      <c r="I775" s="336"/>
      <c r="J775" s="336"/>
      <c r="K775" s="336"/>
      <c r="L775" s="336"/>
      <c r="M775" s="336"/>
      <c r="N775" s="336"/>
      <c r="O775" s="336"/>
      <c r="P775" s="336"/>
      <c r="Q775" s="336"/>
      <c r="R775" s="336"/>
      <c r="S775" s="336"/>
      <c r="T775" s="336"/>
      <c r="U775" s="336"/>
      <c r="V775" s="337"/>
      <c r="W775" s="420">
        <v>16</v>
      </c>
      <c r="X775" s="357"/>
      <c r="Y775" s="357"/>
      <c r="Z775" s="357"/>
      <c r="AA775" s="357"/>
      <c r="AB775" s="358"/>
      <c r="AC775" s="420">
        <v>57</v>
      </c>
      <c r="AD775" s="357"/>
      <c r="AE775" s="357"/>
      <c r="AF775" s="357"/>
      <c r="AG775" s="357"/>
      <c r="AH775" s="358"/>
      <c r="AI775" s="338">
        <f>W775/100</f>
        <v>0.16</v>
      </c>
      <c r="AJ775" s="339"/>
      <c r="AK775" s="339"/>
      <c r="AL775" s="339"/>
      <c r="AM775" s="339"/>
      <c r="AN775" s="340"/>
      <c r="AO775" s="338">
        <f t="shared" si="37"/>
        <v>0.56999999999999995</v>
      </c>
      <c r="AP775" s="339"/>
      <c r="AQ775" s="339"/>
      <c r="AR775" s="339"/>
      <c r="AS775" s="339"/>
      <c r="AT775" s="340"/>
      <c r="AV775" s="326" t="s">
        <v>1299</v>
      </c>
      <c r="AW775" s="326"/>
      <c r="AX775" s="326"/>
      <c r="AY775" s="326"/>
      <c r="AZ775" s="326"/>
      <c r="BA775" s="326"/>
      <c r="BB775" s="326"/>
      <c r="BC775" s="326"/>
      <c r="BD775" s="326"/>
      <c r="BE775" s="542" t="s">
        <v>1207</v>
      </c>
      <c r="BF775" s="326"/>
      <c r="BG775" s="326"/>
      <c r="BH775" s="326"/>
      <c r="BI775" s="326"/>
      <c r="BJ775" s="326"/>
      <c r="BK775" s="326"/>
      <c r="BL775" s="326"/>
      <c r="BM775" s="326"/>
      <c r="BN775" s="326" t="s">
        <v>1300</v>
      </c>
      <c r="BO775" s="326"/>
      <c r="BP775" s="326"/>
      <c r="BQ775" s="326"/>
      <c r="BR775" s="326"/>
      <c r="BS775" s="326"/>
      <c r="BT775" s="326"/>
      <c r="BU775" s="326"/>
      <c r="BV775" s="326"/>
      <c r="BW775" s="326" t="s">
        <v>1301</v>
      </c>
      <c r="BX775" s="326"/>
      <c r="BY775" s="326"/>
      <c r="BZ775" s="326"/>
      <c r="CA775" s="326"/>
      <c r="CB775" s="326"/>
      <c r="CC775" s="326"/>
      <c r="CD775" s="326"/>
      <c r="CE775" s="326"/>
      <c r="CF775" s="326" t="s">
        <v>1208</v>
      </c>
      <c r="CG775" s="326"/>
      <c r="CH775" s="326"/>
      <c r="CI775" s="326"/>
      <c r="CJ775" s="326"/>
      <c r="CK775" s="326"/>
      <c r="CL775" s="326"/>
      <c r="CM775" s="326"/>
      <c r="CN775" s="326"/>
    </row>
    <row r="776" spans="4:92" ht="35.25" customHeight="1" x14ac:dyDescent="0.35">
      <c r="D776" s="335">
        <v>6</v>
      </c>
      <c r="E776" s="336"/>
      <c r="F776" s="336"/>
      <c r="G776" s="336"/>
      <c r="H776" s="336"/>
      <c r="I776" s="336"/>
      <c r="J776" s="336"/>
      <c r="K776" s="336"/>
      <c r="L776" s="336"/>
      <c r="M776" s="336"/>
      <c r="N776" s="336"/>
      <c r="O776" s="336"/>
      <c r="P776" s="336"/>
      <c r="Q776" s="336"/>
      <c r="R776" s="336"/>
      <c r="S776" s="336"/>
      <c r="T776" s="336"/>
      <c r="U776" s="336"/>
      <c r="V776" s="337"/>
      <c r="W776" s="420">
        <v>0</v>
      </c>
      <c r="X776" s="357"/>
      <c r="Y776" s="357"/>
      <c r="Z776" s="357"/>
      <c r="AA776" s="357"/>
      <c r="AB776" s="358"/>
      <c r="AC776" s="420">
        <v>3</v>
      </c>
      <c r="AD776" s="357"/>
      <c r="AE776" s="357"/>
      <c r="AF776" s="357"/>
      <c r="AG776" s="357"/>
      <c r="AH776" s="358"/>
      <c r="AI776" s="341">
        <f>W776/100</f>
        <v>0</v>
      </c>
      <c r="AJ776" s="342"/>
      <c r="AK776" s="342"/>
      <c r="AL776" s="342"/>
      <c r="AM776" s="342"/>
      <c r="AN776" s="343"/>
      <c r="AO776" s="341">
        <f t="shared" si="37"/>
        <v>0.03</v>
      </c>
      <c r="AP776" s="342"/>
      <c r="AQ776" s="342"/>
      <c r="AR776" s="342"/>
      <c r="AS776" s="342"/>
      <c r="AT776" s="343"/>
      <c r="AV776" s="326"/>
      <c r="AW776" s="326"/>
      <c r="AX776" s="326"/>
      <c r="AY776" s="326"/>
      <c r="AZ776" s="326"/>
      <c r="BA776" s="326"/>
      <c r="BB776" s="326"/>
      <c r="BC776" s="326"/>
      <c r="BD776" s="326"/>
      <c r="BE776" s="326"/>
      <c r="BF776" s="326"/>
      <c r="BG776" s="326"/>
      <c r="BH776" s="326"/>
      <c r="BI776" s="326"/>
      <c r="BJ776" s="326"/>
      <c r="BK776" s="326"/>
      <c r="BL776" s="326"/>
      <c r="BM776" s="326"/>
      <c r="BN776" s="326"/>
      <c r="BO776" s="326"/>
      <c r="BP776" s="326"/>
      <c r="BQ776" s="326"/>
      <c r="BR776" s="326"/>
      <c r="BS776" s="326"/>
      <c r="BT776" s="326"/>
      <c r="BU776" s="326"/>
      <c r="BV776" s="326"/>
      <c r="BW776" s="326"/>
      <c r="BX776" s="326"/>
      <c r="BY776" s="326"/>
      <c r="BZ776" s="326"/>
      <c r="CA776" s="326"/>
      <c r="CB776" s="326"/>
      <c r="CC776" s="326"/>
      <c r="CD776" s="326"/>
      <c r="CE776" s="326"/>
      <c r="CF776" s="326"/>
      <c r="CG776" s="326"/>
      <c r="CH776" s="326"/>
      <c r="CI776" s="326"/>
      <c r="CJ776" s="326"/>
      <c r="CK776" s="326"/>
      <c r="CL776" s="326"/>
      <c r="CM776" s="326"/>
      <c r="CN776" s="326"/>
    </row>
    <row r="777" spans="4:92" ht="14.25" customHeight="1" x14ac:dyDescent="0.35">
      <c r="D777" s="206" t="s">
        <v>423</v>
      </c>
      <c r="E777" s="206"/>
      <c r="F777" s="206"/>
      <c r="G777" s="206"/>
      <c r="H777" s="206"/>
      <c r="I777" s="206"/>
      <c r="J777" s="206"/>
      <c r="K777" s="206"/>
      <c r="L777" s="206"/>
      <c r="M777" s="206"/>
      <c r="N777" s="206"/>
      <c r="O777" s="206"/>
      <c r="P777" s="206"/>
      <c r="Q777" s="206"/>
      <c r="R777" s="206"/>
      <c r="S777" s="206"/>
      <c r="T777" s="206"/>
      <c r="U777" s="206"/>
      <c r="V777" s="206"/>
      <c r="W777" s="206"/>
      <c r="X777" s="206"/>
      <c r="Y777" s="206"/>
      <c r="Z777" s="206"/>
      <c r="AA777" s="206"/>
      <c r="AB777" s="206"/>
      <c r="AC777" s="206"/>
      <c r="AD777" s="206"/>
      <c r="AE777" s="206"/>
      <c r="AF777" s="206"/>
      <c r="AG777" s="206"/>
      <c r="AH777" s="206"/>
      <c r="AI777" s="206"/>
      <c r="AJ777" s="206"/>
      <c r="AK777" s="206"/>
      <c r="AL777" s="206"/>
      <c r="AM777" s="206"/>
      <c r="AN777" s="206"/>
      <c r="AO777" s="206"/>
      <c r="AP777" s="206"/>
      <c r="AQ777" s="206"/>
      <c r="AR777" s="206"/>
      <c r="AS777" s="206"/>
      <c r="AT777" s="206"/>
      <c r="AV777" s="537" t="s">
        <v>1274</v>
      </c>
      <c r="AW777" s="536"/>
      <c r="AX777" s="536"/>
      <c r="AY777" s="536"/>
      <c r="AZ777" s="536"/>
      <c r="BA777" s="536"/>
      <c r="BB777" s="536"/>
      <c r="BC777" s="536"/>
      <c r="BD777" s="536"/>
      <c r="BE777" s="536"/>
      <c r="BF777" s="536"/>
      <c r="BG777" s="536"/>
      <c r="BH777" s="536"/>
      <c r="BI777" s="536"/>
      <c r="BJ777" s="536"/>
      <c r="BK777" s="536"/>
      <c r="BL777" s="536"/>
      <c r="BM777" s="536"/>
      <c r="BN777" s="536"/>
      <c r="BO777" s="536"/>
      <c r="BP777" s="536"/>
      <c r="BQ777" s="536"/>
      <c r="BR777" s="536"/>
      <c r="BS777" s="536"/>
      <c r="BT777" s="536"/>
      <c r="BU777" s="536"/>
      <c r="BV777" s="536"/>
      <c r="BW777" s="536"/>
      <c r="BX777" s="536"/>
      <c r="BY777" s="536"/>
      <c r="BZ777" s="536"/>
      <c r="CA777" s="536"/>
      <c r="CB777" s="536"/>
      <c r="CC777" s="536"/>
      <c r="CD777" s="536"/>
      <c r="CE777" s="536"/>
      <c r="CF777" s="536"/>
      <c r="CG777" s="536"/>
      <c r="CH777" s="536"/>
      <c r="CI777" s="536"/>
      <c r="CJ777" s="536"/>
      <c r="CK777" s="536"/>
      <c r="CL777" s="536"/>
      <c r="CM777" s="536"/>
      <c r="CN777" s="536"/>
    </row>
    <row r="778" spans="4:92" ht="14.25" customHeight="1" x14ac:dyDescent="0.35"/>
    <row r="779" spans="4:92" ht="14.25" customHeight="1" x14ac:dyDescent="0.35">
      <c r="D779" s="334" t="s">
        <v>427</v>
      </c>
      <c r="E779" s="334"/>
      <c r="F779" s="334"/>
      <c r="G779" s="334"/>
      <c r="H779" s="334"/>
      <c r="I779" s="334"/>
      <c r="J779" s="334"/>
      <c r="K779" s="334"/>
      <c r="L779" s="334"/>
      <c r="M779" s="334"/>
      <c r="N779" s="334"/>
      <c r="O779" s="334"/>
      <c r="P779" s="334"/>
      <c r="Q779" s="334"/>
      <c r="R779" s="334"/>
      <c r="S779" s="334"/>
      <c r="T779" s="334"/>
      <c r="U779" s="334"/>
      <c r="V779" s="334"/>
      <c r="W779" s="334"/>
      <c r="X779" s="334"/>
      <c r="Y779" s="334"/>
      <c r="Z779" s="334"/>
      <c r="AA779" s="334"/>
      <c r="AB779" s="334"/>
      <c r="AC779" s="334"/>
      <c r="AD779" s="334"/>
      <c r="AE779" s="334"/>
      <c r="AF779" s="334"/>
      <c r="AG779" s="334"/>
      <c r="AH779" s="334"/>
      <c r="AI779" s="334"/>
      <c r="AJ779" s="334"/>
      <c r="AK779" s="334"/>
      <c r="AL779" s="334"/>
      <c r="AM779" s="334"/>
      <c r="AN779" s="334"/>
      <c r="AO779" s="334"/>
      <c r="AP779" s="334"/>
      <c r="AQ779" s="334"/>
      <c r="AR779" s="334"/>
      <c r="AS779" s="334"/>
      <c r="AT779" s="203"/>
      <c r="AU779" s="14"/>
      <c r="AV779" s="334" t="s">
        <v>449</v>
      </c>
      <c r="AW779" s="334"/>
      <c r="AX779" s="334"/>
      <c r="AY779" s="334"/>
      <c r="AZ779" s="334"/>
      <c r="BA779" s="334"/>
      <c r="BB779" s="334"/>
      <c r="BC779" s="334"/>
      <c r="BD779" s="334"/>
      <c r="BE779" s="334"/>
      <c r="BF779" s="334"/>
      <c r="BG779" s="334"/>
      <c r="BH779" s="334"/>
      <c r="BI779" s="334"/>
      <c r="BJ779" s="334"/>
      <c r="BK779" s="334"/>
      <c r="BL779" s="334"/>
      <c r="BM779" s="334"/>
      <c r="BN779" s="334"/>
      <c r="BO779" s="334"/>
      <c r="BP779" s="334"/>
      <c r="BQ779" s="334"/>
      <c r="BR779" s="334"/>
      <c r="BS779" s="334"/>
      <c r="BT779" s="334"/>
      <c r="BU779" s="334"/>
      <c r="BV779" s="334"/>
      <c r="BW779" s="334"/>
      <c r="BX779" s="334"/>
      <c r="BY779" s="334"/>
      <c r="BZ779" s="334"/>
      <c r="CA779" s="334"/>
      <c r="CB779" s="334"/>
      <c r="CC779" s="334"/>
      <c r="CD779" s="334"/>
      <c r="CE779" s="334"/>
      <c r="CF779" s="334"/>
      <c r="CG779" s="334"/>
      <c r="CH779" s="334"/>
      <c r="CI779" s="334"/>
      <c r="CJ779" s="334"/>
      <c r="CK779" s="334"/>
      <c r="CL779" s="334"/>
      <c r="CM779" s="334"/>
      <c r="CN779" s="334"/>
    </row>
    <row r="780" spans="4:92" ht="14.25" customHeight="1" x14ac:dyDescent="0.35">
      <c r="D780" s="334"/>
      <c r="E780" s="334"/>
      <c r="F780" s="334"/>
      <c r="G780" s="334"/>
      <c r="H780" s="334"/>
      <c r="I780" s="334"/>
      <c r="J780" s="334"/>
      <c r="K780" s="334"/>
      <c r="L780" s="334"/>
      <c r="M780" s="334"/>
      <c r="N780" s="334"/>
      <c r="O780" s="334"/>
      <c r="P780" s="334"/>
      <c r="Q780" s="334"/>
      <c r="R780" s="334"/>
      <c r="S780" s="334"/>
      <c r="T780" s="334"/>
      <c r="U780" s="334"/>
      <c r="V780" s="334"/>
      <c r="W780" s="334"/>
      <c r="X780" s="334"/>
      <c r="Y780" s="334"/>
      <c r="Z780" s="334"/>
      <c r="AA780" s="334"/>
      <c r="AB780" s="334"/>
      <c r="AC780" s="334"/>
      <c r="AD780" s="334"/>
      <c r="AE780" s="334"/>
      <c r="AF780" s="334"/>
      <c r="AG780" s="334"/>
      <c r="AH780" s="334"/>
      <c r="AI780" s="334"/>
      <c r="AJ780" s="334"/>
      <c r="AK780" s="334"/>
      <c r="AL780" s="334"/>
      <c r="AM780" s="334"/>
      <c r="AN780" s="334"/>
      <c r="AO780" s="334"/>
      <c r="AP780" s="334"/>
      <c r="AQ780" s="334"/>
      <c r="AR780" s="334"/>
      <c r="AS780" s="334"/>
      <c r="AT780" s="203"/>
      <c r="AU780" s="14"/>
      <c r="AV780" s="334"/>
      <c r="AW780" s="334"/>
      <c r="AX780" s="334"/>
      <c r="AY780" s="334"/>
      <c r="AZ780" s="334"/>
      <c r="BA780" s="334"/>
      <c r="BB780" s="334"/>
      <c r="BC780" s="334"/>
      <c r="BD780" s="334"/>
      <c r="BE780" s="334"/>
      <c r="BF780" s="334"/>
      <c r="BG780" s="334"/>
      <c r="BH780" s="334"/>
      <c r="BI780" s="334"/>
      <c r="BJ780" s="334"/>
      <c r="BK780" s="334"/>
      <c r="BL780" s="334"/>
      <c r="BM780" s="334"/>
      <c r="BN780" s="334"/>
      <c r="BO780" s="334"/>
      <c r="BP780" s="334"/>
      <c r="BQ780" s="334"/>
      <c r="BR780" s="334"/>
      <c r="BS780" s="334"/>
      <c r="BT780" s="334"/>
      <c r="BU780" s="334"/>
      <c r="BV780" s="334"/>
      <c r="BW780" s="334"/>
      <c r="BX780" s="334"/>
      <c r="BY780" s="334"/>
      <c r="BZ780" s="334"/>
      <c r="CA780" s="334"/>
      <c r="CB780" s="334"/>
      <c r="CC780" s="334"/>
      <c r="CD780" s="334"/>
      <c r="CE780" s="334"/>
      <c r="CF780" s="334"/>
      <c r="CG780" s="334"/>
      <c r="CH780" s="334"/>
      <c r="CI780" s="334"/>
      <c r="CJ780" s="334"/>
      <c r="CK780" s="334"/>
      <c r="CL780" s="334"/>
      <c r="CM780" s="334"/>
      <c r="CN780" s="334"/>
    </row>
    <row r="781" spans="4:92" ht="14.25" customHeight="1" x14ac:dyDescent="0.35"/>
    <row r="782" spans="4:92" ht="14.25" customHeight="1" x14ac:dyDescent="0.35">
      <c r="D782" s="203" t="s">
        <v>428</v>
      </c>
      <c r="E782" s="203"/>
      <c r="F782" s="203"/>
      <c r="G782" s="203"/>
      <c r="H782" s="203"/>
      <c r="I782" s="203"/>
      <c r="J782" s="203"/>
      <c r="K782" s="203"/>
      <c r="L782" s="203"/>
      <c r="M782" s="203"/>
      <c r="N782" s="203"/>
      <c r="O782" s="203"/>
      <c r="P782" s="203"/>
      <c r="Q782" s="203"/>
      <c r="R782" s="203"/>
      <c r="S782" s="203"/>
      <c r="T782" s="203"/>
      <c r="U782" s="203"/>
      <c r="V782" s="203"/>
      <c r="W782" s="203"/>
      <c r="X782" s="203"/>
      <c r="Y782" s="203"/>
      <c r="Z782" s="203"/>
      <c r="AA782" s="203"/>
      <c r="AB782" s="203"/>
      <c r="AC782" s="203"/>
      <c r="AD782" s="203"/>
      <c r="AE782" s="203"/>
      <c r="AF782" s="203"/>
      <c r="AG782" s="203"/>
      <c r="AH782" s="203"/>
      <c r="AI782" s="203"/>
      <c r="AJ782" s="203"/>
      <c r="AK782" s="203"/>
      <c r="AL782" s="203"/>
      <c r="AM782" s="203"/>
      <c r="AN782" s="203"/>
      <c r="AO782" s="203"/>
      <c r="AP782" s="203"/>
      <c r="AQ782" s="203"/>
      <c r="AR782" s="203"/>
      <c r="AS782" s="203"/>
      <c r="AT782" s="203"/>
      <c r="AV782" s="390" t="s">
        <v>450</v>
      </c>
      <c r="AW782" s="390"/>
      <c r="AX782" s="390"/>
      <c r="AY782" s="390"/>
      <c r="AZ782" s="390"/>
      <c r="BA782" s="390"/>
      <c r="BB782" s="390"/>
      <c r="BC782" s="390"/>
      <c r="BD782" s="390"/>
      <c r="BE782" s="390"/>
      <c r="BF782" s="390"/>
      <c r="BG782" s="390"/>
      <c r="BH782" s="390"/>
      <c r="BI782" s="390"/>
      <c r="BJ782" s="390"/>
      <c r="BK782" s="390"/>
      <c r="BL782" s="390"/>
      <c r="BM782" s="390"/>
      <c r="BN782" s="390"/>
      <c r="BO782" s="390"/>
      <c r="BP782" s="390"/>
      <c r="BQ782" s="390"/>
      <c r="BR782" s="390"/>
      <c r="BS782" s="390"/>
      <c r="BT782" s="390"/>
      <c r="BU782" s="390"/>
      <c r="BV782" s="390"/>
      <c r="BW782" s="390"/>
      <c r="BX782" s="390"/>
      <c r="BY782" s="390"/>
      <c r="BZ782" s="390"/>
      <c r="CA782" s="390"/>
      <c r="CB782" s="390"/>
      <c r="CC782" s="390"/>
      <c r="CD782" s="390"/>
      <c r="CE782" s="390"/>
      <c r="CF782" s="390"/>
      <c r="CG782" s="390"/>
      <c r="CH782" s="390"/>
      <c r="CI782" s="390"/>
      <c r="CJ782" s="390"/>
      <c r="CK782" s="390"/>
      <c r="CL782" s="390"/>
    </row>
    <row r="783" spans="4:92" ht="14.25" customHeight="1" x14ac:dyDescent="0.35"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  <c r="AA783" s="205"/>
      <c r="AB783" s="205"/>
      <c r="AC783" s="205"/>
      <c r="AD783" s="205"/>
      <c r="AE783" s="205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  <c r="AP783" s="205"/>
      <c r="AQ783" s="205"/>
      <c r="AR783" s="205"/>
      <c r="AS783" s="205"/>
      <c r="AT783" s="205"/>
      <c r="AV783" s="390"/>
      <c r="AW783" s="390"/>
      <c r="AX783" s="390"/>
      <c r="AY783" s="390"/>
      <c r="AZ783" s="390"/>
      <c r="BA783" s="390"/>
      <c r="BB783" s="390"/>
      <c r="BC783" s="390"/>
      <c r="BD783" s="390"/>
      <c r="BE783" s="390"/>
      <c r="BF783" s="390"/>
      <c r="BG783" s="390"/>
      <c r="BH783" s="390"/>
      <c r="BI783" s="390"/>
      <c r="BJ783" s="390"/>
      <c r="BK783" s="390"/>
      <c r="BL783" s="390"/>
      <c r="BM783" s="390"/>
      <c r="BN783" s="390"/>
      <c r="BO783" s="390"/>
      <c r="BP783" s="390"/>
      <c r="BQ783" s="390"/>
      <c r="BR783" s="390"/>
      <c r="BS783" s="390"/>
      <c r="BT783" s="390"/>
      <c r="BU783" s="390"/>
      <c r="BV783" s="390"/>
      <c r="BW783" s="390"/>
      <c r="BX783" s="390"/>
      <c r="BY783" s="390"/>
      <c r="BZ783" s="390"/>
      <c r="CA783" s="390"/>
      <c r="CB783" s="390"/>
      <c r="CC783" s="390"/>
      <c r="CD783" s="390"/>
      <c r="CE783" s="390"/>
      <c r="CF783" s="390"/>
      <c r="CG783" s="390"/>
      <c r="CH783" s="390"/>
      <c r="CI783" s="390"/>
      <c r="CJ783" s="390"/>
      <c r="CK783" s="390"/>
      <c r="CL783" s="390"/>
    </row>
    <row r="784" spans="4:92" ht="14.25" customHeight="1" x14ac:dyDescent="0.35">
      <c r="D784" s="876" t="s">
        <v>429</v>
      </c>
      <c r="E784" s="877"/>
      <c r="F784" s="877"/>
      <c r="G784" s="877"/>
      <c r="H784" s="877"/>
      <c r="I784" s="877"/>
      <c r="J784" s="877"/>
      <c r="K784" s="877"/>
      <c r="L784" s="877"/>
      <c r="M784" s="877"/>
      <c r="N784" s="877"/>
      <c r="O784" s="877"/>
      <c r="P784" s="877"/>
      <c r="Q784" s="877"/>
      <c r="R784" s="877"/>
      <c r="S784" s="877"/>
      <c r="T784" s="878"/>
      <c r="U784" s="335" t="s">
        <v>426</v>
      </c>
      <c r="V784" s="336"/>
      <c r="W784" s="336"/>
      <c r="X784" s="336"/>
      <c r="Y784" s="336"/>
      <c r="Z784" s="336"/>
      <c r="AA784" s="336"/>
      <c r="AB784" s="336"/>
      <c r="AC784" s="336"/>
      <c r="AD784" s="336"/>
      <c r="AE784" s="336"/>
      <c r="AF784" s="336"/>
      <c r="AG784" s="336"/>
      <c r="AH784" s="337"/>
      <c r="AI784" s="876" t="s">
        <v>430</v>
      </c>
      <c r="AJ784" s="877"/>
      <c r="AK784" s="877"/>
      <c r="AL784" s="877"/>
      <c r="AM784" s="877"/>
      <c r="AN784" s="877"/>
      <c r="AO784" s="877"/>
      <c r="AP784" s="877"/>
      <c r="AQ784" s="877"/>
      <c r="AR784" s="877"/>
      <c r="AS784" s="877"/>
      <c r="AT784" s="878"/>
      <c r="AU784" s="59"/>
      <c r="AV784" s="333" t="s">
        <v>422</v>
      </c>
      <c r="AW784" s="333"/>
      <c r="AX784" s="333"/>
      <c r="AY784" s="333"/>
      <c r="AZ784" s="333"/>
      <c r="BA784" s="333"/>
      <c r="BB784" s="333"/>
      <c r="BC784" s="333"/>
      <c r="BD784" s="333"/>
      <c r="BE784" s="333"/>
      <c r="BF784" s="333"/>
      <c r="BG784" s="333"/>
      <c r="BH784" s="333"/>
      <c r="BI784" s="333"/>
      <c r="BJ784" s="333"/>
      <c r="BK784" s="333"/>
      <c r="BL784" s="333"/>
      <c r="BM784" s="333"/>
      <c r="BN784" s="333"/>
      <c r="BO784" s="333"/>
      <c r="BP784" s="333"/>
      <c r="BQ784" s="333"/>
      <c r="BR784" s="333"/>
      <c r="BS784" s="333"/>
      <c r="BT784" s="333"/>
      <c r="BU784" s="333"/>
      <c r="BV784" s="333"/>
      <c r="BW784" s="333"/>
      <c r="BX784" s="333"/>
      <c r="BY784" s="333"/>
      <c r="BZ784" s="333"/>
      <c r="CA784" s="333"/>
      <c r="CB784" s="333"/>
      <c r="CC784" s="333"/>
      <c r="CD784" s="333"/>
      <c r="CE784" s="333"/>
      <c r="CF784" s="333"/>
      <c r="CG784" s="333"/>
      <c r="CH784" s="333"/>
      <c r="CI784" s="333"/>
      <c r="CJ784" s="333"/>
      <c r="CK784" s="333"/>
      <c r="CL784" s="333"/>
      <c r="CM784" s="333"/>
      <c r="CN784" s="333"/>
    </row>
    <row r="785" spans="3:92" ht="14.25" customHeight="1" x14ac:dyDescent="0.35">
      <c r="D785" s="879"/>
      <c r="E785" s="880"/>
      <c r="F785" s="880"/>
      <c r="G785" s="880"/>
      <c r="H785" s="880"/>
      <c r="I785" s="880"/>
      <c r="J785" s="880"/>
      <c r="K785" s="880"/>
      <c r="L785" s="880"/>
      <c r="M785" s="880"/>
      <c r="N785" s="880"/>
      <c r="O785" s="880"/>
      <c r="P785" s="880"/>
      <c r="Q785" s="880"/>
      <c r="R785" s="880"/>
      <c r="S785" s="880"/>
      <c r="T785" s="881"/>
      <c r="U785" s="335" t="s">
        <v>183</v>
      </c>
      <c r="V785" s="336"/>
      <c r="W785" s="336"/>
      <c r="X785" s="336"/>
      <c r="Y785" s="336"/>
      <c r="Z785" s="336"/>
      <c r="AA785" s="337"/>
      <c r="AB785" s="335" t="s">
        <v>124</v>
      </c>
      <c r="AC785" s="336"/>
      <c r="AD785" s="336"/>
      <c r="AE785" s="336"/>
      <c r="AF785" s="336"/>
      <c r="AG785" s="336"/>
      <c r="AH785" s="337"/>
      <c r="AI785" s="879"/>
      <c r="AJ785" s="880"/>
      <c r="AK785" s="880"/>
      <c r="AL785" s="880"/>
      <c r="AM785" s="880"/>
      <c r="AN785" s="880"/>
      <c r="AO785" s="880"/>
      <c r="AP785" s="880"/>
      <c r="AQ785" s="880"/>
      <c r="AR785" s="880"/>
      <c r="AS785" s="880"/>
      <c r="AT785" s="881"/>
      <c r="AU785" s="59"/>
      <c r="AV785" s="333"/>
      <c r="AW785" s="333"/>
      <c r="AX785" s="333"/>
      <c r="AY785" s="333"/>
      <c r="AZ785" s="333"/>
      <c r="BA785" s="333"/>
      <c r="BB785" s="333"/>
      <c r="BC785" s="333"/>
      <c r="BD785" s="333"/>
      <c r="BE785" s="333"/>
      <c r="BF785" s="333"/>
      <c r="BG785" s="333"/>
      <c r="BH785" s="333"/>
      <c r="BI785" s="333"/>
      <c r="BJ785" s="333"/>
      <c r="BK785" s="333"/>
      <c r="BL785" s="333"/>
      <c r="BM785" s="333"/>
      <c r="BN785" s="333"/>
      <c r="BO785" s="333"/>
      <c r="BP785" s="333"/>
      <c r="BQ785" s="333"/>
      <c r="BR785" s="333"/>
      <c r="BS785" s="333"/>
      <c r="BT785" s="333"/>
      <c r="BU785" s="333"/>
      <c r="BV785" s="333"/>
      <c r="BW785" s="333"/>
      <c r="BX785" s="333"/>
      <c r="BY785" s="333"/>
      <c r="BZ785" s="333"/>
      <c r="CA785" s="333"/>
      <c r="CB785" s="333"/>
      <c r="CC785" s="333"/>
      <c r="CD785" s="333"/>
      <c r="CE785" s="333"/>
      <c r="CF785" s="333"/>
      <c r="CG785" s="333"/>
      <c r="CH785" s="333"/>
      <c r="CI785" s="333"/>
      <c r="CJ785" s="333"/>
      <c r="CK785" s="333"/>
      <c r="CL785" s="333"/>
      <c r="CM785" s="333"/>
      <c r="CN785" s="333"/>
    </row>
    <row r="786" spans="3:92" ht="14.25" customHeight="1" x14ac:dyDescent="0.35">
      <c r="D786" s="420" t="s">
        <v>1222</v>
      </c>
      <c r="E786" s="357"/>
      <c r="F786" s="357"/>
      <c r="G786" s="357"/>
      <c r="H786" s="357"/>
      <c r="I786" s="357"/>
      <c r="J786" s="357"/>
      <c r="K786" s="357"/>
      <c r="L786" s="357"/>
      <c r="M786" s="357"/>
      <c r="N786" s="357"/>
      <c r="O786" s="357"/>
      <c r="P786" s="357"/>
      <c r="Q786" s="357"/>
      <c r="R786" s="357"/>
      <c r="S786" s="357"/>
      <c r="T786" s="358"/>
      <c r="U786" s="420">
        <f>3501+4279+831+64+20</f>
        <v>8695</v>
      </c>
      <c r="V786" s="357"/>
      <c r="W786" s="357"/>
      <c r="X786" s="357"/>
      <c r="Y786" s="357"/>
      <c r="Z786" s="357"/>
      <c r="AA786" s="358"/>
      <c r="AB786" s="420">
        <f>149+194+52+1+26+2</f>
        <v>424</v>
      </c>
      <c r="AC786" s="357"/>
      <c r="AD786" s="357"/>
      <c r="AE786" s="357"/>
      <c r="AF786" s="357"/>
      <c r="AG786" s="357"/>
      <c r="AH786" s="358"/>
      <c r="AI786" s="420" t="s">
        <v>781</v>
      </c>
      <c r="AJ786" s="357"/>
      <c r="AK786" s="357"/>
      <c r="AL786" s="357"/>
      <c r="AM786" s="357"/>
      <c r="AN786" s="357"/>
      <c r="AO786" s="357"/>
      <c r="AP786" s="357"/>
      <c r="AQ786" s="357"/>
      <c r="AR786" s="357"/>
      <c r="AS786" s="357"/>
      <c r="AT786" s="358"/>
      <c r="AU786" s="36"/>
      <c r="AV786" s="333" t="s">
        <v>418</v>
      </c>
      <c r="AW786" s="333"/>
      <c r="AX786" s="333"/>
      <c r="AY786" s="333"/>
      <c r="AZ786" s="333"/>
      <c r="BA786" s="333"/>
      <c r="BB786" s="333"/>
      <c r="BC786" s="333"/>
      <c r="BD786" s="333"/>
      <c r="BE786" s="333"/>
      <c r="BF786" s="333" t="s">
        <v>419</v>
      </c>
      <c r="BG786" s="333"/>
      <c r="BH786" s="333"/>
      <c r="BI786" s="333"/>
      <c r="BJ786" s="333"/>
      <c r="BK786" s="333"/>
      <c r="BL786" s="333"/>
      <c r="BM786" s="333"/>
      <c r="BN786" s="333" t="s">
        <v>420</v>
      </c>
      <c r="BO786" s="333"/>
      <c r="BP786" s="333"/>
      <c r="BQ786" s="333"/>
      <c r="BR786" s="333"/>
      <c r="BS786" s="333"/>
      <c r="BT786" s="333"/>
      <c r="BU786" s="333"/>
      <c r="BV786" s="333"/>
      <c r="BW786" s="333" t="s">
        <v>381</v>
      </c>
      <c r="BX786" s="333"/>
      <c r="BY786" s="333"/>
      <c r="BZ786" s="333"/>
      <c r="CA786" s="333"/>
      <c r="CB786" s="333"/>
      <c r="CC786" s="333"/>
      <c r="CD786" s="333"/>
      <c r="CE786" s="333"/>
      <c r="CF786" s="333" t="s">
        <v>421</v>
      </c>
      <c r="CG786" s="333"/>
      <c r="CH786" s="333"/>
      <c r="CI786" s="333"/>
      <c r="CJ786" s="333"/>
      <c r="CK786" s="333"/>
      <c r="CL786" s="333"/>
      <c r="CM786" s="333"/>
      <c r="CN786" s="333"/>
    </row>
    <row r="787" spans="3:92" ht="14.25" customHeight="1" x14ac:dyDescent="0.35">
      <c r="D787" s="420" t="s">
        <v>1223</v>
      </c>
      <c r="E787" s="357"/>
      <c r="F787" s="357"/>
      <c r="G787" s="357"/>
      <c r="H787" s="357"/>
      <c r="I787" s="357"/>
      <c r="J787" s="357"/>
      <c r="K787" s="357"/>
      <c r="L787" s="357"/>
      <c r="M787" s="357"/>
      <c r="N787" s="357"/>
      <c r="O787" s="357"/>
      <c r="P787" s="357"/>
      <c r="Q787" s="357"/>
      <c r="R787" s="357"/>
      <c r="S787" s="357"/>
      <c r="T787" s="358"/>
      <c r="U787" s="420">
        <v>471</v>
      </c>
      <c r="V787" s="357"/>
      <c r="W787" s="357"/>
      <c r="X787" s="357"/>
      <c r="Y787" s="357"/>
      <c r="Z787" s="357"/>
      <c r="AA787" s="358"/>
      <c r="AB787" s="420">
        <v>24</v>
      </c>
      <c r="AC787" s="357"/>
      <c r="AD787" s="357"/>
      <c r="AE787" s="357"/>
      <c r="AF787" s="357"/>
      <c r="AG787" s="357"/>
      <c r="AH787" s="358"/>
      <c r="AI787" s="420" t="s">
        <v>781</v>
      </c>
      <c r="AJ787" s="357"/>
      <c r="AK787" s="357"/>
      <c r="AL787" s="357"/>
      <c r="AM787" s="357"/>
      <c r="AN787" s="357"/>
      <c r="AO787" s="357"/>
      <c r="AP787" s="357"/>
      <c r="AQ787" s="357"/>
      <c r="AR787" s="357"/>
      <c r="AS787" s="357"/>
      <c r="AT787" s="358"/>
      <c r="AU787" s="36"/>
      <c r="AV787" s="333"/>
      <c r="AW787" s="333"/>
      <c r="AX787" s="333"/>
      <c r="AY787" s="333"/>
      <c r="AZ787" s="333"/>
      <c r="BA787" s="333"/>
      <c r="BB787" s="333"/>
      <c r="BC787" s="333"/>
      <c r="BD787" s="333"/>
      <c r="BE787" s="333"/>
      <c r="BF787" s="333"/>
      <c r="BG787" s="333"/>
      <c r="BH787" s="333"/>
      <c r="BI787" s="333"/>
      <c r="BJ787" s="333"/>
      <c r="BK787" s="333"/>
      <c r="BL787" s="333"/>
      <c r="BM787" s="333"/>
      <c r="BN787" s="333"/>
      <c r="BO787" s="333"/>
      <c r="BP787" s="333"/>
      <c r="BQ787" s="333"/>
      <c r="BR787" s="333"/>
      <c r="BS787" s="333"/>
      <c r="BT787" s="333"/>
      <c r="BU787" s="333"/>
      <c r="BV787" s="333"/>
      <c r="BW787" s="333"/>
      <c r="BX787" s="333"/>
      <c r="BY787" s="333"/>
      <c r="BZ787" s="333"/>
      <c r="CA787" s="333"/>
      <c r="CB787" s="333"/>
      <c r="CC787" s="333"/>
      <c r="CD787" s="333"/>
      <c r="CE787" s="333"/>
      <c r="CF787" s="333"/>
      <c r="CG787" s="333"/>
      <c r="CH787" s="333"/>
      <c r="CI787" s="333"/>
      <c r="CJ787" s="333"/>
      <c r="CK787" s="333"/>
      <c r="CL787" s="333"/>
      <c r="CM787" s="333"/>
      <c r="CN787" s="333"/>
    </row>
    <row r="788" spans="3:92" ht="14.25" customHeight="1" x14ac:dyDescent="0.35">
      <c r="D788" s="420" t="s">
        <v>1224</v>
      </c>
      <c r="E788" s="357"/>
      <c r="F788" s="357"/>
      <c r="G788" s="357"/>
      <c r="H788" s="357"/>
      <c r="I788" s="357"/>
      <c r="J788" s="357"/>
      <c r="K788" s="357"/>
      <c r="L788" s="357"/>
      <c r="M788" s="357"/>
      <c r="N788" s="357"/>
      <c r="O788" s="357"/>
      <c r="P788" s="357"/>
      <c r="Q788" s="357"/>
      <c r="R788" s="357"/>
      <c r="S788" s="357"/>
      <c r="T788" s="358"/>
      <c r="U788" s="420">
        <v>51</v>
      </c>
      <c r="V788" s="357"/>
      <c r="W788" s="357"/>
      <c r="X788" s="357"/>
      <c r="Y788" s="357"/>
      <c r="Z788" s="357"/>
      <c r="AA788" s="358"/>
      <c r="AB788" s="420">
        <v>3</v>
      </c>
      <c r="AC788" s="357"/>
      <c r="AD788" s="357"/>
      <c r="AE788" s="357"/>
      <c r="AF788" s="357"/>
      <c r="AG788" s="357"/>
      <c r="AH788" s="358"/>
      <c r="AI788" s="420" t="s">
        <v>781</v>
      </c>
      <c r="AJ788" s="357"/>
      <c r="AK788" s="357"/>
      <c r="AL788" s="357"/>
      <c r="AM788" s="357"/>
      <c r="AN788" s="357"/>
      <c r="AO788" s="357"/>
      <c r="AP788" s="357"/>
      <c r="AQ788" s="357"/>
      <c r="AR788" s="357"/>
      <c r="AS788" s="357"/>
      <c r="AT788" s="358"/>
      <c r="AU788" s="36"/>
      <c r="AV788" s="333" t="s">
        <v>183</v>
      </c>
      <c r="AW788" s="333"/>
      <c r="AX788" s="333"/>
      <c r="AY788" s="333"/>
      <c r="AZ788" s="333"/>
      <c r="BA788" s="333" t="s">
        <v>124</v>
      </c>
      <c r="BB788" s="333"/>
      <c r="BC788" s="333"/>
      <c r="BD788" s="333"/>
      <c r="BE788" s="333"/>
      <c r="BF788" s="333" t="s">
        <v>183</v>
      </c>
      <c r="BG788" s="333"/>
      <c r="BH788" s="333"/>
      <c r="BI788" s="333"/>
      <c r="BJ788" s="333" t="s">
        <v>124</v>
      </c>
      <c r="BK788" s="333"/>
      <c r="BL788" s="333"/>
      <c r="BM788" s="333"/>
      <c r="BN788" s="333" t="s">
        <v>183</v>
      </c>
      <c r="BO788" s="333"/>
      <c r="BP788" s="333"/>
      <c r="BQ788" s="333"/>
      <c r="BR788" s="333" t="s">
        <v>124</v>
      </c>
      <c r="BS788" s="333"/>
      <c r="BT788" s="333"/>
      <c r="BU788" s="333"/>
      <c r="BV788" s="333"/>
      <c r="BW788" s="333" t="s">
        <v>183</v>
      </c>
      <c r="BX788" s="333"/>
      <c r="BY788" s="333"/>
      <c r="BZ788" s="333"/>
      <c r="CA788" s="333" t="s">
        <v>124</v>
      </c>
      <c r="CB788" s="333"/>
      <c r="CC788" s="333"/>
      <c r="CD788" s="333"/>
      <c r="CE788" s="333"/>
      <c r="CF788" s="333" t="s">
        <v>183</v>
      </c>
      <c r="CG788" s="333"/>
      <c r="CH788" s="333"/>
      <c r="CI788" s="333"/>
      <c r="CJ788" s="333" t="s">
        <v>124</v>
      </c>
      <c r="CK788" s="333"/>
      <c r="CL788" s="333"/>
      <c r="CM788" s="333"/>
      <c r="CN788" s="333"/>
    </row>
    <row r="789" spans="3:92" ht="14.25" customHeight="1" x14ac:dyDescent="0.35">
      <c r="D789" s="420" t="s">
        <v>1276</v>
      </c>
      <c r="E789" s="357"/>
      <c r="F789" s="357"/>
      <c r="G789" s="357"/>
      <c r="H789" s="357"/>
      <c r="I789" s="357"/>
      <c r="J789" s="357"/>
      <c r="K789" s="357"/>
      <c r="L789" s="357"/>
      <c r="M789" s="357"/>
      <c r="N789" s="357"/>
      <c r="O789" s="357"/>
      <c r="P789" s="357"/>
      <c r="Q789" s="357"/>
      <c r="R789" s="357"/>
      <c r="S789" s="357"/>
      <c r="T789" s="358"/>
      <c r="U789" s="420">
        <v>0</v>
      </c>
      <c r="V789" s="357"/>
      <c r="W789" s="357"/>
      <c r="X789" s="357"/>
      <c r="Y789" s="357"/>
      <c r="Z789" s="357"/>
      <c r="AA789" s="358"/>
      <c r="AB789" s="420">
        <v>0</v>
      </c>
      <c r="AC789" s="357"/>
      <c r="AD789" s="357"/>
      <c r="AE789" s="357"/>
      <c r="AF789" s="357"/>
      <c r="AG789" s="357"/>
      <c r="AH789" s="358"/>
      <c r="AI789" s="420" t="s">
        <v>781</v>
      </c>
      <c r="AJ789" s="357"/>
      <c r="AK789" s="357"/>
      <c r="AL789" s="357"/>
      <c r="AM789" s="357"/>
      <c r="AN789" s="357"/>
      <c r="AO789" s="357"/>
      <c r="AP789" s="357"/>
      <c r="AQ789" s="357"/>
      <c r="AR789" s="357"/>
      <c r="AS789" s="357"/>
      <c r="AT789" s="358"/>
      <c r="AU789" s="36"/>
      <c r="AV789" s="333"/>
      <c r="AW789" s="333"/>
      <c r="AX789" s="333"/>
      <c r="AY789" s="333"/>
      <c r="AZ789" s="333"/>
      <c r="BA789" s="333"/>
      <c r="BB789" s="333"/>
      <c r="BC789" s="333"/>
      <c r="BD789" s="333"/>
      <c r="BE789" s="333"/>
      <c r="BF789" s="333"/>
      <c r="BG789" s="333"/>
      <c r="BH789" s="333"/>
      <c r="BI789" s="333"/>
      <c r="BJ789" s="333"/>
      <c r="BK789" s="333"/>
      <c r="BL789" s="333"/>
      <c r="BM789" s="333"/>
      <c r="BN789" s="333"/>
      <c r="BO789" s="333"/>
      <c r="BP789" s="333"/>
      <c r="BQ789" s="333"/>
      <c r="BR789" s="333"/>
      <c r="BS789" s="333"/>
      <c r="BT789" s="333"/>
      <c r="BU789" s="333"/>
      <c r="BV789" s="333"/>
      <c r="BW789" s="333"/>
      <c r="BX789" s="333"/>
      <c r="BY789" s="333"/>
      <c r="BZ789" s="333"/>
      <c r="CA789" s="333"/>
      <c r="CB789" s="333"/>
      <c r="CC789" s="333"/>
      <c r="CD789" s="333"/>
      <c r="CE789" s="333"/>
      <c r="CF789" s="333"/>
      <c r="CG789" s="333"/>
      <c r="CH789" s="333"/>
      <c r="CI789" s="333"/>
      <c r="CJ789" s="333"/>
      <c r="CK789" s="333"/>
      <c r="CL789" s="333"/>
      <c r="CM789" s="333"/>
      <c r="CN789" s="333"/>
    </row>
    <row r="790" spans="3:92" ht="14.25" customHeight="1" x14ac:dyDescent="0.35">
      <c r="D790" s="420" t="s">
        <v>1277</v>
      </c>
      <c r="E790" s="357"/>
      <c r="F790" s="357"/>
      <c r="G790" s="357"/>
      <c r="H790" s="357"/>
      <c r="I790" s="357"/>
      <c r="J790" s="357"/>
      <c r="K790" s="357"/>
      <c r="L790" s="357"/>
      <c r="M790" s="357"/>
      <c r="N790" s="357"/>
      <c r="O790" s="357"/>
      <c r="P790" s="357"/>
      <c r="Q790" s="357"/>
      <c r="R790" s="357"/>
      <c r="S790" s="357"/>
      <c r="T790" s="358"/>
      <c r="U790" s="319">
        <v>0</v>
      </c>
      <c r="V790" s="320"/>
      <c r="W790" s="320"/>
      <c r="X790" s="320"/>
      <c r="Y790" s="320"/>
      <c r="Z790" s="320"/>
      <c r="AA790" s="321"/>
      <c r="AB790" s="420">
        <v>0</v>
      </c>
      <c r="AC790" s="357"/>
      <c r="AD790" s="357"/>
      <c r="AE790" s="357"/>
      <c r="AF790" s="357"/>
      <c r="AG790" s="357"/>
      <c r="AH790" s="358"/>
      <c r="AI790" s="420"/>
      <c r="AJ790" s="357"/>
      <c r="AK790" s="357"/>
      <c r="AL790" s="357"/>
      <c r="AM790" s="357"/>
      <c r="AN790" s="357"/>
      <c r="AO790" s="357"/>
      <c r="AP790" s="357"/>
      <c r="AQ790" s="357"/>
      <c r="AR790" s="357"/>
      <c r="AS790" s="357"/>
      <c r="AT790" s="358"/>
      <c r="AU790" s="36"/>
      <c r="AV790" s="313">
        <v>10878</v>
      </c>
      <c r="AW790" s="314"/>
      <c r="AX790" s="314"/>
      <c r="AY790" s="314"/>
      <c r="AZ790" s="314"/>
      <c r="BA790" s="314"/>
      <c r="BB790" s="314"/>
      <c r="BC790" s="314"/>
      <c r="BD790" s="314"/>
      <c r="BE790" s="315"/>
      <c r="BF790" s="313">
        <v>220</v>
      </c>
      <c r="BG790" s="314"/>
      <c r="BH790" s="314"/>
      <c r="BI790" s="314"/>
      <c r="BJ790" s="314"/>
      <c r="BK790" s="314"/>
      <c r="BL790" s="314"/>
      <c r="BM790" s="315"/>
      <c r="BN790" s="313">
        <v>2</v>
      </c>
      <c r="BO790" s="314"/>
      <c r="BP790" s="314"/>
      <c r="BQ790" s="314"/>
      <c r="BR790" s="314"/>
      <c r="BS790" s="314"/>
      <c r="BT790" s="314"/>
      <c r="BU790" s="314"/>
      <c r="BV790" s="315"/>
      <c r="BW790" s="313" t="s">
        <v>1206</v>
      </c>
      <c r="BX790" s="314"/>
      <c r="BY790" s="314"/>
      <c r="BZ790" s="314"/>
      <c r="CA790" s="314"/>
      <c r="CB790" s="314"/>
      <c r="CC790" s="314"/>
      <c r="CD790" s="314"/>
      <c r="CE790" s="315"/>
      <c r="CF790" s="313">
        <v>0</v>
      </c>
      <c r="CG790" s="314"/>
      <c r="CH790" s="314"/>
      <c r="CI790" s="314"/>
      <c r="CJ790" s="314"/>
      <c r="CK790" s="314"/>
      <c r="CL790" s="314"/>
      <c r="CM790" s="314"/>
      <c r="CN790" s="315"/>
    </row>
    <row r="791" spans="3:92" ht="14.25" customHeight="1" x14ac:dyDescent="0.35">
      <c r="D791" s="420" t="s">
        <v>376</v>
      </c>
      <c r="E791" s="357"/>
      <c r="F791" s="357"/>
      <c r="G791" s="357"/>
      <c r="H791" s="357"/>
      <c r="I791" s="357"/>
      <c r="J791" s="357"/>
      <c r="K791" s="357"/>
      <c r="L791" s="357"/>
      <c r="M791" s="357"/>
      <c r="N791" s="357"/>
      <c r="O791" s="357"/>
      <c r="P791" s="357"/>
      <c r="Q791" s="357"/>
      <c r="R791" s="357"/>
      <c r="S791" s="357"/>
      <c r="T791" s="358"/>
      <c r="U791" s="319">
        <f>SUM(U786:AA790)</f>
        <v>9217</v>
      </c>
      <c r="V791" s="357"/>
      <c r="W791" s="357"/>
      <c r="X791" s="357"/>
      <c r="Y791" s="357"/>
      <c r="Z791" s="357"/>
      <c r="AA791" s="358"/>
      <c r="AB791" s="319">
        <f>SUM(AB786:AH790)</f>
        <v>451</v>
      </c>
      <c r="AC791" s="357"/>
      <c r="AD791" s="357"/>
      <c r="AE791" s="357"/>
      <c r="AF791" s="357"/>
      <c r="AG791" s="357"/>
      <c r="AH791" s="358"/>
      <c r="AI791" s="420" t="s">
        <v>781</v>
      </c>
      <c r="AJ791" s="357"/>
      <c r="AK791" s="357"/>
      <c r="AL791" s="357"/>
      <c r="AM791" s="357"/>
      <c r="AN791" s="357"/>
      <c r="AO791" s="357"/>
      <c r="AP791" s="357"/>
      <c r="AQ791" s="357"/>
      <c r="AR791" s="357"/>
      <c r="AS791" s="357"/>
      <c r="AT791" s="358"/>
      <c r="AU791" s="36"/>
      <c r="AV791" s="316"/>
      <c r="AW791" s="317"/>
      <c r="AX791" s="317"/>
      <c r="AY791" s="317"/>
      <c r="AZ791" s="317"/>
      <c r="BA791" s="317"/>
      <c r="BB791" s="317"/>
      <c r="BC791" s="317"/>
      <c r="BD791" s="317"/>
      <c r="BE791" s="318"/>
      <c r="BF791" s="316"/>
      <c r="BG791" s="317"/>
      <c r="BH791" s="317"/>
      <c r="BI791" s="317"/>
      <c r="BJ791" s="317"/>
      <c r="BK791" s="317"/>
      <c r="BL791" s="317"/>
      <c r="BM791" s="318"/>
      <c r="BN791" s="316"/>
      <c r="BO791" s="317"/>
      <c r="BP791" s="317"/>
      <c r="BQ791" s="317"/>
      <c r="BR791" s="317"/>
      <c r="BS791" s="317"/>
      <c r="BT791" s="317"/>
      <c r="BU791" s="317"/>
      <c r="BV791" s="318"/>
      <c r="BW791" s="316"/>
      <c r="BX791" s="317"/>
      <c r="BY791" s="317"/>
      <c r="BZ791" s="317"/>
      <c r="CA791" s="317"/>
      <c r="CB791" s="317"/>
      <c r="CC791" s="317"/>
      <c r="CD791" s="317"/>
      <c r="CE791" s="318"/>
      <c r="CF791" s="316"/>
      <c r="CG791" s="317"/>
      <c r="CH791" s="317"/>
      <c r="CI791" s="317"/>
      <c r="CJ791" s="317"/>
      <c r="CK791" s="317"/>
      <c r="CL791" s="317"/>
      <c r="CM791" s="317"/>
      <c r="CN791" s="318"/>
    </row>
    <row r="792" spans="3:92" ht="14.25" customHeight="1" x14ac:dyDescent="0.35">
      <c r="D792" s="893" t="s">
        <v>1275</v>
      </c>
      <c r="E792" s="893"/>
      <c r="F792" s="893"/>
      <c r="G792" s="893"/>
      <c r="H792" s="893"/>
      <c r="I792" s="893"/>
      <c r="J792" s="893"/>
      <c r="K792" s="893"/>
      <c r="L792" s="893"/>
      <c r="M792" s="893"/>
      <c r="N792" s="893"/>
      <c r="O792" s="893"/>
      <c r="P792" s="893"/>
      <c r="Q792" s="893"/>
      <c r="R792" s="893"/>
      <c r="S792" s="893"/>
      <c r="T792" s="893"/>
      <c r="U792" s="216"/>
      <c r="V792" s="216"/>
      <c r="W792" s="216"/>
      <c r="X792" s="216"/>
      <c r="Y792" s="216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V792" s="536" t="s">
        <v>451</v>
      </c>
      <c r="AW792" s="536"/>
      <c r="AX792" s="536"/>
      <c r="AY792" s="536"/>
      <c r="AZ792" s="536"/>
      <c r="BA792" s="536"/>
      <c r="BB792" s="536"/>
      <c r="BC792" s="536"/>
      <c r="BD792" s="536"/>
      <c r="BE792" s="536"/>
      <c r="BF792" s="536"/>
      <c r="BG792" s="536"/>
      <c r="BH792" s="536"/>
      <c r="BI792" s="536"/>
      <c r="BJ792" s="536"/>
      <c r="BK792" s="536"/>
      <c r="BL792" s="536"/>
      <c r="BM792" s="536"/>
      <c r="BN792" s="536"/>
      <c r="BO792" s="536"/>
      <c r="BP792" s="536"/>
      <c r="BQ792" s="536"/>
      <c r="BR792" s="536"/>
      <c r="BS792" s="536"/>
      <c r="BT792" s="536"/>
      <c r="BU792" s="536"/>
      <c r="BV792" s="536"/>
      <c r="BW792" s="536"/>
      <c r="BX792" s="536"/>
      <c r="BY792" s="536"/>
      <c r="BZ792" s="536"/>
      <c r="CA792" s="536"/>
      <c r="CB792" s="536"/>
      <c r="CC792" s="536"/>
      <c r="CD792" s="536"/>
      <c r="CE792" s="536"/>
      <c r="CF792" s="536"/>
      <c r="CG792" s="536"/>
      <c r="CH792" s="536"/>
      <c r="CI792" s="536"/>
      <c r="CJ792" s="536"/>
      <c r="CK792" s="536"/>
      <c r="CL792" s="536"/>
    </row>
    <row r="793" spans="3:92" ht="14.25" customHeight="1" x14ac:dyDescent="0.35">
      <c r="D793" s="215"/>
      <c r="E793" s="215"/>
      <c r="F793" s="215"/>
      <c r="G793" s="215"/>
      <c r="H793" s="215"/>
      <c r="I793" s="215"/>
      <c r="J793" s="215"/>
      <c r="K793" s="215"/>
      <c r="L793" s="215"/>
      <c r="M793" s="215"/>
      <c r="N793" s="215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  <c r="AB793" s="215"/>
      <c r="AC793" s="215"/>
      <c r="AD793" s="215"/>
      <c r="AE793" s="215"/>
      <c r="AF793" s="215"/>
      <c r="AG793" s="215"/>
      <c r="AH793" s="215"/>
      <c r="AI793" s="215"/>
      <c r="AJ793" s="215"/>
      <c r="AK793" s="215"/>
      <c r="AL793" s="215"/>
      <c r="AM793" s="215"/>
      <c r="AN793" s="215"/>
      <c r="AO793" s="215"/>
      <c r="AP793" s="215"/>
      <c r="AQ793" s="215"/>
      <c r="AR793" s="215"/>
      <c r="AS793" s="215"/>
      <c r="AT793" s="215"/>
    </row>
    <row r="794" spans="3:92" ht="14.25" customHeight="1" x14ac:dyDescent="0.35">
      <c r="C794" s="170"/>
      <c r="D794" s="203" t="s">
        <v>432</v>
      </c>
      <c r="E794" s="203"/>
      <c r="F794" s="203"/>
      <c r="G794" s="203"/>
      <c r="H794" s="203"/>
      <c r="I794" s="203"/>
      <c r="J794" s="203"/>
      <c r="K794" s="203"/>
      <c r="L794" s="203"/>
      <c r="M794" s="203"/>
      <c r="N794" s="203"/>
      <c r="O794" s="203"/>
      <c r="P794" s="203"/>
      <c r="Q794" s="203"/>
      <c r="R794" s="203"/>
      <c r="S794" s="203"/>
      <c r="T794" s="203"/>
      <c r="U794" s="203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V794" s="390" t="s">
        <v>450</v>
      </c>
      <c r="AW794" s="390"/>
      <c r="AX794" s="390"/>
      <c r="AY794" s="390"/>
      <c r="AZ794" s="390"/>
      <c r="BA794" s="390"/>
      <c r="BB794" s="390"/>
      <c r="BC794" s="390"/>
      <c r="BD794" s="390"/>
      <c r="BE794" s="390"/>
      <c r="BF794" s="390"/>
      <c r="BG794" s="390"/>
      <c r="BH794" s="390"/>
      <c r="BI794" s="390"/>
      <c r="BJ794" s="390"/>
      <c r="BK794" s="390"/>
      <c r="BL794" s="390"/>
      <c r="BM794" s="390"/>
      <c r="BN794" s="390"/>
      <c r="BO794" s="390"/>
      <c r="BP794" s="390"/>
      <c r="BQ794" s="390"/>
      <c r="BR794" s="390"/>
      <c r="BS794" s="390"/>
      <c r="BT794" s="390"/>
      <c r="BU794" s="390"/>
      <c r="BV794" s="390"/>
      <c r="BW794" s="390"/>
      <c r="BX794" s="390"/>
      <c r="BY794" s="390"/>
      <c r="BZ794" s="390"/>
      <c r="CA794" s="390"/>
      <c r="CB794" s="390"/>
      <c r="CC794" s="390"/>
      <c r="CD794" s="390"/>
      <c r="CE794" s="390"/>
      <c r="CF794" s="390"/>
      <c r="CG794" s="390"/>
      <c r="CH794" s="390"/>
      <c r="CI794" s="390"/>
      <c r="CJ794" s="390"/>
      <c r="CK794" s="390"/>
      <c r="CL794" s="390"/>
    </row>
    <row r="795" spans="3:92" ht="14.25" customHeight="1" x14ac:dyDescent="0.35"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V795" s="390"/>
      <c r="AW795" s="390"/>
      <c r="AX795" s="390"/>
      <c r="AY795" s="390"/>
      <c r="AZ795" s="390"/>
      <c r="BA795" s="390"/>
      <c r="BB795" s="390"/>
      <c r="BC795" s="390"/>
      <c r="BD795" s="390"/>
      <c r="BE795" s="390"/>
      <c r="BF795" s="390"/>
      <c r="BG795" s="390"/>
      <c r="BH795" s="390"/>
      <c r="BI795" s="390"/>
      <c r="BJ795" s="390"/>
      <c r="BK795" s="390"/>
      <c r="BL795" s="390"/>
      <c r="BM795" s="390"/>
      <c r="BN795" s="390"/>
      <c r="BO795" s="390"/>
      <c r="BP795" s="390"/>
      <c r="BQ795" s="390"/>
      <c r="BR795" s="390"/>
      <c r="BS795" s="390"/>
      <c r="BT795" s="390"/>
      <c r="BU795" s="390"/>
      <c r="BV795" s="390"/>
      <c r="BW795" s="390"/>
      <c r="BX795" s="390"/>
      <c r="BY795" s="390"/>
      <c r="BZ795" s="390"/>
      <c r="CA795" s="390"/>
      <c r="CB795" s="390"/>
      <c r="CC795" s="390"/>
      <c r="CD795" s="390"/>
      <c r="CE795" s="390"/>
      <c r="CF795" s="390"/>
      <c r="CG795" s="390"/>
      <c r="CH795" s="390"/>
      <c r="CI795" s="390"/>
      <c r="CJ795" s="390"/>
      <c r="CK795" s="390"/>
      <c r="CL795" s="390"/>
    </row>
    <row r="796" spans="3:92" ht="14.25" customHeight="1" x14ac:dyDescent="0.35">
      <c r="D796" s="876" t="s">
        <v>425</v>
      </c>
      <c r="E796" s="877"/>
      <c r="F796" s="877"/>
      <c r="G796" s="877"/>
      <c r="H796" s="877"/>
      <c r="I796" s="877"/>
      <c r="J796" s="877"/>
      <c r="K796" s="877"/>
      <c r="L796" s="877"/>
      <c r="M796" s="877"/>
      <c r="N796" s="877"/>
      <c r="O796" s="877"/>
      <c r="P796" s="877"/>
      <c r="Q796" s="877"/>
      <c r="R796" s="877"/>
      <c r="S796" s="877"/>
      <c r="T796" s="877"/>
      <c r="U796" s="877"/>
      <c r="V796" s="878"/>
      <c r="W796" s="335" t="s">
        <v>426</v>
      </c>
      <c r="X796" s="336"/>
      <c r="Y796" s="336"/>
      <c r="Z796" s="336"/>
      <c r="AA796" s="336"/>
      <c r="AB796" s="336"/>
      <c r="AC796" s="336"/>
      <c r="AD796" s="336"/>
      <c r="AE796" s="336"/>
      <c r="AF796" s="336"/>
      <c r="AG796" s="336"/>
      <c r="AH796" s="336"/>
      <c r="AI796" s="336"/>
      <c r="AJ796" s="337"/>
      <c r="AK796" s="335" t="s">
        <v>431</v>
      </c>
      <c r="AL796" s="336"/>
      <c r="AM796" s="336"/>
      <c r="AN796" s="336"/>
      <c r="AO796" s="336"/>
      <c r="AP796" s="336"/>
      <c r="AQ796" s="336"/>
      <c r="AR796" s="336"/>
      <c r="AS796" s="336"/>
      <c r="AT796" s="337"/>
      <c r="AV796" s="333" t="s">
        <v>425</v>
      </c>
      <c r="AW796" s="333"/>
      <c r="AX796" s="333"/>
      <c r="AY796" s="333"/>
      <c r="AZ796" s="333"/>
      <c r="BA796" s="333"/>
      <c r="BB796" s="333"/>
      <c r="BC796" s="333"/>
      <c r="BD796" s="333"/>
      <c r="BE796" s="333"/>
      <c r="BF796" s="333"/>
      <c r="BG796" s="333"/>
      <c r="BH796" s="333"/>
      <c r="BI796" s="333"/>
      <c r="BJ796" s="333"/>
      <c r="BK796" s="333"/>
      <c r="BL796" s="333"/>
      <c r="BM796" s="333"/>
      <c r="BN796" s="333"/>
      <c r="BO796" s="333" t="s">
        <v>426</v>
      </c>
      <c r="BP796" s="333"/>
      <c r="BQ796" s="333"/>
      <c r="BR796" s="333"/>
      <c r="BS796" s="333"/>
      <c r="BT796" s="333"/>
      <c r="BU796" s="333"/>
      <c r="BV796" s="333"/>
      <c r="BW796" s="333"/>
      <c r="BX796" s="333"/>
      <c r="BY796" s="333"/>
      <c r="BZ796" s="333"/>
      <c r="CA796" s="333"/>
      <c r="CB796" s="333"/>
      <c r="CC796" s="333" t="s">
        <v>452</v>
      </c>
      <c r="CD796" s="333"/>
      <c r="CE796" s="333"/>
      <c r="CF796" s="333"/>
      <c r="CG796" s="333"/>
      <c r="CH796" s="333"/>
      <c r="CI796" s="333"/>
      <c r="CJ796" s="333"/>
      <c r="CK796" s="333"/>
      <c r="CL796" s="333"/>
      <c r="CM796" s="333"/>
      <c r="CN796" s="333"/>
    </row>
    <row r="797" spans="3:92" ht="14.25" customHeight="1" x14ac:dyDescent="0.35">
      <c r="D797" s="879"/>
      <c r="E797" s="880"/>
      <c r="F797" s="880"/>
      <c r="G797" s="880"/>
      <c r="H797" s="880"/>
      <c r="I797" s="880"/>
      <c r="J797" s="880"/>
      <c r="K797" s="880"/>
      <c r="L797" s="880"/>
      <c r="M797" s="880"/>
      <c r="N797" s="880"/>
      <c r="O797" s="880"/>
      <c r="P797" s="880"/>
      <c r="Q797" s="880"/>
      <c r="R797" s="880"/>
      <c r="S797" s="880"/>
      <c r="T797" s="880"/>
      <c r="U797" s="880"/>
      <c r="V797" s="881"/>
      <c r="W797" s="335" t="s">
        <v>183</v>
      </c>
      <c r="X797" s="336"/>
      <c r="Y797" s="336"/>
      <c r="Z797" s="336"/>
      <c r="AA797" s="336"/>
      <c r="AB797" s="336"/>
      <c r="AC797" s="337"/>
      <c r="AD797" s="335" t="s">
        <v>124</v>
      </c>
      <c r="AE797" s="336"/>
      <c r="AF797" s="336"/>
      <c r="AG797" s="336"/>
      <c r="AH797" s="336"/>
      <c r="AI797" s="336"/>
      <c r="AJ797" s="337"/>
      <c r="AK797" s="335" t="s">
        <v>183</v>
      </c>
      <c r="AL797" s="336"/>
      <c r="AM797" s="336"/>
      <c r="AN797" s="336"/>
      <c r="AO797" s="337"/>
      <c r="AP797" s="335" t="s">
        <v>124</v>
      </c>
      <c r="AQ797" s="336"/>
      <c r="AR797" s="336"/>
      <c r="AS797" s="336"/>
      <c r="AT797" s="337"/>
      <c r="AV797" s="333"/>
      <c r="AW797" s="333"/>
      <c r="AX797" s="333"/>
      <c r="AY797" s="333"/>
      <c r="AZ797" s="333"/>
      <c r="BA797" s="333"/>
      <c r="BB797" s="333"/>
      <c r="BC797" s="333"/>
      <c r="BD797" s="333"/>
      <c r="BE797" s="333"/>
      <c r="BF797" s="333"/>
      <c r="BG797" s="333"/>
      <c r="BH797" s="333"/>
      <c r="BI797" s="333"/>
      <c r="BJ797" s="333"/>
      <c r="BK797" s="333"/>
      <c r="BL797" s="333"/>
      <c r="BM797" s="333"/>
      <c r="BN797" s="333"/>
      <c r="BO797" s="333" t="s">
        <v>183</v>
      </c>
      <c r="BP797" s="333"/>
      <c r="BQ797" s="333"/>
      <c r="BR797" s="333"/>
      <c r="BS797" s="333"/>
      <c r="BT797" s="333"/>
      <c r="BU797" s="333"/>
      <c r="BV797" s="333" t="s">
        <v>124</v>
      </c>
      <c r="BW797" s="333"/>
      <c r="BX797" s="333"/>
      <c r="BY797" s="333"/>
      <c r="BZ797" s="333"/>
      <c r="CA797" s="333"/>
      <c r="CB797" s="333"/>
      <c r="CC797" s="333" t="s">
        <v>183</v>
      </c>
      <c r="CD797" s="333"/>
      <c r="CE797" s="333"/>
      <c r="CF797" s="333"/>
      <c r="CG797" s="333"/>
      <c r="CH797" s="333"/>
      <c r="CI797" s="333" t="s">
        <v>124</v>
      </c>
      <c r="CJ797" s="333"/>
      <c r="CK797" s="333"/>
      <c r="CL797" s="333"/>
      <c r="CM797" s="333"/>
      <c r="CN797" s="333"/>
    </row>
    <row r="798" spans="3:92" ht="14.25" customHeight="1" x14ac:dyDescent="0.35">
      <c r="D798" s="335">
        <v>1</v>
      </c>
      <c r="E798" s="336"/>
      <c r="F798" s="336"/>
      <c r="G798" s="336"/>
      <c r="H798" s="336"/>
      <c r="I798" s="336"/>
      <c r="J798" s="336"/>
      <c r="K798" s="336"/>
      <c r="L798" s="336"/>
      <c r="M798" s="336"/>
      <c r="N798" s="336"/>
      <c r="O798" s="336"/>
      <c r="P798" s="336"/>
      <c r="Q798" s="336"/>
      <c r="R798" s="336"/>
      <c r="S798" s="336"/>
      <c r="T798" s="336"/>
      <c r="U798" s="336"/>
      <c r="V798" s="337"/>
      <c r="W798" s="420">
        <v>3471</v>
      </c>
      <c r="X798" s="357"/>
      <c r="Y798" s="357"/>
      <c r="Z798" s="357"/>
      <c r="AA798" s="357"/>
      <c r="AB798" s="357"/>
      <c r="AC798" s="358"/>
      <c r="AD798" s="420">
        <v>150</v>
      </c>
      <c r="AE798" s="357"/>
      <c r="AF798" s="357"/>
      <c r="AG798" s="357"/>
      <c r="AH798" s="357"/>
      <c r="AI798" s="357"/>
      <c r="AJ798" s="358"/>
      <c r="AK798" s="440">
        <v>100</v>
      </c>
      <c r="AL798" s="441"/>
      <c r="AM798" s="441"/>
      <c r="AN798" s="441"/>
      <c r="AO798" s="442"/>
      <c r="AP798" s="421">
        <f t="shared" ref="AP798:AP803" si="38">AD798/100</f>
        <v>1.5</v>
      </c>
      <c r="AQ798" s="422"/>
      <c r="AR798" s="422"/>
      <c r="AS798" s="422"/>
      <c r="AT798" s="423"/>
      <c r="AV798" s="333">
        <v>1</v>
      </c>
      <c r="AW798" s="333"/>
      <c r="AX798" s="333"/>
      <c r="AY798" s="333"/>
      <c r="AZ798" s="333"/>
      <c r="BA798" s="333"/>
      <c r="BB798" s="333"/>
      <c r="BC798" s="333"/>
      <c r="BD798" s="333"/>
      <c r="BE798" s="333"/>
      <c r="BF798" s="333"/>
      <c r="BG798" s="333"/>
      <c r="BH798" s="333"/>
      <c r="BI798" s="333"/>
      <c r="BJ798" s="333"/>
      <c r="BK798" s="333"/>
      <c r="BL798" s="333"/>
      <c r="BM798" s="333"/>
      <c r="BN798" s="333"/>
      <c r="BO798" s="319">
        <v>3789</v>
      </c>
      <c r="BP798" s="357"/>
      <c r="BQ798" s="357"/>
      <c r="BR798" s="357"/>
      <c r="BS798" s="357"/>
      <c r="BT798" s="357"/>
      <c r="BU798" s="357"/>
      <c r="BV798" s="357"/>
      <c r="BW798" s="357"/>
      <c r="BX798" s="357"/>
      <c r="BY798" s="357"/>
      <c r="BZ798" s="357"/>
      <c r="CA798" s="357"/>
      <c r="CB798" s="358"/>
      <c r="CC798" s="352" t="s">
        <v>1206</v>
      </c>
      <c r="CD798" s="353"/>
      <c r="CE798" s="353"/>
      <c r="CF798" s="353"/>
      <c r="CG798" s="353"/>
      <c r="CH798" s="353"/>
      <c r="CI798" s="353"/>
      <c r="CJ798" s="353"/>
      <c r="CK798" s="353"/>
      <c r="CL798" s="353"/>
      <c r="CM798" s="353"/>
      <c r="CN798" s="354"/>
    </row>
    <row r="799" spans="3:92" ht="14.25" customHeight="1" x14ac:dyDescent="0.35">
      <c r="D799" s="335">
        <v>2</v>
      </c>
      <c r="E799" s="336"/>
      <c r="F799" s="336"/>
      <c r="G799" s="336"/>
      <c r="H799" s="336"/>
      <c r="I799" s="336"/>
      <c r="J799" s="336"/>
      <c r="K799" s="336"/>
      <c r="L799" s="336"/>
      <c r="M799" s="336"/>
      <c r="N799" s="336"/>
      <c r="O799" s="336"/>
      <c r="P799" s="336"/>
      <c r="Q799" s="336"/>
      <c r="R799" s="336"/>
      <c r="S799" s="336"/>
      <c r="T799" s="336"/>
      <c r="U799" s="336"/>
      <c r="V799" s="337"/>
      <c r="W799" s="444" t="s">
        <v>1278</v>
      </c>
      <c r="X799" s="445"/>
      <c r="Y799" s="445"/>
      <c r="Z799" s="445"/>
      <c r="AA799" s="445"/>
      <c r="AB799" s="445"/>
      <c r="AC799" s="446"/>
      <c r="AD799" s="420">
        <v>198</v>
      </c>
      <c r="AE799" s="357"/>
      <c r="AF799" s="357"/>
      <c r="AG799" s="357"/>
      <c r="AH799" s="357"/>
      <c r="AI799" s="357"/>
      <c r="AJ799" s="358"/>
      <c r="AK799" s="440">
        <v>100</v>
      </c>
      <c r="AL799" s="441"/>
      <c r="AM799" s="441"/>
      <c r="AN799" s="441"/>
      <c r="AO799" s="442"/>
      <c r="AP799" s="421">
        <f t="shared" si="38"/>
        <v>1.98</v>
      </c>
      <c r="AQ799" s="422"/>
      <c r="AR799" s="422"/>
      <c r="AS799" s="422"/>
      <c r="AT799" s="423"/>
      <c r="AV799" s="333">
        <v>2</v>
      </c>
      <c r="AW799" s="333"/>
      <c r="AX799" s="333"/>
      <c r="AY799" s="333"/>
      <c r="AZ799" s="333"/>
      <c r="BA799" s="333"/>
      <c r="BB799" s="333"/>
      <c r="BC799" s="333"/>
      <c r="BD799" s="333"/>
      <c r="BE799" s="333"/>
      <c r="BF799" s="333"/>
      <c r="BG799" s="333"/>
      <c r="BH799" s="333"/>
      <c r="BI799" s="333"/>
      <c r="BJ799" s="333"/>
      <c r="BK799" s="333"/>
      <c r="BL799" s="333"/>
      <c r="BM799" s="333"/>
      <c r="BN799" s="333"/>
      <c r="BO799" s="319">
        <v>5398</v>
      </c>
      <c r="BP799" s="357"/>
      <c r="BQ799" s="357"/>
      <c r="BR799" s="357"/>
      <c r="BS799" s="357"/>
      <c r="BT799" s="357"/>
      <c r="BU799" s="357"/>
      <c r="BV799" s="357"/>
      <c r="BW799" s="357"/>
      <c r="BX799" s="357"/>
      <c r="BY799" s="357"/>
      <c r="BZ799" s="357"/>
      <c r="CA799" s="357"/>
      <c r="CB799" s="358"/>
      <c r="CC799" s="352" t="s">
        <v>1206</v>
      </c>
      <c r="CD799" s="353"/>
      <c r="CE799" s="353"/>
      <c r="CF799" s="353"/>
      <c r="CG799" s="353"/>
      <c r="CH799" s="353"/>
      <c r="CI799" s="353"/>
      <c r="CJ799" s="353"/>
      <c r="CK799" s="353"/>
      <c r="CL799" s="353"/>
      <c r="CM799" s="353"/>
      <c r="CN799" s="354"/>
    </row>
    <row r="800" spans="3:92" ht="14.25" customHeight="1" x14ac:dyDescent="0.35">
      <c r="D800" s="335">
        <v>3</v>
      </c>
      <c r="E800" s="336"/>
      <c r="F800" s="336"/>
      <c r="G800" s="336"/>
      <c r="H800" s="336"/>
      <c r="I800" s="336"/>
      <c r="J800" s="336"/>
      <c r="K800" s="336"/>
      <c r="L800" s="336"/>
      <c r="M800" s="336"/>
      <c r="N800" s="336"/>
      <c r="O800" s="336"/>
      <c r="P800" s="336"/>
      <c r="Q800" s="336"/>
      <c r="R800" s="336"/>
      <c r="S800" s="336"/>
      <c r="T800" s="336"/>
      <c r="U800" s="336"/>
      <c r="V800" s="337"/>
      <c r="W800" s="420">
        <v>892</v>
      </c>
      <c r="X800" s="357"/>
      <c r="Y800" s="357"/>
      <c r="Z800" s="357"/>
      <c r="AA800" s="357"/>
      <c r="AB800" s="357"/>
      <c r="AC800" s="358"/>
      <c r="AD800" s="420">
        <v>60</v>
      </c>
      <c r="AE800" s="357"/>
      <c r="AF800" s="357"/>
      <c r="AG800" s="357"/>
      <c r="AH800" s="357"/>
      <c r="AI800" s="357"/>
      <c r="AJ800" s="358"/>
      <c r="AK800" s="440">
        <v>100</v>
      </c>
      <c r="AL800" s="441"/>
      <c r="AM800" s="441"/>
      <c r="AN800" s="441"/>
      <c r="AO800" s="442"/>
      <c r="AP800" s="421">
        <f t="shared" si="38"/>
        <v>0.6</v>
      </c>
      <c r="AQ800" s="422"/>
      <c r="AR800" s="422"/>
      <c r="AS800" s="422"/>
      <c r="AT800" s="423"/>
      <c r="AV800" s="333">
        <v>3</v>
      </c>
      <c r="AW800" s="333"/>
      <c r="AX800" s="333"/>
      <c r="AY800" s="333"/>
      <c r="AZ800" s="333"/>
      <c r="BA800" s="333"/>
      <c r="BB800" s="333"/>
      <c r="BC800" s="333"/>
      <c r="BD800" s="333"/>
      <c r="BE800" s="333"/>
      <c r="BF800" s="333"/>
      <c r="BG800" s="333"/>
      <c r="BH800" s="333"/>
      <c r="BI800" s="333"/>
      <c r="BJ800" s="333"/>
      <c r="BK800" s="333"/>
      <c r="BL800" s="333"/>
      <c r="BM800" s="333"/>
      <c r="BN800" s="333"/>
      <c r="BO800" s="319">
        <v>1057</v>
      </c>
      <c r="BP800" s="357"/>
      <c r="BQ800" s="357"/>
      <c r="BR800" s="357"/>
      <c r="BS800" s="357"/>
      <c r="BT800" s="357"/>
      <c r="BU800" s="357"/>
      <c r="BV800" s="357"/>
      <c r="BW800" s="357"/>
      <c r="BX800" s="357"/>
      <c r="BY800" s="357"/>
      <c r="BZ800" s="357"/>
      <c r="CA800" s="357"/>
      <c r="CB800" s="358"/>
      <c r="CC800" s="352" t="s">
        <v>1206</v>
      </c>
      <c r="CD800" s="353"/>
      <c r="CE800" s="353"/>
      <c r="CF800" s="353"/>
      <c r="CG800" s="353"/>
      <c r="CH800" s="353"/>
      <c r="CI800" s="353"/>
      <c r="CJ800" s="353"/>
      <c r="CK800" s="353"/>
      <c r="CL800" s="353"/>
      <c r="CM800" s="353"/>
      <c r="CN800" s="354"/>
    </row>
    <row r="801" spans="4:152" ht="14.25" customHeight="1" x14ac:dyDescent="0.35">
      <c r="D801" s="335">
        <v>4</v>
      </c>
      <c r="E801" s="336"/>
      <c r="F801" s="336"/>
      <c r="G801" s="336"/>
      <c r="H801" s="336"/>
      <c r="I801" s="336"/>
      <c r="J801" s="336"/>
      <c r="K801" s="336"/>
      <c r="L801" s="336"/>
      <c r="M801" s="336"/>
      <c r="N801" s="336"/>
      <c r="O801" s="336"/>
      <c r="P801" s="336"/>
      <c r="Q801" s="336"/>
      <c r="R801" s="336"/>
      <c r="S801" s="336"/>
      <c r="T801" s="336"/>
      <c r="U801" s="336"/>
      <c r="V801" s="337"/>
      <c r="W801" s="420">
        <v>36</v>
      </c>
      <c r="X801" s="357"/>
      <c r="Y801" s="357"/>
      <c r="Z801" s="357"/>
      <c r="AA801" s="357"/>
      <c r="AB801" s="357"/>
      <c r="AC801" s="358"/>
      <c r="AD801" s="420">
        <v>2</v>
      </c>
      <c r="AE801" s="357"/>
      <c r="AF801" s="357"/>
      <c r="AG801" s="357"/>
      <c r="AH801" s="357"/>
      <c r="AI801" s="357"/>
      <c r="AJ801" s="358"/>
      <c r="AK801" s="440">
        <v>100</v>
      </c>
      <c r="AL801" s="441"/>
      <c r="AM801" s="441"/>
      <c r="AN801" s="441"/>
      <c r="AO801" s="442"/>
      <c r="AP801" s="421">
        <f t="shared" si="38"/>
        <v>0.02</v>
      </c>
      <c r="AQ801" s="422"/>
      <c r="AR801" s="422"/>
      <c r="AS801" s="422"/>
      <c r="AT801" s="423"/>
      <c r="AV801" s="333">
        <v>4</v>
      </c>
      <c r="AW801" s="333"/>
      <c r="AX801" s="333"/>
      <c r="AY801" s="333"/>
      <c r="AZ801" s="333"/>
      <c r="BA801" s="333"/>
      <c r="BB801" s="333"/>
      <c r="BC801" s="333"/>
      <c r="BD801" s="333"/>
      <c r="BE801" s="333"/>
      <c r="BF801" s="333"/>
      <c r="BG801" s="333"/>
      <c r="BH801" s="333"/>
      <c r="BI801" s="333"/>
      <c r="BJ801" s="333"/>
      <c r="BK801" s="333"/>
      <c r="BL801" s="333"/>
      <c r="BM801" s="333"/>
      <c r="BN801" s="333"/>
      <c r="BO801" s="420">
        <v>23</v>
      </c>
      <c r="BP801" s="357"/>
      <c r="BQ801" s="357"/>
      <c r="BR801" s="357"/>
      <c r="BS801" s="357"/>
      <c r="BT801" s="357"/>
      <c r="BU801" s="357"/>
      <c r="BV801" s="357"/>
      <c r="BW801" s="357"/>
      <c r="BX801" s="357"/>
      <c r="BY801" s="357"/>
      <c r="BZ801" s="357"/>
      <c r="CA801" s="357"/>
      <c r="CB801" s="358"/>
      <c r="CC801" s="352" t="s">
        <v>1206</v>
      </c>
      <c r="CD801" s="353"/>
      <c r="CE801" s="353"/>
      <c r="CF801" s="353"/>
      <c r="CG801" s="353"/>
      <c r="CH801" s="353"/>
      <c r="CI801" s="353"/>
      <c r="CJ801" s="353"/>
      <c r="CK801" s="353"/>
      <c r="CL801" s="353"/>
      <c r="CM801" s="353"/>
      <c r="CN801" s="354"/>
    </row>
    <row r="802" spans="4:152" ht="14.25" customHeight="1" x14ac:dyDescent="0.35">
      <c r="D802" s="335">
        <v>5</v>
      </c>
      <c r="E802" s="336"/>
      <c r="F802" s="336"/>
      <c r="G802" s="336"/>
      <c r="H802" s="336"/>
      <c r="I802" s="336"/>
      <c r="J802" s="336"/>
      <c r="K802" s="336"/>
      <c r="L802" s="336"/>
      <c r="M802" s="336"/>
      <c r="N802" s="336"/>
      <c r="O802" s="336"/>
      <c r="P802" s="336"/>
      <c r="Q802" s="336"/>
      <c r="R802" s="336"/>
      <c r="S802" s="336"/>
      <c r="T802" s="336"/>
      <c r="U802" s="336"/>
      <c r="V802" s="337"/>
      <c r="W802" s="420">
        <v>20</v>
      </c>
      <c r="X802" s="357"/>
      <c r="Y802" s="357"/>
      <c r="Z802" s="357"/>
      <c r="AA802" s="357"/>
      <c r="AB802" s="357"/>
      <c r="AC802" s="358"/>
      <c r="AD802" s="420">
        <v>26</v>
      </c>
      <c r="AE802" s="357"/>
      <c r="AF802" s="357"/>
      <c r="AG802" s="357"/>
      <c r="AH802" s="357"/>
      <c r="AI802" s="357"/>
      <c r="AJ802" s="358"/>
      <c r="AK802" s="440">
        <v>100</v>
      </c>
      <c r="AL802" s="441"/>
      <c r="AM802" s="441"/>
      <c r="AN802" s="441"/>
      <c r="AO802" s="442"/>
      <c r="AP802" s="421">
        <f t="shared" si="38"/>
        <v>0.26</v>
      </c>
      <c r="AQ802" s="422"/>
      <c r="AR802" s="422"/>
      <c r="AS802" s="422"/>
      <c r="AT802" s="423"/>
      <c r="AV802" s="333">
        <v>5</v>
      </c>
      <c r="AW802" s="333"/>
      <c r="AX802" s="333"/>
      <c r="AY802" s="333"/>
      <c r="AZ802" s="333"/>
      <c r="BA802" s="333"/>
      <c r="BB802" s="333"/>
      <c r="BC802" s="333"/>
      <c r="BD802" s="333"/>
      <c r="BE802" s="333"/>
      <c r="BF802" s="333"/>
      <c r="BG802" s="333"/>
      <c r="BH802" s="333"/>
      <c r="BI802" s="333"/>
      <c r="BJ802" s="333"/>
      <c r="BK802" s="333"/>
      <c r="BL802" s="333"/>
      <c r="BM802" s="333"/>
      <c r="BN802" s="333"/>
      <c r="BO802" s="420">
        <v>9</v>
      </c>
      <c r="BP802" s="357"/>
      <c r="BQ802" s="357"/>
      <c r="BR802" s="357"/>
      <c r="BS802" s="357"/>
      <c r="BT802" s="357"/>
      <c r="BU802" s="357"/>
      <c r="BV802" s="357"/>
      <c r="BW802" s="357"/>
      <c r="BX802" s="357"/>
      <c r="BY802" s="357"/>
      <c r="BZ802" s="357"/>
      <c r="CA802" s="357"/>
      <c r="CB802" s="358"/>
      <c r="CC802" s="352" t="s">
        <v>1206</v>
      </c>
      <c r="CD802" s="353"/>
      <c r="CE802" s="353"/>
      <c r="CF802" s="353"/>
      <c r="CG802" s="353"/>
      <c r="CH802" s="353"/>
      <c r="CI802" s="353"/>
      <c r="CJ802" s="353"/>
      <c r="CK802" s="353"/>
      <c r="CL802" s="353"/>
      <c r="CM802" s="353"/>
      <c r="CN802" s="354"/>
    </row>
    <row r="803" spans="4:152" ht="14.25" customHeight="1" x14ac:dyDescent="0.35">
      <c r="D803" s="333">
        <v>6</v>
      </c>
      <c r="E803" s="333"/>
      <c r="F803" s="333"/>
      <c r="G803" s="333"/>
      <c r="H803" s="333"/>
      <c r="I803" s="333"/>
      <c r="J803" s="333"/>
      <c r="K803" s="333"/>
      <c r="L803" s="333"/>
      <c r="M803" s="333"/>
      <c r="N803" s="333"/>
      <c r="O803" s="333"/>
      <c r="P803" s="333"/>
      <c r="Q803" s="333"/>
      <c r="R803" s="333"/>
      <c r="S803" s="333"/>
      <c r="T803" s="333"/>
      <c r="U803" s="333"/>
      <c r="V803" s="333"/>
      <c r="W803" s="420">
        <v>1</v>
      </c>
      <c r="X803" s="357"/>
      <c r="Y803" s="357"/>
      <c r="Z803" s="357"/>
      <c r="AA803" s="357"/>
      <c r="AB803" s="357"/>
      <c r="AC803" s="358"/>
      <c r="AD803" s="420">
        <v>2</v>
      </c>
      <c r="AE803" s="357"/>
      <c r="AF803" s="357"/>
      <c r="AG803" s="357"/>
      <c r="AH803" s="357"/>
      <c r="AI803" s="357"/>
      <c r="AJ803" s="358"/>
      <c r="AK803" s="440">
        <v>100</v>
      </c>
      <c r="AL803" s="441"/>
      <c r="AM803" s="441"/>
      <c r="AN803" s="441"/>
      <c r="AO803" s="442"/>
      <c r="AP803" s="421">
        <f t="shared" si="38"/>
        <v>0.02</v>
      </c>
      <c r="AQ803" s="422"/>
      <c r="AR803" s="422"/>
      <c r="AS803" s="422"/>
      <c r="AT803" s="423"/>
      <c r="AV803" s="333">
        <v>6</v>
      </c>
      <c r="AW803" s="333"/>
      <c r="AX803" s="333"/>
      <c r="AY803" s="333"/>
      <c r="AZ803" s="333"/>
      <c r="BA803" s="333"/>
      <c r="BB803" s="333"/>
      <c r="BC803" s="333"/>
      <c r="BD803" s="333"/>
      <c r="BE803" s="333"/>
      <c r="BF803" s="333"/>
      <c r="BG803" s="333"/>
      <c r="BH803" s="333"/>
      <c r="BI803" s="333"/>
      <c r="BJ803" s="333"/>
      <c r="BK803" s="333"/>
      <c r="BL803" s="333"/>
      <c r="BM803" s="333"/>
      <c r="BN803" s="333"/>
      <c r="BO803" s="420">
        <v>8</v>
      </c>
      <c r="BP803" s="357"/>
      <c r="BQ803" s="357"/>
      <c r="BR803" s="357"/>
      <c r="BS803" s="357"/>
      <c r="BT803" s="357"/>
      <c r="BU803" s="357"/>
      <c r="BV803" s="357"/>
      <c r="BW803" s="357"/>
      <c r="BX803" s="357"/>
      <c r="BY803" s="357"/>
      <c r="BZ803" s="357"/>
      <c r="CA803" s="357"/>
      <c r="CB803" s="358"/>
      <c r="CC803" s="352" t="s">
        <v>1206</v>
      </c>
      <c r="CD803" s="353"/>
      <c r="CE803" s="353"/>
      <c r="CF803" s="353"/>
      <c r="CG803" s="353"/>
      <c r="CH803" s="353"/>
      <c r="CI803" s="353"/>
      <c r="CJ803" s="353"/>
      <c r="CK803" s="353"/>
      <c r="CL803" s="353"/>
      <c r="CM803" s="353"/>
      <c r="CN803" s="354"/>
    </row>
    <row r="804" spans="4:152" ht="14.25" customHeight="1" x14ac:dyDescent="0.35">
      <c r="D804" s="834" t="s">
        <v>1275</v>
      </c>
      <c r="E804" s="835"/>
      <c r="F804" s="835"/>
      <c r="G804" s="835"/>
      <c r="H804" s="835"/>
      <c r="I804" s="835"/>
      <c r="J804" s="835"/>
      <c r="K804" s="835"/>
      <c r="L804" s="835"/>
      <c r="M804" s="835"/>
      <c r="N804" s="835"/>
      <c r="O804" s="835"/>
      <c r="P804" s="835"/>
      <c r="Q804" s="835"/>
      <c r="R804" s="835"/>
      <c r="S804" s="835"/>
      <c r="T804" s="835"/>
      <c r="U804" s="835"/>
      <c r="V804" s="835"/>
      <c r="W804" s="216"/>
      <c r="X804" s="216"/>
      <c r="Y804" s="216"/>
      <c r="Z804" s="216"/>
      <c r="AA804" s="216"/>
      <c r="AB804" s="216"/>
      <c r="AC804" s="216"/>
      <c r="AD804" s="216"/>
      <c r="AE804" s="216"/>
      <c r="AF804" s="216"/>
      <c r="AG804" s="216"/>
      <c r="AH804" s="216"/>
      <c r="AI804" s="216"/>
      <c r="AJ804" s="216"/>
      <c r="AK804" s="223"/>
      <c r="AL804" s="223"/>
      <c r="AM804" s="223"/>
      <c r="AN804" s="223"/>
      <c r="AO804" s="223"/>
      <c r="AP804" s="223"/>
      <c r="AQ804" s="223"/>
      <c r="AR804" s="223"/>
      <c r="AS804" s="223"/>
      <c r="AT804" s="223"/>
      <c r="AV804" s="536" t="s">
        <v>451</v>
      </c>
      <c r="AW804" s="536"/>
      <c r="AX804" s="536"/>
      <c r="AY804" s="536"/>
      <c r="AZ804" s="536"/>
      <c r="BA804" s="536"/>
      <c r="BB804" s="536"/>
      <c r="BC804" s="536"/>
      <c r="BD804" s="536"/>
      <c r="BE804" s="536"/>
      <c r="BF804" s="536"/>
      <c r="BG804" s="536"/>
      <c r="BH804" s="536"/>
      <c r="BI804" s="536"/>
      <c r="BJ804" s="536"/>
      <c r="BK804" s="536"/>
      <c r="BL804" s="536"/>
      <c r="BM804" s="536"/>
      <c r="BN804" s="536"/>
      <c r="BO804" s="536"/>
      <c r="BP804" s="536"/>
      <c r="BQ804" s="536"/>
      <c r="BR804" s="536"/>
      <c r="BS804" s="536"/>
      <c r="BT804" s="536"/>
      <c r="BU804" s="536"/>
      <c r="BV804" s="536"/>
      <c r="BW804" s="536"/>
      <c r="BX804" s="536"/>
      <c r="BY804" s="536"/>
      <c r="BZ804" s="536"/>
      <c r="CA804" s="536"/>
      <c r="CB804" s="536"/>
      <c r="CC804" s="536"/>
      <c r="CD804" s="536"/>
      <c r="CE804" s="536"/>
      <c r="CF804" s="536"/>
      <c r="CG804" s="536"/>
      <c r="CH804" s="536"/>
      <c r="CI804" s="536"/>
      <c r="CJ804" s="536"/>
      <c r="CK804" s="536"/>
      <c r="CL804" s="536"/>
    </row>
    <row r="805" spans="4:152" ht="14.25" customHeight="1" x14ac:dyDescent="0.35"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</row>
    <row r="806" spans="4:152" ht="14.25" customHeight="1" x14ac:dyDescent="0.35">
      <c r="D806" s="203" t="s">
        <v>435</v>
      </c>
      <c r="E806" s="203"/>
      <c r="F806" s="203"/>
      <c r="G806" s="203"/>
      <c r="H806" s="203"/>
      <c r="I806" s="203"/>
      <c r="J806" s="203"/>
      <c r="K806" s="203"/>
      <c r="L806" s="203"/>
      <c r="M806" s="203"/>
      <c r="N806" s="203"/>
      <c r="O806" s="203"/>
      <c r="P806" s="203"/>
      <c r="Q806" s="203"/>
      <c r="R806" s="203"/>
      <c r="S806" s="203"/>
      <c r="T806" s="203"/>
      <c r="U806" s="203"/>
      <c r="V806" s="203"/>
      <c r="W806" s="203"/>
      <c r="X806" s="203"/>
      <c r="Y806" s="203"/>
      <c r="Z806" s="203"/>
      <c r="AA806" s="203"/>
      <c r="AB806" s="203"/>
      <c r="AC806" s="203"/>
      <c r="AD806" s="203"/>
      <c r="AE806" s="203"/>
      <c r="AF806" s="203"/>
      <c r="AG806" s="203"/>
      <c r="AH806" s="203"/>
      <c r="AI806" s="203"/>
      <c r="AJ806" s="203"/>
      <c r="AK806" s="203"/>
      <c r="AL806" s="203"/>
      <c r="AM806" s="203"/>
      <c r="AN806" s="203"/>
      <c r="AO806" s="203"/>
      <c r="AP806" s="203"/>
      <c r="AQ806" s="203"/>
      <c r="AR806" s="203"/>
      <c r="AS806" s="203"/>
      <c r="AT806" s="203"/>
      <c r="AV806" s="334" t="s">
        <v>453</v>
      </c>
      <c r="AW806" s="334"/>
      <c r="AX806" s="334"/>
      <c r="AY806" s="334"/>
      <c r="AZ806" s="334"/>
      <c r="BA806" s="334"/>
      <c r="BB806" s="334"/>
      <c r="BC806" s="334"/>
      <c r="BD806" s="334"/>
      <c r="BE806" s="334"/>
      <c r="BF806" s="334"/>
      <c r="BG806" s="334"/>
      <c r="BH806" s="334"/>
      <c r="BI806" s="334"/>
      <c r="BJ806" s="334"/>
      <c r="BK806" s="334"/>
      <c r="BL806" s="334"/>
      <c r="BM806" s="334"/>
      <c r="BN806" s="334"/>
      <c r="BO806" s="334"/>
      <c r="BP806" s="334"/>
      <c r="BQ806" s="334"/>
      <c r="BR806" s="334"/>
      <c r="BS806" s="334"/>
      <c r="BT806" s="334"/>
      <c r="BU806" s="334"/>
      <c r="BV806" s="334"/>
      <c r="BW806" s="334"/>
      <c r="BX806" s="334"/>
      <c r="BY806" s="334"/>
      <c r="BZ806" s="334"/>
      <c r="CA806" s="334"/>
      <c r="CB806" s="334"/>
      <c r="CC806" s="334"/>
      <c r="CD806" s="334"/>
      <c r="CE806" s="334"/>
      <c r="CF806" s="334"/>
      <c r="CG806" s="334"/>
      <c r="CH806" s="334"/>
      <c r="CI806" s="334"/>
      <c r="CJ806" s="334"/>
      <c r="CK806" s="334"/>
      <c r="CL806" s="334"/>
      <c r="CM806" s="334"/>
      <c r="CN806" s="334"/>
    </row>
    <row r="807" spans="4:152" ht="14.25" customHeight="1" x14ac:dyDescent="0.35"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  <c r="AA807" s="205"/>
      <c r="AB807" s="205"/>
      <c r="AC807" s="205"/>
      <c r="AD807" s="205"/>
      <c r="AE807" s="205"/>
      <c r="AF807" s="205"/>
      <c r="AG807" s="205"/>
      <c r="AH807" s="205"/>
      <c r="AI807" s="205"/>
      <c r="AJ807" s="205"/>
      <c r="AK807" s="205"/>
      <c r="AL807" s="205"/>
      <c r="AM807" s="205"/>
      <c r="AN807" s="205"/>
      <c r="AO807" s="205"/>
      <c r="AP807" s="205"/>
      <c r="AQ807" s="205"/>
      <c r="AR807" s="205"/>
      <c r="AS807" s="205"/>
      <c r="AT807" s="205"/>
      <c r="AV807" s="334"/>
      <c r="AW807" s="334"/>
      <c r="AX807" s="334"/>
      <c r="AY807" s="334"/>
      <c r="AZ807" s="334"/>
      <c r="BA807" s="334"/>
      <c r="BB807" s="334"/>
      <c r="BC807" s="334"/>
      <c r="BD807" s="334"/>
      <c r="BE807" s="334"/>
      <c r="BF807" s="334"/>
      <c r="BG807" s="334"/>
      <c r="BH807" s="334"/>
      <c r="BI807" s="334"/>
      <c r="BJ807" s="334"/>
      <c r="BK807" s="334"/>
      <c r="BL807" s="334"/>
      <c r="BM807" s="334"/>
      <c r="BN807" s="334"/>
      <c r="BO807" s="334"/>
      <c r="BP807" s="334"/>
      <c r="BQ807" s="334"/>
      <c r="BR807" s="334"/>
      <c r="BS807" s="334"/>
      <c r="BT807" s="334"/>
      <c r="BU807" s="334"/>
      <c r="BV807" s="334"/>
      <c r="BW807" s="334"/>
      <c r="BX807" s="334"/>
      <c r="BY807" s="334"/>
      <c r="BZ807" s="334"/>
      <c r="CA807" s="334"/>
      <c r="CB807" s="334"/>
      <c r="CC807" s="334"/>
      <c r="CD807" s="334"/>
      <c r="CE807" s="334"/>
      <c r="CF807" s="334"/>
      <c r="CG807" s="334"/>
      <c r="CH807" s="334"/>
      <c r="CI807" s="334"/>
      <c r="CJ807" s="334"/>
      <c r="CK807" s="334"/>
      <c r="CL807" s="334"/>
      <c r="CM807" s="334"/>
      <c r="CN807" s="334"/>
    </row>
    <row r="808" spans="4:152" ht="14.25" customHeight="1" x14ac:dyDescent="0.35">
      <c r="D808" s="836" t="s">
        <v>433</v>
      </c>
      <c r="E808" s="837"/>
      <c r="F808" s="837"/>
      <c r="G808" s="837"/>
      <c r="H808" s="837"/>
      <c r="I808" s="837"/>
      <c r="J808" s="837"/>
      <c r="K808" s="837"/>
      <c r="L808" s="837"/>
      <c r="M808" s="837"/>
      <c r="N808" s="837"/>
      <c r="O808" s="837"/>
      <c r="P808" s="837"/>
      <c r="Q808" s="837"/>
      <c r="R808" s="837"/>
      <c r="S808" s="837"/>
      <c r="T808" s="837"/>
      <c r="U808" s="837"/>
      <c r="V808" s="837"/>
      <c r="W808" s="837"/>
      <c r="X808" s="837"/>
      <c r="Y808" s="837"/>
      <c r="Z808" s="838"/>
      <c r="AA808" s="836" t="s">
        <v>434</v>
      </c>
      <c r="AB808" s="837"/>
      <c r="AC808" s="837"/>
      <c r="AD808" s="837"/>
      <c r="AE808" s="837"/>
      <c r="AF808" s="837"/>
      <c r="AG808" s="837"/>
      <c r="AH808" s="837"/>
      <c r="AI808" s="837"/>
      <c r="AJ808" s="837"/>
      <c r="AK808" s="837"/>
      <c r="AL808" s="837"/>
      <c r="AM808" s="837"/>
      <c r="AN808" s="837"/>
      <c r="AO808" s="837"/>
      <c r="AP808" s="837"/>
      <c r="AQ808" s="837"/>
      <c r="AR808" s="837"/>
      <c r="AS808" s="837"/>
      <c r="AT808" s="838"/>
      <c r="AU808" s="170"/>
      <c r="AV808" s="381" t="s">
        <v>454</v>
      </c>
      <c r="AW808" s="381"/>
      <c r="AX808" s="381"/>
      <c r="AY808" s="381"/>
      <c r="AZ808" s="381"/>
      <c r="BA808" s="381"/>
      <c r="BB808" s="381"/>
      <c r="BC808" s="381"/>
      <c r="BD808" s="381"/>
      <c r="BE808" s="381"/>
      <c r="BF808" s="381"/>
      <c r="BG808" s="381"/>
      <c r="BH808" s="381"/>
      <c r="BI808" s="381"/>
      <c r="BJ808" s="381"/>
      <c r="BK808" s="381"/>
      <c r="BL808" s="381"/>
      <c r="BM808" s="381"/>
      <c r="BN808" s="381"/>
      <c r="BO808" s="381"/>
      <c r="BP808" s="381"/>
      <c r="BQ808" s="381"/>
      <c r="BR808" s="381"/>
      <c r="BS808" s="381"/>
      <c r="BT808" s="381"/>
      <c r="BU808" s="381"/>
      <c r="BV808" s="381"/>
      <c r="BW808" s="381"/>
      <c r="BX808" s="381"/>
      <c r="BY808" s="381"/>
      <c r="BZ808" s="381"/>
      <c r="CA808" s="381"/>
      <c r="CB808" s="381"/>
      <c r="CC808" s="381"/>
      <c r="CD808" s="381"/>
      <c r="CE808" s="381"/>
      <c r="CF808" s="381"/>
      <c r="CG808" s="381"/>
      <c r="CH808" s="381"/>
      <c r="CI808" s="381"/>
      <c r="CJ808" s="381"/>
      <c r="CK808" s="381"/>
      <c r="CL808" s="381"/>
      <c r="CM808" s="381"/>
      <c r="CN808" s="381"/>
    </row>
    <row r="809" spans="4:152" ht="14.25" customHeight="1" x14ac:dyDescent="0.35">
      <c r="D809" s="839"/>
      <c r="E809" s="840"/>
      <c r="F809" s="840"/>
      <c r="G809" s="840"/>
      <c r="H809" s="840"/>
      <c r="I809" s="840"/>
      <c r="J809" s="840"/>
      <c r="K809" s="840"/>
      <c r="L809" s="840"/>
      <c r="M809" s="840"/>
      <c r="N809" s="840"/>
      <c r="O809" s="840"/>
      <c r="P809" s="840"/>
      <c r="Q809" s="840"/>
      <c r="R809" s="840"/>
      <c r="S809" s="840"/>
      <c r="T809" s="840"/>
      <c r="U809" s="840"/>
      <c r="V809" s="840"/>
      <c r="W809" s="840"/>
      <c r="X809" s="840"/>
      <c r="Y809" s="840"/>
      <c r="Z809" s="841"/>
      <c r="AA809" s="839"/>
      <c r="AB809" s="840"/>
      <c r="AC809" s="840"/>
      <c r="AD809" s="840"/>
      <c r="AE809" s="840"/>
      <c r="AF809" s="840"/>
      <c r="AG809" s="840"/>
      <c r="AH809" s="840"/>
      <c r="AI809" s="840"/>
      <c r="AJ809" s="840"/>
      <c r="AK809" s="840"/>
      <c r="AL809" s="840"/>
      <c r="AM809" s="840"/>
      <c r="AN809" s="840"/>
      <c r="AO809" s="840"/>
      <c r="AP809" s="840"/>
      <c r="AQ809" s="840"/>
      <c r="AR809" s="840"/>
      <c r="AS809" s="840"/>
      <c r="AT809" s="841"/>
      <c r="AU809" s="170"/>
      <c r="AV809" s="382"/>
      <c r="AW809" s="382"/>
      <c r="AX809" s="382"/>
      <c r="AY809" s="382"/>
      <c r="AZ809" s="382"/>
      <c r="BA809" s="382"/>
      <c r="BB809" s="382"/>
      <c r="BC809" s="382"/>
      <c r="BD809" s="382"/>
      <c r="BE809" s="382"/>
      <c r="BF809" s="382"/>
      <c r="BG809" s="382"/>
      <c r="BH809" s="382"/>
      <c r="BI809" s="382"/>
      <c r="BJ809" s="382"/>
      <c r="BK809" s="382"/>
      <c r="BL809" s="382"/>
      <c r="BM809" s="382"/>
      <c r="BN809" s="382"/>
      <c r="BO809" s="382"/>
      <c r="BP809" s="382"/>
      <c r="BQ809" s="382"/>
      <c r="BR809" s="382"/>
      <c r="BS809" s="382"/>
      <c r="BT809" s="382"/>
      <c r="BU809" s="382"/>
      <c r="BV809" s="382"/>
      <c r="BW809" s="382"/>
      <c r="BX809" s="382"/>
      <c r="BY809" s="382"/>
      <c r="BZ809" s="382"/>
      <c r="CA809" s="382"/>
      <c r="CB809" s="382"/>
      <c r="CC809" s="382"/>
      <c r="CD809" s="382"/>
      <c r="CE809" s="382"/>
      <c r="CF809" s="382"/>
      <c r="CG809" s="382"/>
      <c r="CH809" s="382"/>
      <c r="CI809" s="382"/>
      <c r="CJ809" s="382"/>
      <c r="CK809" s="382"/>
      <c r="CL809" s="382"/>
      <c r="CM809" s="382"/>
      <c r="CN809" s="382"/>
    </row>
    <row r="810" spans="4:152" ht="14.25" customHeight="1" x14ac:dyDescent="0.35">
      <c r="D810" s="391" t="s">
        <v>1201</v>
      </c>
      <c r="E810" s="392"/>
      <c r="F810" s="392"/>
      <c r="G810" s="392"/>
      <c r="H810" s="392"/>
      <c r="I810" s="392"/>
      <c r="J810" s="392"/>
      <c r="K810" s="392"/>
      <c r="L810" s="392"/>
      <c r="M810" s="392"/>
      <c r="N810" s="392"/>
      <c r="O810" s="392"/>
      <c r="P810" s="392"/>
      <c r="Q810" s="392"/>
      <c r="R810" s="392"/>
      <c r="S810" s="392"/>
      <c r="T810" s="392"/>
      <c r="U810" s="392"/>
      <c r="V810" s="392"/>
      <c r="W810" s="392"/>
      <c r="X810" s="392"/>
      <c r="Y810" s="392"/>
      <c r="Z810" s="393"/>
      <c r="AA810" s="391" t="s">
        <v>1279</v>
      </c>
      <c r="AB810" s="392"/>
      <c r="AC810" s="392"/>
      <c r="AD810" s="392"/>
      <c r="AE810" s="392"/>
      <c r="AF810" s="392"/>
      <c r="AG810" s="392"/>
      <c r="AH810" s="392"/>
      <c r="AI810" s="392"/>
      <c r="AJ810" s="392"/>
      <c r="AK810" s="392"/>
      <c r="AL810" s="392"/>
      <c r="AM810" s="392"/>
      <c r="AN810" s="392"/>
      <c r="AO810" s="392"/>
      <c r="AP810" s="392"/>
      <c r="AQ810" s="392"/>
      <c r="AR810" s="392"/>
      <c r="AS810" s="392"/>
      <c r="AT810" s="393"/>
      <c r="AU810" s="170"/>
      <c r="AV810" s="517" t="s">
        <v>455</v>
      </c>
      <c r="AW810" s="517"/>
      <c r="AX810" s="517"/>
      <c r="AY810" s="517"/>
      <c r="AZ810" s="517"/>
      <c r="BA810" s="517"/>
      <c r="BB810" s="517"/>
      <c r="BC810" s="517"/>
      <c r="BD810" s="517"/>
      <c r="BE810" s="517"/>
      <c r="BF810" s="517"/>
      <c r="BG810" s="517"/>
      <c r="BH810" s="517"/>
      <c r="BI810" s="517"/>
      <c r="BJ810" s="517"/>
      <c r="BK810" s="517"/>
      <c r="BL810" s="517"/>
      <c r="BM810" s="517"/>
      <c r="BN810" s="517"/>
      <c r="BO810" s="517" t="s">
        <v>456</v>
      </c>
      <c r="BP810" s="517"/>
      <c r="BQ810" s="517"/>
      <c r="BR810" s="517"/>
      <c r="BS810" s="517"/>
      <c r="BT810" s="517"/>
      <c r="BU810" s="517"/>
      <c r="BV810" s="517"/>
      <c r="BW810" s="517" t="s">
        <v>457</v>
      </c>
      <c r="BX810" s="517"/>
      <c r="BY810" s="517"/>
      <c r="BZ810" s="517"/>
      <c r="CA810" s="517"/>
      <c r="CB810" s="517"/>
      <c r="CC810" s="517"/>
      <c r="CD810" s="517"/>
      <c r="CE810" s="517" t="s">
        <v>121</v>
      </c>
      <c r="CF810" s="517"/>
      <c r="CG810" s="517"/>
      <c r="CH810" s="517"/>
      <c r="CI810" s="517"/>
      <c r="CJ810" s="517"/>
      <c r="CK810" s="517"/>
      <c r="CL810" s="517"/>
      <c r="CM810" s="517"/>
      <c r="CN810" s="517"/>
    </row>
    <row r="811" spans="4:152" ht="14.25" customHeight="1" x14ac:dyDescent="0.35">
      <c r="D811" s="391" t="s">
        <v>1302</v>
      </c>
      <c r="E811" s="392"/>
      <c r="F811" s="392"/>
      <c r="G811" s="392"/>
      <c r="H811" s="392"/>
      <c r="I811" s="392"/>
      <c r="J811" s="392"/>
      <c r="K811" s="392"/>
      <c r="L811" s="392"/>
      <c r="M811" s="392"/>
      <c r="N811" s="392"/>
      <c r="O811" s="392"/>
      <c r="P811" s="392"/>
      <c r="Q811" s="392"/>
      <c r="R811" s="392"/>
      <c r="S811" s="392"/>
      <c r="T811" s="392"/>
      <c r="U811" s="392"/>
      <c r="V811" s="392"/>
      <c r="W811" s="392"/>
      <c r="X811" s="392"/>
      <c r="Y811" s="392"/>
      <c r="Z811" s="393"/>
      <c r="AA811" s="391"/>
      <c r="AB811" s="392"/>
      <c r="AC811" s="392"/>
      <c r="AD811" s="392"/>
      <c r="AE811" s="392"/>
      <c r="AF811" s="392"/>
      <c r="AG811" s="392"/>
      <c r="AH811" s="392"/>
      <c r="AI811" s="392"/>
      <c r="AJ811" s="392"/>
      <c r="AK811" s="392"/>
      <c r="AL811" s="392"/>
      <c r="AM811" s="392"/>
      <c r="AN811" s="392"/>
      <c r="AO811" s="392"/>
      <c r="AP811" s="392"/>
      <c r="AQ811" s="392"/>
      <c r="AR811" s="392"/>
      <c r="AS811" s="392"/>
      <c r="AT811" s="393"/>
      <c r="AU811" s="170"/>
      <c r="AV811" s="517"/>
      <c r="AW811" s="517"/>
      <c r="AX811" s="517"/>
      <c r="AY811" s="517"/>
      <c r="AZ811" s="517"/>
      <c r="BA811" s="517"/>
      <c r="BB811" s="517"/>
      <c r="BC811" s="517"/>
      <c r="BD811" s="517"/>
      <c r="BE811" s="517"/>
      <c r="BF811" s="517"/>
      <c r="BG811" s="517"/>
      <c r="BH811" s="517"/>
      <c r="BI811" s="517"/>
      <c r="BJ811" s="517"/>
      <c r="BK811" s="517"/>
      <c r="BL811" s="517"/>
      <c r="BM811" s="517"/>
      <c r="BN811" s="517"/>
      <c r="BO811" s="517"/>
      <c r="BP811" s="517"/>
      <c r="BQ811" s="517"/>
      <c r="BR811" s="517"/>
      <c r="BS811" s="517"/>
      <c r="BT811" s="517"/>
      <c r="BU811" s="517"/>
      <c r="BV811" s="517"/>
      <c r="BW811" s="517"/>
      <c r="BX811" s="517"/>
      <c r="BY811" s="517"/>
      <c r="BZ811" s="517"/>
      <c r="CA811" s="517"/>
      <c r="CB811" s="517"/>
      <c r="CC811" s="517"/>
      <c r="CD811" s="517"/>
      <c r="CE811" s="517"/>
      <c r="CF811" s="517"/>
      <c r="CG811" s="517"/>
      <c r="CH811" s="517"/>
      <c r="CI811" s="517"/>
      <c r="CJ811" s="517"/>
      <c r="CK811" s="517"/>
      <c r="CL811" s="517"/>
      <c r="CM811" s="517"/>
      <c r="CN811" s="517"/>
    </row>
    <row r="812" spans="4:152" ht="14.25" customHeight="1" x14ac:dyDescent="0.35">
      <c r="D812" s="391" t="s">
        <v>1303</v>
      </c>
      <c r="E812" s="392"/>
      <c r="F812" s="392"/>
      <c r="G812" s="392"/>
      <c r="H812" s="392"/>
      <c r="I812" s="392"/>
      <c r="J812" s="392"/>
      <c r="K812" s="392"/>
      <c r="L812" s="392"/>
      <c r="M812" s="392"/>
      <c r="N812" s="392"/>
      <c r="O812" s="392"/>
      <c r="P812" s="392"/>
      <c r="Q812" s="392"/>
      <c r="R812" s="392"/>
      <c r="S812" s="392"/>
      <c r="T812" s="392"/>
      <c r="U812" s="392"/>
      <c r="V812" s="392"/>
      <c r="W812" s="392"/>
      <c r="X812" s="392"/>
      <c r="Y812" s="392"/>
      <c r="Z812" s="393"/>
      <c r="AA812" s="391" t="s">
        <v>1304</v>
      </c>
      <c r="AB812" s="392"/>
      <c r="AC812" s="392"/>
      <c r="AD812" s="392"/>
      <c r="AE812" s="392"/>
      <c r="AF812" s="392"/>
      <c r="AG812" s="392"/>
      <c r="AH812" s="392"/>
      <c r="AI812" s="392"/>
      <c r="AJ812" s="392"/>
      <c r="AK812" s="392"/>
      <c r="AL812" s="392"/>
      <c r="AM812" s="392"/>
      <c r="AN812" s="392"/>
      <c r="AO812" s="392"/>
      <c r="AP812" s="392"/>
      <c r="AQ812" s="392"/>
      <c r="AR812" s="392"/>
      <c r="AS812" s="392"/>
      <c r="AT812" s="393"/>
      <c r="AU812" s="170"/>
      <c r="AV812" s="443" t="s">
        <v>1202</v>
      </c>
      <c r="AW812" s="443"/>
      <c r="AX812" s="443"/>
      <c r="AY812" s="443"/>
      <c r="AZ812" s="443"/>
      <c r="BA812" s="443"/>
      <c r="BB812" s="443"/>
      <c r="BC812" s="443"/>
      <c r="BD812" s="443"/>
      <c r="BE812" s="443"/>
      <c r="BF812" s="443"/>
      <c r="BG812" s="443"/>
      <c r="BH812" s="443"/>
      <c r="BI812" s="443"/>
      <c r="BJ812" s="443"/>
      <c r="BK812" s="443"/>
      <c r="BL812" s="443"/>
      <c r="BM812" s="443"/>
      <c r="BN812" s="443"/>
      <c r="BO812" s="443">
        <v>10</v>
      </c>
      <c r="BP812" s="443"/>
      <c r="BQ812" s="443"/>
      <c r="BR812" s="443"/>
      <c r="BS812" s="443"/>
      <c r="BT812" s="443"/>
      <c r="BU812" s="443"/>
      <c r="BV812" s="443"/>
      <c r="BW812" s="443">
        <v>0</v>
      </c>
      <c r="BX812" s="443"/>
      <c r="BY812" s="443"/>
      <c r="BZ812" s="443"/>
      <c r="CA812" s="443"/>
      <c r="CB812" s="443"/>
      <c r="CC812" s="443"/>
      <c r="CD812" s="443"/>
      <c r="CE812" s="443">
        <v>9</v>
      </c>
      <c r="CF812" s="443"/>
      <c r="CG812" s="443"/>
      <c r="CH812" s="443"/>
      <c r="CI812" s="443"/>
      <c r="CJ812" s="443"/>
      <c r="CK812" s="443"/>
      <c r="CL812" s="443"/>
      <c r="CM812" s="443"/>
      <c r="CN812" s="443"/>
    </row>
    <row r="813" spans="4:152" ht="14.25" customHeight="1" x14ac:dyDescent="0.35">
      <c r="D813" s="391" t="s">
        <v>1280</v>
      </c>
      <c r="E813" s="392"/>
      <c r="F813" s="392"/>
      <c r="G813" s="392"/>
      <c r="H813" s="392"/>
      <c r="I813" s="392"/>
      <c r="J813" s="392"/>
      <c r="K813" s="392"/>
      <c r="L813" s="392"/>
      <c r="M813" s="392"/>
      <c r="N813" s="392"/>
      <c r="O813" s="392"/>
      <c r="P813" s="392"/>
      <c r="Q813" s="392"/>
      <c r="R813" s="392"/>
      <c r="S813" s="392"/>
      <c r="T813" s="392"/>
      <c r="U813" s="392"/>
      <c r="V813" s="392"/>
      <c r="W813" s="392"/>
      <c r="X813" s="392"/>
      <c r="Y813" s="392"/>
      <c r="Z813" s="393"/>
      <c r="AA813" s="391" t="s">
        <v>1305</v>
      </c>
      <c r="AB813" s="392"/>
      <c r="AC813" s="392"/>
      <c r="AD813" s="392"/>
      <c r="AE813" s="392"/>
      <c r="AF813" s="392"/>
      <c r="AG813" s="392"/>
      <c r="AH813" s="392"/>
      <c r="AI813" s="392"/>
      <c r="AJ813" s="392"/>
      <c r="AK813" s="392"/>
      <c r="AL813" s="392"/>
      <c r="AM813" s="392"/>
      <c r="AN813" s="392"/>
      <c r="AO813" s="392"/>
      <c r="AP813" s="392"/>
      <c r="AQ813" s="392"/>
      <c r="AR813" s="392"/>
      <c r="AS813" s="392"/>
      <c r="AT813" s="393"/>
      <c r="AU813" s="170"/>
      <c r="AV813" s="443" t="s">
        <v>1203</v>
      </c>
      <c r="AW813" s="443"/>
      <c r="AX813" s="443"/>
      <c r="AY813" s="443"/>
      <c r="AZ813" s="443"/>
      <c r="BA813" s="443"/>
      <c r="BB813" s="443"/>
      <c r="BC813" s="443"/>
      <c r="BD813" s="443"/>
      <c r="BE813" s="443"/>
      <c r="BF813" s="443"/>
      <c r="BG813" s="443"/>
      <c r="BH813" s="443"/>
      <c r="BI813" s="443"/>
      <c r="BJ813" s="443"/>
      <c r="BK813" s="443"/>
      <c r="BL813" s="443"/>
      <c r="BM813" s="443"/>
      <c r="BN813" s="443"/>
      <c r="BO813" s="443">
        <v>17</v>
      </c>
      <c r="BP813" s="443"/>
      <c r="BQ813" s="443"/>
      <c r="BR813" s="443"/>
      <c r="BS813" s="443"/>
      <c r="BT813" s="443"/>
      <c r="BU813" s="443"/>
      <c r="BV813" s="443"/>
      <c r="BW813" s="443">
        <v>5</v>
      </c>
      <c r="BX813" s="443"/>
      <c r="BY813" s="443"/>
      <c r="BZ813" s="443"/>
      <c r="CA813" s="443"/>
      <c r="CB813" s="443"/>
      <c r="CC813" s="443"/>
      <c r="CD813" s="443"/>
      <c r="CE813" s="443">
        <v>22</v>
      </c>
      <c r="CF813" s="443"/>
      <c r="CG813" s="443"/>
      <c r="CH813" s="443"/>
      <c r="CI813" s="443"/>
      <c r="CJ813" s="443"/>
      <c r="CK813" s="443"/>
      <c r="CL813" s="443"/>
      <c r="CM813" s="443"/>
      <c r="CN813" s="443"/>
    </row>
    <row r="814" spans="4:152" ht="14.25" customHeight="1" x14ac:dyDescent="0.35">
      <c r="D814" s="391"/>
      <c r="E814" s="392"/>
      <c r="F814" s="392"/>
      <c r="G814" s="392"/>
      <c r="H814" s="392"/>
      <c r="I814" s="392"/>
      <c r="J814" s="392"/>
      <c r="K814" s="392"/>
      <c r="L814" s="392"/>
      <c r="M814" s="392"/>
      <c r="N814" s="392"/>
      <c r="O814" s="392"/>
      <c r="P814" s="392"/>
      <c r="Q814" s="392"/>
      <c r="R814" s="392"/>
      <c r="S814" s="392"/>
      <c r="T814" s="392"/>
      <c r="U814" s="392"/>
      <c r="V814" s="392"/>
      <c r="W814" s="392"/>
      <c r="X814" s="392"/>
      <c r="Y814" s="392"/>
      <c r="Z814" s="393"/>
      <c r="AA814" s="391"/>
      <c r="AB814" s="392"/>
      <c r="AC814" s="392"/>
      <c r="AD814" s="392"/>
      <c r="AE814" s="392"/>
      <c r="AF814" s="392"/>
      <c r="AG814" s="392"/>
      <c r="AH814" s="392"/>
      <c r="AI814" s="392"/>
      <c r="AJ814" s="392"/>
      <c r="AK814" s="392"/>
      <c r="AL814" s="392"/>
      <c r="AM814" s="392"/>
      <c r="AN814" s="392"/>
      <c r="AO814" s="392"/>
      <c r="AP814" s="392"/>
      <c r="AQ814" s="392"/>
      <c r="AR814" s="392"/>
      <c r="AS814" s="392"/>
      <c r="AT814" s="393"/>
      <c r="AU814" s="170"/>
      <c r="AV814" s="443" t="s">
        <v>1204</v>
      </c>
      <c r="AW814" s="443"/>
      <c r="AX814" s="443"/>
      <c r="AY814" s="443"/>
      <c r="AZ814" s="443"/>
      <c r="BA814" s="443"/>
      <c r="BB814" s="443"/>
      <c r="BC814" s="443"/>
      <c r="BD814" s="443"/>
      <c r="BE814" s="443"/>
      <c r="BF814" s="443"/>
      <c r="BG814" s="443"/>
      <c r="BH814" s="443"/>
      <c r="BI814" s="443"/>
      <c r="BJ814" s="443"/>
      <c r="BK814" s="443"/>
      <c r="BL814" s="443"/>
      <c r="BM814" s="443"/>
      <c r="BN814" s="443"/>
      <c r="BO814" s="443">
        <v>2</v>
      </c>
      <c r="BP814" s="443"/>
      <c r="BQ814" s="443"/>
      <c r="BR814" s="443"/>
      <c r="BS814" s="443"/>
      <c r="BT814" s="443"/>
      <c r="BU814" s="443"/>
      <c r="BV814" s="443"/>
      <c r="BW814" s="443">
        <v>0</v>
      </c>
      <c r="BX814" s="443"/>
      <c r="BY814" s="443"/>
      <c r="BZ814" s="443"/>
      <c r="CA814" s="443"/>
      <c r="CB814" s="443"/>
      <c r="CC814" s="443"/>
      <c r="CD814" s="443"/>
      <c r="CE814" s="443">
        <v>2</v>
      </c>
      <c r="CF814" s="443"/>
      <c r="CG814" s="443"/>
      <c r="CH814" s="443"/>
      <c r="CI814" s="443"/>
      <c r="CJ814" s="443"/>
      <c r="CK814" s="443"/>
      <c r="CL814" s="443"/>
      <c r="CM814" s="443"/>
      <c r="CN814" s="443"/>
      <c r="EK814" s="534" t="s">
        <v>459</v>
      </c>
      <c r="EL814" s="534"/>
      <c r="EM814" s="534"/>
      <c r="EN814" s="534"/>
      <c r="EO814" s="534"/>
      <c r="EP814" s="534"/>
      <c r="EQ814" s="534"/>
      <c r="ER814" s="534"/>
      <c r="ES814" s="534"/>
      <c r="ET814" s="534"/>
      <c r="EU814" s="140"/>
      <c r="EV814" s="140"/>
    </row>
    <row r="815" spans="4:152" ht="14.25" customHeight="1" x14ac:dyDescent="0.35">
      <c r="D815" s="394"/>
      <c r="E815" s="395"/>
      <c r="F815" s="395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6"/>
      <c r="AA815" s="394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6"/>
      <c r="AU815" s="170"/>
      <c r="AV815" s="443" t="s">
        <v>1205</v>
      </c>
      <c r="AW815" s="443"/>
      <c r="AX815" s="443"/>
      <c r="AY815" s="443"/>
      <c r="AZ815" s="443"/>
      <c r="BA815" s="443"/>
      <c r="BB815" s="443"/>
      <c r="BC815" s="443"/>
      <c r="BD815" s="443"/>
      <c r="BE815" s="443"/>
      <c r="BF815" s="443"/>
      <c r="BG815" s="443"/>
      <c r="BH815" s="443"/>
      <c r="BI815" s="443"/>
      <c r="BJ815" s="443"/>
      <c r="BK815" s="443"/>
      <c r="BL815" s="443"/>
      <c r="BM815" s="443"/>
      <c r="BN815" s="443"/>
      <c r="BO815" s="443">
        <v>0</v>
      </c>
      <c r="BP815" s="443"/>
      <c r="BQ815" s="443"/>
      <c r="BR815" s="443"/>
      <c r="BS815" s="443"/>
      <c r="BT815" s="443"/>
      <c r="BU815" s="443"/>
      <c r="BV815" s="443"/>
      <c r="BW815" s="443">
        <v>0</v>
      </c>
      <c r="BX815" s="443"/>
      <c r="BY815" s="443"/>
      <c r="BZ815" s="443"/>
      <c r="CA815" s="443"/>
      <c r="CB815" s="443"/>
      <c r="CC815" s="443"/>
      <c r="CD815" s="443"/>
      <c r="CE815" s="443">
        <v>0</v>
      </c>
      <c r="CF815" s="443"/>
      <c r="CG815" s="443"/>
      <c r="CH815" s="443"/>
      <c r="CI815" s="443"/>
      <c r="CJ815" s="443"/>
      <c r="CK815" s="443"/>
      <c r="CL815" s="443"/>
      <c r="CM815" s="443"/>
      <c r="CN815" s="443"/>
      <c r="EK815" s="140"/>
      <c r="EL815" s="207">
        <v>2008</v>
      </c>
      <c r="EM815" s="207">
        <v>2009</v>
      </c>
      <c r="EN815" s="207">
        <v>2010</v>
      </c>
      <c r="EO815" s="207">
        <v>2011</v>
      </c>
      <c r="EP815" s="207">
        <v>2012</v>
      </c>
      <c r="EQ815" s="207">
        <v>2013</v>
      </c>
      <c r="ER815" s="207">
        <v>2014</v>
      </c>
      <c r="ES815" s="207">
        <v>2015</v>
      </c>
      <c r="ET815" s="140">
        <v>2016</v>
      </c>
      <c r="EU815" s="140">
        <v>2017</v>
      </c>
      <c r="EV815" s="140">
        <v>2018</v>
      </c>
    </row>
    <row r="816" spans="4:152" ht="14.25" customHeight="1" x14ac:dyDescent="0.35">
      <c r="D816" s="412"/>
      <c r="E816" s="412"/>
      <c r="F816" s="412"/>
      <c r="G816" s="412"/>
      <c r="H816" s="412"/>
      <c r="I816" s="412"/>
      <c r="J816" s="412"/>
      <c r="K816" s="412"/>
      <c r="L816" s="412"/>
      <c r="M816" s="412"/>
      <c r="N816" s="412"/>
      <c r="O816" s="412"/>
      <c r="P816" s="412"/>
      <c r="Q816" s="412"/>
      <c r="R816" s="412"/>
      <c r="S816" s="412"/>
      <c r="T816" s="412"/>
      <c r="U816" s="412"/>
      <c r="V816" s="412"/>
      <c r="W816" s="412"/>
      <c r="X816" s="412"/>
      <c r="Y816" s="412"/>
      <c r="Z816" s="412"/>
      <c r="AA816" s="412"/>
      <c r="AB816" s="412"/>
      <c r="AC816" s="412"/>
      <c r="AD816" s="412"/>
      <c r="AE816" s="412"/>
      <c r="AF816" s="412"/>
      <c r="AG816" s="412"/>
      <c r="AH816" s="412"/>
      <c r="AI816" s="412"/>
      <c r="AJ816" s="412"/>
      <c r="AK816" s="412"/>
      <c r="AL816" s="412"/>
      <c r="AM816" s="412"/>
      <c r="AN816" s="412"/>
      <c r="AO816" s="412"/>
      <c r="AP816" s="412"/>
      <c r="AQ816" s="412"/>
      <c r="AR816" s="412"/>
      <c r="AS816" s="412"/>
      <c r="AT816" s="412"/>
      <c r="AU816" s="170"/>
      <c r="AV816" s="427" t="s">
        <v>121</v>
      </c>
      <c r="AW816" s="427"/>
      <c r="AX816" s="427"/>
      <c r="AY816" s="427"/>
      <c r="AZ816" s="427"/>
      <c r="BA816" s="427"/>
      <c r="BB816" s="427"/>
      <c r="BC816" s="427"/>
      <c r="BD816" s="427"/>
      <c r="BE816" s="427"/>
      <c r="BF816" s="427"/>
      <c r="BG816" s="427"/>
      <c r="BH816" s="427"/>
      <c r="BI816" s="427"/>
      <c r="BJ816" s="427"/>
      <c r="BK816" s="427"/>
      <c r="BL816" s="427"/>
      <c r="BM816" s="427"/>
      <c r="BN816" s="427"/>
      <c r="BO816" s="427">
        <v>29</v>
      </c>
      <c r="BP816" s="427"/>
      <c r="BQ816" s="427"/>
      <c r="BR816" s="427"/>
      <c r="BS816" s="427"/>
      <c r="BT816" s="427"/>
      <c r="BU816" s="427"/>
      <c r="BV816" s="427"/>
      <c r="BW816" s="427">
        <v>5</v>
      </c>
      <c r="BX816" s="427"/>
      <c r="BY816" s="427"/>
      <c r="BZ816" s="427"/>
      <c r="CA816" s="427"/>
      <c r="CB816" s="427"/>
      <c r="CC816" s="427"/>
      <c r="CD816" s="427"/>
      <c r="CE816" s="427">
        <v>33</v>
      </c>
      <c r="CF816" s="427"/>
      <c r="CG816" s="427"/>
      <c r="CH816" s="427"/>
      <c r="CI816" s="427"/>
      <c r="CJ816" s="427"/>
      <c r="CK816" s="427"/>
      <c r="CL816" s="427"/>
      <c r="CM816" s="427"/>
      <c r="CN816" s="427"/>
      <c r="EK816" s="140" t="s">
        <v>121</v>
      </c>
      <c r="EL816" s="219">
        <v>76.930000000000007</v>
      </c>
      <c r="EM816" s="220">
        <v>74.47</v>
      </c>
      <c r="EN816" s="219">
        <v>81.09</v>
      </c>
      <c r="EO816" s="220">
        <v>81.08</v>
      </c>
      <c r="EP816" s="219">
        <v>80.23</v>
      </c>
      <c r="EQ816" s="220">
        <v>81.040000000000006</v>
      </c>
      <c r="ER816" s="219">
        <v>81.14</v>
      </c>
      <c r="ES816" s="220">
        <v>81.13</v>
      </c>
      <c r="ET816" s="140">
        <v>82.32</v>
      </c>
      <c r="EU816" s="140">
        <v>82.72</v>
      </c>
      <c r="EV816" s="140">
        <v>82.05</v>
      </c>
    </row>
    <row r="817" spans="4:167" ht="14.25" customHeight="1" x14ac:dyDescent="0.35">
      <c r="D817" s="428" t="s">
        <v>1281</v>
      </c>
      <c r="E817" s="428"/>
      <c r="F817" s="428"/>
      <c r="G817" s="428"/>
      <c r="H817" s="428"/>
      <c r="I817" s="428"/>
      <c r="J817" s="428"/>
      <c r="K817" s="428"/>
      <c r="L817" s="428"/>
      <c r="M817" s="428"/>
      <c r="N817" s="428"/>
      <c r="O817" s="428"/>
      <c r="P817" s="428"/>
      <c r="Q817" s="428"/>
      <c r="R817" s="428"/>
      <c r="S817" s="428"/>
      <c r="T817" s="428"/>
      <c r="U817" s="428"/>
      <c r="V817" s="428"/>
      <c r="W817" s="428"/>
      <c r="X817" s="428"/>
      <c r="Y817" s="428"/>
      <c r="Z817" s="428"/>
      <c r="AA817" s="428"/>
      <c r="AB817" s="428"/>
      <c r="AC817" s="428"/>
      <c r="AD817" s="428"/>
      <c r="AE817" s="42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V817" s="536" t="s">
        <v>1282</v>
      </c>
      <c r="AW817" s="536"/>
      <c r="AX817" s="536"/>
      <c r="AY817" s="536"/>
      <c r="AZ817" s="536"/>
      <c r="BA817" s="536"/>
      <c r="BB817" s="536"/>
      <c r="BC817" s="536"/>
      <c r="BD817" s="536"/>
      <c r="BE817" s="536"/>
      <c r="BF817" s="536"/>
      <c r="BG817" s="536"/>
      <c r="BH817" s="536"/>
      <c r="BI817" s="536"/>
      <c r="BJ817" s="536"/>
      <c r="BK817" s="536"/>
      <c r="BL817" s="536"/>
      <c r="BM817" s="536"/>
      <c r="BN817" s="536"/>
      <c r="BO817" s="536"/>
      <c r="BP817" s="536"/>
      <c r="BQ817" s="536"/>
      <c r="BR817" s="536"/>
      <c r="BS817" s="536"/>
      <c r="BT817" s="536"/>
      <c r="BU817" s="536"/>
      <c r="BV817" s="536"/>
      <c r="BW817" s="536"/>
      <c r="BX817" s="536"/>
      <c r="BY817" s="536"/>
      <c r="BZ817" s="536"/>
      <c r="CA817" s="536"/>
      <c r="CB817" s="536"/>
      <c r="CC817" s="536"/>
      <c r="CD817" s="536"/>
      <c r="CE817" s="536"/>
      <c r="CF817" s="536"/>
      <c r="CG817" s="536"/>
      <c r="CH817" s="536"/>
      <c r="CI817" s="536"/>
      <c r="CJ817" s="536"/>
      <c r="CK817" s="536"/>
      <c r="CL817" s="536"/>
      <c r="CM817" s="536"/>
      <c r="CN817" s="536"/>
      <c r="EK817" s="140" t="s">
        <v>123</v>
      </c>
      <c r="EL817" s="219">
        <v>100</v>
      </c>
      <c r="EM817" s="220">
        <v>100</v>
      </c>
      <c r="EN817" s="219">
        <v>100</v>
      </c>
      <c r="EO817" s="220">
        <v>100</v>
      </c>
      <c r="EP817" s="219">
        <v>99.99</v>
      </c>
      <c r="EQ817" s="220">
        <v>99.99</v>
      </c>
      <c r="ER817" s="219">
        <v>99.99</v>
      </c>
      <c r="ES817" s="220">
        <v>99.99</v>
      </c>
      <c r="ET817" s="140">
        <v>99.99</v>
      </c>
      <c r="EU817" s="140">
        <v>100</v>
      </c>
      <c r="EV817" s="140">
        <v>100</v>
      </c>
    </row>
    <row r="818" spans="4:167" ht="14.25" customHeight="1" x14ac:dyDescent="0.35">
      <c r="D818" s="215"/>
      <c r="E818" s="215"/>
      <c r="F818" s="215"/>
      <c r="G818" s="215"/>
      <c r="H818" s="215"/>
      <c r="I818" s="215"/>
      <c r="J818" s="215"/>
      <c r="K818" s="215"/>
      <c r="L818" s="215"/>
      <c r="M818" s="215"/>
      <c r="N818" s="215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  <c r="AB818" s="215"/>
      <c r="AC818" s="215"/>
      <c r="AD818" s="215"/>
      <c r="AE818" s="215"/>
      <c r="AF818" s="215"/>
      <c r="AG818" s="215"/>
      <c r="AH818" s="215"/>
      <c r="AI818" s="215"/>
      <c r="AJ818" s="215"/>
      <c r="AK818" s="215"/>
      <c r="AL818" s="215"/>
      <c r="AM818" s="215"/>
      <c r="AN818" s="215"/>
      <c r="AO818" s="215"/>
      <c r="AP818" s="215"/>
      <c r="AQ818" s="215"/>
      <c r="AR818" s="215"/>
      <c r="AS818" s="215"/>
      <c r="AT818" s="215"/>
      <c r="EK818" s="140" t="s">
        <v>124</v>
      </c>
      <c r="EL818" s="219">
        <v>13.13</v>
      </c>
      <c r="EM818" s="220">
        <v>11.57</v>
      </c>
      <c r="EN818" s="219">
        <v>22.93</v>
      </c>
      <c r="EO818" s="220">
        <v>2.23</v>
      </c>
      <c r="EP818" s="219">
        <v>21.54</v>
      </c>
      <c r="EQ818" s="220">
        <v>22.07</v>
      </c>
      <c r="ER818" s="219">
        <v>22.15</v>
      </c>
      <c r="ES818" s="220">
        <v>22.08</v>
      </c>
      <c r="ET818" s="140">
        <v>23.31</v>
      </c>
      <c r="EU818" s="140">
        <v>23.21</v>
      </c>
      <c r="EV818" s="140">
        <v>22.57</v>
      </c>
    </row>
    <row r="819" spans="4:167" ht="14.25" customHeight="1" x14ac:dyDescent="0.35">
      <c r="D819" s="381" t="s">
        <v>745</v>
      </c>
      <c r="E819" s="381"/>
      <c r="F819" s="381"/>
      <c r="G819" s="381"/>
      <c r="H819" s="381"/>
      <c r="I819" s="381"/>
      <c r="J819" s="381"/>
      <c r="K819" s="381"/>
      <c r="L819" s="381"/>
      <c r="M819" s="381"/>
      <c r="N819" s="381"/>
      <c r="O819" s="381"/>
      <c r="P819" s="381"/>
      <c r="Q819" s="381"/>
      <c r="R819" s="381"/>
      <c r="S819" s="381"/>
      <c r="T819" s="381"/>
      <c r="U819" s="381"/>
      <c r="V819" s="381"/>
      <c r="W819" s="381"/>
      <c r="X819" s="381"/>
      <c r="Y819" s="381"/>
      <c r="Z819" s="381"/>
      <c r="AA819" s="381"/>
      <c r="AB819" s="381"/>
      <c r="AC819" s="381"/>
      <c r="AD819" s="381"/>
      <c r="AE819" s="381"/>
      <c r="AF819" s="381"/>
      <c r="AG819" s="381"/>
      <c r="AH819" s="381"/>
      <c r="AI819" s="381"/>
      <c r="AJ819" s="381"/>
      <c r="AK819" s="381"/>
      <c r="AL819" s="381"/>
      <c r="AM819" s="381"/>
      <c r="AN819" s="381"/>
      <c r="AO819" s="381"/>
      <c r="AP819" s="381"/>
      <c r="AQ819" s="381"/>
      <c r="AR819" s="381"/>
      <c r="AS819" s="381"/>
      <c r="AT819" s="381"/>
      <c r="AV819" s="381" t="s">
        <v>746</v>
      </c>
      <c r="AW819" s="381"/>
      <c r="AX819" s="381"/>
      <c r="AY819" s="381"/>
      <c r="AZ819" s="381"/>
      <c r="BA819" s="381"/>
      <c r="BB819" s="381"/>
      <c r="BC819" s="381"/>
      <c r="BD819" s="381"/>
      <c r="BE819" s="381"/>
      <c r="BF819" s="381"/>
      <c r="BG819" s="381"/>
      <c r="BH819" s="381"/>
      <c r="BI819" s="381"/>
      <c r="BJ819" s="381"/>
      <c r="BK819" s="381"/>
      <c r="BL819" s="381"/>
      <c r="BM819" s="381"/>
      <c r="BN819" s="381"/>
      <c r="BO819" s="381"/>
      <c r="BP819" s="381"/>
      <c r="BQ819" s="381"/>
      <c r="BR819" s="381"/>
      <c r="BS819" s="381"/>
      <c r="BT819" s="381"/>
      <c r="BU819" s="381"/>
      <c r="BV819" s="381"/>
      <c r="BW819" s="381"/>
      <c r="BX819" s="381"/>
      <c r="BY819" s="381"/>
      <c r="BZ819" s="381"/>
      <c r="CA819" s="381"/>
      <c r="CB819" s="381"/>
      <c r="CC819" s="381"/>
      <c r="CD819" s="381"/>
      <c r="CE819" s="381"/>
      <c r="CF819" s="381"/>
      <c r="CG819" s="381"/>
      <c r="CH819" s="381"/>
      <c r="CI819" s="381"/>
      <c r="CJ819" s="381"/>
      <c r="CK819" s="381"/>
      <c r="CL819" s="381"/>
      <c r="EK819" s="540"/>
      <c r="EL819" s="540"/>
      <c r="EM819" s="540"/>
      <c r="EN819" s="540"/>
      <c r="EO819" s="540"/>
      <c r="EP819" s="540"/>
      <c r="EQ819" s="540"/>
      <c r="ER819" s="540"/>
      <c r="ES819" s="540"/>
      <c r="ET819" s="540"/>
      <c r="EU819" s="540"/>
      <c r="EV819" s="540"/>
      <c r="EW819" s="538"/>
      <c r="EX819" s="538"/>
      <c r="EY819" s="538"/>
      <c r="EZ819" s="538"/>
      <c r="FA819" s="538"/>
      <c r="FB819" s="538"/>
      <c r="FC819" s="538"/>
      <c r="FD819" s="538"/>
      <c r="FE819" s="538"/>
      <c r="FF819" s="538"/>
      <c r="FG819" s="538"/>
      <c r="FH819" s="538"/>
      <c r="FI819" s="538"/>
      <c r="FJ819" s="538"/>
      <c r="FK819" s="538"/>
    </row>
    <row r="820" spans="4:167" ht="14.25" customHeight="1" x14ac:dyDescent="0.35">
      <c r="D820" s="381"/>
      <c r="E820" s="381"/>
      <c r="F820" s="381"/>
      <c r="G820" s="381"/>
      <c r="H820" s="381"/>
      <c r="I820" s="381"/>
      <c r="J820" s="381"/>
      <c r="K820" s="381"/>
      <c r="L820" s="381"/>
      <c r="M820" s="381"/>
      <c r="N820" s="381"/>
      <c r="O820" s="381"/>
      <c r="P820" s="381"/>
      <c r="Q820" s="381"/>
      <c r="R820" s="381"/>
      <c r="S820" s="381"/>
      <c r="T820" s="381"/>
      <c r="U820" s="381"/>
      <c r="V820" s="381"/>
      <c r="W820" s="381"/>
      <c r="X820" s="381"/>
      <c r="Y820" s="381"/>
      <c r="Z820" s="381"/>
      <c r="AA820" s="381"/>
      <c r="AB820" s="381"/>
      <c r="AC820" s="381"/>
      <c r="AD820" s="381"/>
      <c r="AE820" s="381"/>
      <c r="AF820" s="381"/>
      <c r="AG820" s="381"/>
      <c r="AH820" s="381"/>
      <c r="AI820" s="381"/>
      <c r="AJ820" s="381"/>
      <c r="AK820" s="381"/>
      <c r="AL820" s="381"/>
      <c r="AM820" s="381"/>
      <c r="AN820" s="381"/>
      <c r="AO820" s="381"/>
      <c r="AP820" s="381"/>
      <c r="AQ820" s="381"/>
      <c r="AR820" s="381"/>
      <c r="AS820" s="381"/>
      <c r="AT820" s="381"/>
      <c r="AV820" s="381"/>
      <c r="AW820" s="381"/>
      <c r="AX820" s="381"/>
      <c r="AY820" s="381"/>
      <c r="AZ820" s="381"/>
      <c r="BA820" s="381"/>
      <c r="BB820" s="381"/>
      <c r="BC820" s="381"/>
      <c r="BD820" s="381"/>
      <c r="BE820" s="381"/>
      <c r="BF820" s="381"/>
      <c r="BG820" s="381"/>
      <c r="BH820" s="381"/>
      <c r="BI820" s="381"/>
      <c r="BJ820" s="381"/>
      <c r="BK820" s="381"/>
      <c r="BL820" s="381"/>
      <c r="BM820" s="381"/>
      <c r="BN820" s="381"/>
      <c r="BO820" s="381"/>
      <c r="BP820" s="381"/>
      <c r="BQ820" s="381"/>
      <c r="BR820" s="381"/>
      <c r="BS820" s="381"/>
      <c r="BT820" s="381"/>
      <c r="BU820" s="381"/>
      <c r="BV820" s="381"/>
      <c r="BW820" s="381"/>
      <c r="BX820" s="381"/>
      <c r="BY820" s="381"/>
      <c r="BZ820" s="381"/>
      <c r="CA820" s="381"/>
      <c r="CB820" s="381"/>
      <c r="CC820" s="381"/>
      <c r="CD820" s="381"/>
      <c r="CE820" s="381"/>
      <c r="CF820" s="381"/>
      <c r="CG820" s="381"/>
      <c r="CH820" s="381"/>
      <c r="CI820" s="381"/>
      <c r="CJ820" s="381"/>
      <c r="CK820" s="381"/>
      <c r="CL820" s="381"/>
      <c r="EK820" s="539"/>
      <c r="EL820" s="539"/>
      <c r="EM820" s="539"/>
      <c r="EN820" s="539"/>
      <c r="EO820" s="539"/>
      <c r="EP820" s="539"/>
      <c r="EQ820" s="539"/>
      <c r="ER820" s="539"/>
      <c r="ES820" s="539"/>
      <c r="ET820" s="539"/>
      <c r="EU820" s="539"/>
      <c r="EV820" s="539"/>
      <c r="EW820" s="535"/>
      <c r="EX820" s="535"/>
      <c r="EY820" s="535"/>
      <c r="EZ820" s="535"/>
      <c r="FA820" s="535"/>
      <c r="FB820" s="535"/>
      <c r="FC820" s="535"/>
      <c r="FD820" s="535"/>
      <c r="FE820" s="535"/>
      <c r="FF820" s="535"/>
      <c r="FG820" s="535"/>
      <c r="FH820" s="535"/>
      <c r="FI820" s="535"/>
      <c r="FJ820" s="535"/>
      <c r="FK820" s="535"/>
    </row>
    <row r="821" spans="4:167" ht="14.25" customHeight="1" x14ac:dyDescent="0.35">
      <c r="EK821" s="221"/>
      <c r="EL821" s="221"/>
      <c r="EM821" s="221"/>
      <c r="EN821" s="221"/>
      <c r="EO821" s="221"/>
      <c r="EP821" s="221"/>
      <c r="EQ821" s="221"/>
      <c r="ER821" s="221"/>
      <c r="ES821" s="221"/>
      <c r="ET821" s="221"/>
      <c r="EU821" s="221"/>
      <c r="EV821" s="221"/>
      <c r="EW821" s="134"/>
      <c r="EX821" s="134"/>
      <c r="EY821" s="134"/>
      <c r="EZ821" s="134"/>
      <c r="FA821" s="134"/>
      <c r="FB821" s="134"/>
      <c r="FC821" s="134"/>
      <c r="FD821" s="134"/>
      <c r="FE821" s="134"/>
      <c r="FF821" s="134"/>
      <c r="FG821" s="134"/>
      <c r="FH821" s="134"/>
      <c r="FI821" s="134"/>
      <c r="FJ821" s="134"/>
      <c r="FK821" s="134"/>
    </row>
    <row r="822" spans="4:167" ht="14.25" customHeight="1" x14ac:dyDescent="0.35">
      <c r="EH822" s="135"/>
      <c r="EI822" s="135"/>
      <c r="EJ822" s="135"/>
      <c r="EK822" s="534" t="s">
        <v>458</v>
      </c>
      <c r="EL822" s="534"/>
      <c r="EM822" s="534"/>
      <c r="EN822" s="534"/>
      <c r="EO822" s="534"/>
      <c r="EP822" s="534"/>
      <c r="EQ822" s="534"/>
      <c r="ER822" s="534"/>
      <c r="ES822" s="534"/>
      <c r="ET822" s="534"/>
      <c r="EU822" s="222"/>
      <c r="EV822" s="222"/>
      <c r="EW822" s="136"/>
      <c r="EX822" s="136"/>
      <c r="EY822" s="136"/>
      <c r="EZ822" s="136"/>
      <c r="FA822" s="136"/>
      <c r="FB822" s="136"/>
      <c r="FC822" s="136"/>
      <c r="FD822" s="136"/>
      <c r="FE822" s="136"/>
      <c r="FF822" s="136"/>
      <c r="FG822" s="136"/>
      <c r="FH822" s="136"/>
      <c r="FI822" s="136"/>
      <c r="FJ822" s="136"/>
      <c r="FK822" s="136"/>
    </row>
    <row r="823" spans="4:167" ht="14.25" customHeight="1" x14ac:dyDescent="0.35">
      <c r="EK823" s="140"/>
      <c r="EL823" s="207">
        <v>2008</v>
      </c>
      <c r="EM823" s="207">
        <v>2009</v>
      </c>
      <c r="EN823" s="207">
        <v>2010</v>
      </c>
      <c r="EO823" s="207">
        <v>2011</v>
      </c>
      <c r="EP823" s="207">
        <v>2012</v>
      </c>
      <c r="EQ823" s="207">
        <v>2013</v>
      </c>
      <c r="ER823" s="207">
        <v>2014</v>
      </c>
      <c r="ES823" s="207">
        <v>2015</v>
      </c>
      <c r="ET823" s="207">
        <v>2016</v>
      </c>
      <c r="EU823" s="140">
        <v>2017</v>
      </c>
      <c r="EV823" s="140">
        <v>2018</v>
      </c>
    </row>
    <row r="824" spans="4:167" ht="14.25" customHeight="1" x14ac:dyDescent="0.35">
      <c r="EK824" s="140" t="s">
        <v>121</v>
      </c>
      <c r="EL824" s="222">
        <v>100</v>
      </c>
      <c r="EM824" s="222">
        <v>100</v>
      </c>
      <c r="EN824" s="222">
        <v>100</v>
      </c>
      <c r="EO824" s="222">
        <v>100</v>
      </c>
      <c r="EP824" s="222">
        <v>100</v>
      </c>
      <c r="EQ824" s="222">
        <v>100</v>
      </c>
      <c r="ER824" s="222">
        <v>100</v>
      </c>
      <c r="ES824" s="222">
        <v>100</v>
      </c>
      <c r="ET824" s="222">
        <v>100</v>
      </c>
      <c r="EU824" s="140">
        <v>100</v>
      </c>
      <c r="EV824" s="140">
        <v>100</v>
      </c>
    </row>
    <row r="825" spans="4:167" ht="14.25" customHeight="1" x14ac:dyDescent="0.35">
      <c r="EK825" s="140" t="s">
        <v>123</v>
      </c>
      <c r="EL825" s="222">
        <v>100</v>
      </c>
      <c r="EM825" s="222">
        <v>100</v>
      </c>
      <c r="EN825" s="222">
        <v>100</v>
      </c>
      <c r="EO825" s="222">
        <v>100</v>
      </c>
      <c r="EP825" s="222">
        <v>100</v>
      </c>
      <c r="EQ825" s="222">
        <v>100</v>
      </c>
      <c r="ER825" s="222">
        <v>100</v>
      </c>
      <c r="ES825" s="222">
        <v>100</v>
      </c>
      <c r="ET825" s="222">
        <v>100</v>
      </c>
      <c r="EU825" s="140">
        <v>100</v>
      </c>
      <c r="EV825" s="140">
        <v>100</v>
      </c>
    </row>
    <row r="826" spans="4:167" ht="14.25" customHeight="1" x14ac:dyDescent="0.35">
      <c r="EK826" s="140" t="s">
        <v>124</v>
      </c>
      <c r="EL826" s="222">
        <v>100</v>
      </c>
      <c r="EM826" s="222">
        <v>100</v>
      </c>
      <c r="EN826" s="222">
        <v>100</v>
      </c>
      <c r="EO826" s="222">
        <v>100</v>
      </c>
      <c r="EP826" s="222">
        <v>100</v>
      </c>
      <c r="EQ826" s="222">
        <v>100</v>
      </c>
      <c r="ER826" s="222">
        <v>100</v>
      </c>
      <c r="ES826" s="222">
        <v>100</v>
      </c>
      <c r="ET826" s="222">
        <v>100</v>
      </c>
      <c r="EU826" s="140">
        <v>100</v>
      </c>
      <c r="EV826" s="140">
        <v>100</v>
      </c>
    </row>
    <row r="827" spans="4:167" ht="14.25" customHeight="1" x14ac:dyDescent="0.35">
      <c r="EK827" s="140"/>
      <c r="EL827" s="140"/>
      <c r="EM827" s="140"/>
      <c r="EN827" s="140"/>
      <c r="EO827" s="140"/>
      <c r="EP827" s="140"/>
      <c r="EQ827" s="140"/>
      <c r="ER827" s="140"/>
      <c r="ES827" s="140"/>
      <c r="ET827" s="140"/>
      <c r="EU827" s="140"/>
      <c r="EV827" s="140"/>
    </row>
    <row r="828" spans="4:167" ht="14.25" customHeight="1" x14ac:dyDescent="0.35">
      <c r="EK828" s="534" t="s">
        <v>461</v>
      </c>
      <c r="EL828" s="534"/>
      <c r="EM828" s="534"/>
      <c r="EN828" s="534"/>
      <c r="EO828" s="534"/>
      <c r="EP828" s="534"/>
      <c r="EQ828" s="534"/>
      <c r="ER828" s="534"/>
      <c r="ES828" s="534"/>
      <c r="ET828" s="534"/>
      <c r="EU828" s="140"/>
      <c r="EV828" s="140"/>
    </row>
    <row r="829" spans="4:167" ht="14.25" customHeight="1" x14ac:dyDescent="0.35">
      <c r="EK829" s="140"/>
      <c r="EL829" s="207">
        <v>2008</v>
      </c>
      <c r="EM829" s="207">
        <v>2009</v>
      </c>
      <c r="EN829" s="207">
        <v>2010</v>
      </c>
      <c r="EO829" s="207">
        <v>2011</v>
      </c>
      <c r="EP829" s="207">
        <v>2012</v>
      </c>
      <c r="EQ829" s="207">
        <v>2013</v>
      </c>
      <c r="ER829" s="207">
        <v>2014</v>
      </c>
      <c r="ES829" s="207">
        <v>2015</v>
      </c>
      <c r="ET829" s="140">
        <v>2016</v>
      </c>
      <c r="EU829" s="140">
        <v>2017</v>
      </c>
      <c r="EV829" s="140">
        <v>2018</v>
      </c>
    </row>
    <row r="830" spans="4:167" ht="14.25" customHeight="1" x14ac:dyDescent="0.35">
      <c r="EK830" s="140" t="s">
        <v>121</v>
      </c>
      <c r="EL830" s="219">
        <v>77.760000000000005</v>
      </c>
      <c r="EM830" s="220">
        <v>16.23</v>
      </c>
      <c r="EN830" s="219">
        <v>81.09</v>
      </c>
      <c r="EO830" s="220">
        <v>81.08</v>
      </c>
      <c r="EP830" s="219">
        <v>80.23</v>
      </c>
      <c r="EQ830" s="220">
        <v>81.040000000000006</v>
      </c>
      <c r="ER830" s="219">
        <v>81.14</v>
      </c>
      <c r="ES830" s="220">
        <v>91.13</v>
      </c>
      <c r="ET830" s="140">
        <v>82.32</v>
      </c>
      <c r="EU830" s="140">
        <v>82.72</v>
      </c>
      <c r="EV830" s="140">
        <v>82.05</v>
      </c>
    </row>
    <row r="831" spans="4:167" ht="14.25" customHeight="1" x14ac:dyDescent="0.35">
      <c r="EK831" s="140" t="s">
        <v>123</v>
      </c>
      <c r="EL831" s="219">
        <v>100</v>
      </c>
      <c r="EM831" s="220">
        <v>75.53</v>
      </c>
      <c r="EN831" s="219">
        <v>100</v>
      </c>
      <c r="EO831" s="220">
        <v>100</v>
      </c>
      <c r="EP831" s="219">
        <v>99.99</v>
      </c>
      <c r="EQ831" s="220">
        <v>99.99</v>
      </c>
      <c r="ER831" s="219">
        <v>99.99</v>
      </c>
      <c r="ES831" s="220">
        <v>99.99</v>
      </c>
      <c r="ET831" s="140">
        <v>99.99</v>
      </c>
      <c r="EU831" s="140">
        <v>100</v>
      </c>
      <c r="EV831" s="140">
        <v>100</v>
      </c>
    </row>
    <row r="832" spans="4:167" ht="14.25" customHeight="1" x14ac:dyDescent="0.35">
      <c r="EK832" s="140" t="s">
        <v>124</v>
      </c>
      <c r="EL832" s="219">
        <v>16.23</v>
      </c>
      <c r="EM832" s="220">
        <v>100</v>
      </c>
      <c r="EN832" s="219">
        <v>22.93</v>
      </c>
      <c r="EO832" s="220">
        <v>22.91</v>
      </c>
      <c r="EP832" s="219">
        <v>21.54</v>
      </c>
      <c r="EQ832" s="220">
        <v>22.07</v>
      </c>
      <c r="ER832" s="219">
        <v>22.15</v>
      </c>
      <c r="ES832" s="220">
        <v>22.08</v>
      </c>
      <c r="ET832" s="140">
        <v>23.31</v>
      </c>
      <c r="EU832" s="140">
        <v>23.21</v>
      </c>
      <c r="EV832" s="140">
        <v>22.57</v>
      </c>
    </row>
    <row r="833" spans="4:152" ht="14.25" customHeight="1" x14ac:dyDescent="0.35">
      <c r="EK833" s="140"/>
      <c r="EL833" s="140"/>
      <c r="EM833" s="140"/>
      <c r="EN833" s="140"/>
      <c r="EO833" s="140"/>
      <c r="EP833" s="140"/>
      <c r="EQ833" s="140"/>
      <c r="ER833" s="140"/>
      <c r="ES833" s="140"/>
      <c r="ET833" s="140"/>
      <c r="EU833" s="140"/>
      <c r="EV833" s="140"/>
    </row>
    <row r="834" spans="4:152" ht="14.25" customHeight="1" x14ac:dyDescent="0.35">
      <c r="EK834" s="140"/>
      <c r="EL834" s="140"/>
      <c r="EM834" s="140"/>
      <c r="EN834" s="140"/>
      <c r="EO834" s="140"/>
      <c r="EP834" s="140"/>
      <c r="EQ834" s="140"/>
      <c r="ER834" s="140"/>
      <c r="ES834" s="140"/>
      <c r="ET834" s="140"/>
      <c r="EU834" s="140"/>
      <c r="EV834" s="140"/>
    </row>
    <row r="835" spans="4:152" ht="14.25" customHeight="1" x14ac:dyDescent="0.35">
      <c r="EK835" s="140"/>
      <c r="EL835" s="207"/>
      <c r="EM835" s="140"/>
      <c r="EN835" s="140"/>
      <c r="EO835" s="140"/>
      <c r="EP835" s="140"/>
      <c r="EQ835" s="140"/>
      <c r="ER835" s="140"/>
      <c r="ES835" s="140"/>
      <c r="ET835" s="140"/>
      <c r="EU835" s="140"/>
      <c r="EV835" s="140"/>
    </row>
    <row r="836" spans="4:152" ht="14.25" customHeight="1" x14ac:dyDescent="0.35">
      <c r="EK836" s="161" t="s">
        <v>1242</v>
      </c>
      <c r="EL836" s="162">
        <v>8.1000000000000003E-2</v>
      </c>
      <c r="EM836" s="140"/>
      <c r="EN836" s="140"/>
      <c r="EO836" s="140"/>
      <c r="EP836" s="140"/>
      <c r="EQ836" s="140"/>
      <c r="ER836" s="140"/>
      <c r="ES836" s="140"/>
      <c r="ET836" s="140"/>
      <c r="EU836" s="140"/>
      <c r="EV836" s="140"/>
    </row>
    <row r="837" spans="4:152" ht="14.25" customHeight="1" x14ac:dyDescent="0.35">
      <c r="EK837" s="161" t="s">
        <v>1243</v>
      </c>
      <c r="EL837" s="162">
        <v>0.87</v>
      </c>
      <c r="EM837" s="140"/>
      <c r="EN837" s="140"/>
      <c r="EO837" s="140"/>
      <c r="EP837" s="140"/>
      <c r="EQ837" s="140"/>
      <c r="ER837" s="140"/>
      <c r="ES837" s="140"/>
      <c r="ET837" s="140"/>
      <c r="EU837" s="140"/>
      <c r="EV837" s="140"/>
    </row>
    <row r="838" spans="4:152" ht="14.25" customHeight="1" x14ac:dyDescent="0.35">
      <c r="EK838" s="161" t="s">
        <v>1244</v>
      </c>
      <c r="EL838" s="163">
        <v>1</v>
      </c>
      <c r="EM838" s="140"/>
      <c r="EN838" s="140"/>
      <c r="EO838" s="140"/>
      <c r="EP838" s="140"/>
      <c r="EQ838" s="140"/>
      <c r="ER838" s="140"/>
      <c r="ES838" s="140"/>
      <c r="ET838" s="140"/>
      <c r="EU838" s="140"/>
      <c r="EV838" s="140"/>
    </row>
    <row r="839" spans="4:152" ht="14.25" customHeight="1" x14ac:dyDescent="0.35">
      <c r="EK839" s="140"/>
      <c r="EL839" s="140"/>
      <c r="EM839" s="140"/>
      <c r="EN839" s="140"/>
      <c r="EO839" s="140"/>
      <c r="EP839" s="140"/>
      <c r="EQ839" s="140"/>
      <c r="ER839" s="140"/>
      <c r="ES839" s="140"/>
      <c r="ET839" s="140"/>
      <c r="EU839" s="140"/>
      <c r="EV839" s="140"/>
    </row>
    <row r="840" spans="4:152" ht="14.25" customHeight="1" x14ac:dyDescent="0.35">
      <c r="D840" s="413" t="s">
        <v>460</v>
      </c>
      <c r="E840" s="413"/>
      <c r="F840" s="413"/>
      <c r="G840" s="413"/>
      <c r="H840" s="413"/>
      <c r="I840" s="413"/>
      <c r="J840" s="413"/>
      <c r="K840" s="413"/>
      <c r="L840" s="413"/>
      <c r="M840" s="413"/>
      <c r="N840" s="413"/>
      <c r="O840" s="413"/>
      <c r="P840" s="413"/>
      <c r="Q840" s="413"/>
      <c r="R840" s="413"/>
      <c r="S840" s="413"/>
      <c r="T840" s="413"/>
      <c r="U840" s="413"/>
      <c r="V840" s="413"/>
      <c r="W840" s="413"/>
      <c r="X840" s="413"/>
      <c r="Y840" s="413"/>
      <c r="Z840" s="413"/>
      <c r="AA840" s="413"/>
      <c r="AB840" s="413"/>
      <c r="AC840" s="413"/>
      <c r="AD840" s="413"/>
      <c r="AW840" s="413" t="s">
        <v>460</v>
      </c>
      <c r="AX840" s="413"/>
      <c r="AY840" s="413"/>
      <c r="AZ840" s="413"/>
      <c r="BA840" s="413"/>
      <c r="BB840" s="413"/>
      <c r="BC840" s="413"/>
      <c r="BD840" s="413"/>
      <c r="BE840" s="413"/>
      <c r="BF840" s="413"/>
      <c r="BG840" s="413"/>
      <c r="BH840" s="413"/>
      <c r="BI840" s="413"/>
      <c r="BJ840" s="413"/>
      <c r="BK840" s="413"/>
      <c r="BL840" s="413"/>
      <c r="BM840" s="413"/>
      <c r="BN840" s="413"/>
      <c r="BO840" s="413"/>
      <c r="BP840" s="413"/>
      <c r="BQ840" s="413"/>
      <c r="BR840" s="413"/>
      <c r="BS840" s="413"/>
      <c r="BT840" s="413"/>
      <c r="BU840" s="413"/>
      <c r="BV840" s="413"/>
      <c r="BW840" s="413"/>
      <c r="BX840" s="413"/>
      <c r="BY840" s="413"/>
      <c r="BZ840" s="413"/>
      <c r="CA840" s="413"/>
      <c r="CB840" s="413"/>
      <c r="CC840" s="413"/>
      <c r="CD840" s="413"/>
      <c r="CE840" s="413"/>
      <c r="CF840" s="413"/>
      <c r="CG840" s="413"/>
      <c r="CH840" s="413"/>
      <c r="CI840" s="413"/>
      <c r="CJ840" s="413"/>
      <c r="CK840" s="413"/>
      <c r="CL840" s="413"/>
      <c r="CM840" s="413"/>
      <c r="EK840" s="140"/>
      <c r="EL840" s="140"/>
      <c r="EM840" s="140"/>
      <c r="EN840" s="140"/>
      <c r="EO840" s="140"/>
      <c r="EP840" s="140"/>
      <c r="EQ840" s="140"/>
      <c r="ER840" s="140"/>
      <c r="ES840" s="140"/>
      <c r="ET840" s="140"/>
      <c r="EU840" s="140"/>
      <c r="EV840" s="140"/>
    </row>
    <row r="841" spans="4:152" ht="14.25" customHeight="1" x14ac:dyDescent="0.35">
      <c r="D841" s="218"/>
      <c r="E841" s="218"/>
      <c r="F841" s="218"/>
      <c r="G841" s="218"/>
      <c r="H841" s="218"/>
      <c r="I841" s="218"/>
      <c r="J841" s="218"/>
      <c r="K841" s="218"/>
      <c r="L841" s="218"/>
      <c r="M841" s="218"/>
      <c r="N841" s="218"/>
      <c r="O841" s="218"/>
      <c r="P841" s="218"/>
      <c r="Q841" s="218"/>
      <c r="R841" s="218"/>
      <c r="S841" s="218"/>
      <c r="T841" s="218"/>
      <c r="U841" s="218"/>
      <c r="V841" s="218"/>
      <c r="W841" s="218"/>
      <c r="X841" s="218"/>
      <c r="Y841" s="218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W841" s="218"/>
      <c r="AX841" s="218"/>
      <c r="AY841" s="218"/>
      <c r="AZ841" s="218"/>
      <c r="BA841" s="218"/>
      <c r="BB841" s="218"/>
      <c r="BC841" s="218"/>
      <c r="BD841" s="218"/>
      <c r="BE841" s="218"/>
      <c r="BF841" s="218"/>
      <c r="BG841" s="218"/>
      <c r="BH841" s="218"/>
      <c r="BI841" s="218"/>
      <c r="BJ841" s="218"/>
      <c r="BK841" s="218"/>
      <c r="BL841" s="218"/>
      <c r="BM841" s="218"/>
      <c r="BN841" s="218"/>
      <c r="BO841" s="218"/>
      <c r="BP841" s="218"/>
      <c r="BQ841" s="218"/>
      <c r="BR841" s="218"/>
      <c r="BS841" s="218"/>
      <c r="BT841" s="218"/>
      <c r="BU841" s="218"/>
      <c r="BV841" s="218"/>
      <c r="BW841" s="218"/>
      <c r="BX841" s="218"/>
      <c r="BY841" s="218"/>
      <c r="BZ841" s="218"/>
      <c r="CA841" s="218"/>
      <c r="CB841" s="218"/>
      <c r="CC841" s="218"/>
      <c r="CD841" s="218"/>
      <c r="CE841" s="218"/>
      <c r="CF841" s="218"/>
      <c r="CG841" s="218"/>
      <c r="CH841" s="218"/>
      <c r="CI841" s="218"/>
      <c r="CJ841" s="218"/>
      <c r="CK841" s="218"/>
      <c r="CL841" s="218"/>
      <c r="CM841" s="218"/>
      <c r="EK841" s="140"/>
      <c r="EL841" s="140"/>
      <c r="EM841" s="140"/>
      <c r="EN841" s="140"/>
      <c r="EO841" s="140"/>
      <c r="EP841" s="140"/>
      <c r="EQ841" s="140"/>
      <c r="ER841" s="140"/>
      <c r="ES841" s="140"/>
      <c r="ET841" s="140"/>
      <c r="EU841" s="140"/>
      <c r="EV841" s="140"/>
    </row>
    <row r="842" spans="4:152" ht="14.25" customHeight="1" x14ac:dyDescent="0.35"/>
    <row r="843" spans="4:152" ht="14.25" customHeight="1" x14ac:dyDescent="0.35">
      <c r="D843" s="390" t="s">
        <v>747</v>
      </c>
      <c r="E843" s="390"/>
      <c r="F843" s="390"/>
      <c r="G843" s="390"/>
      <c r="H843" s="390"/>
      <c r="I843" s="390"/>
      <c r="J843" s="390"/>
      <c r="K843" s="390"/>
      <c r="L843" s="390"/>
      <c r="M843" s="390"/>
      <c r="N843" s="390"/>
      <c r="O843" s="390"/>
      <c r="P843" s="390"/>
      <c r="Q843" s="390"/>
      <c r="R843" s="390"/>
      <c r="S843" s="390"/>
      <c r="T843" s="390"/>
      <c r="U843" s="390"/>
      <c r="V843" s="390"/>
      <c r="W843" s="390"/>
      <c r="X843" s="390"/>
      <c r="Y843" s="390"/>
      <c r="Z843" s="390"/>
      <c r="AA843" s="390"/>
      <c r="AB843" s="390"/>
      <c r="AC843" s="390"/>
      <c r="AD843" s="390"/>
      <c r="AE843" s="390"/>
      <c r="AF843" s="390"/>
      <c r="AG843" s="390"/>
      <c r="AH843" s="390"/>
      <c r="AI843" s="390"/>
      <c r="AJ843" s="390"/>
      <c r="AK843" s="390"/>
      <c r="AL843" s="390"/>
      <c r="AM843" s="390"/>
      <c r="AN843" s="390"/>
      <c r="AO843" s="390"/>
      <c r="AP843" s="390"/>
      <c r="AQ843" s="390"/>
      <c r="AR843" s="390"/>
      <c r="AS843" s="390"/>
      <c r="AT843" s="390"/>
      <c r="AW843" s="381" t="s">
        <v>462</v>
      </c>
      <c r="AX843" s="381"/>
      <c r="AY843" s="381"/>
      <c r="AZ843" s="381"/>
      <c r="BA843" s="381"/>
      <c r="BB843" s="381"/>
      <c r="BC843" s="381"/>
      <c r="BD843" s="381"/>
      <c r="BE843" s="381"/>
      <c r="BF843" s="381"/>
      <c r="BG843" s="381"/>
      <c r="BH843" s="381"/>
      <c r="BI843" s="381"/>
      <c r="BJ843" s="381"/>
      <c r="BK843" s="381"/>
      <c r="BL843" s="381"/>
      <c r="BM843" s="381"/>
      <c r="BN843" s="381"/>
      <c r="BO843" s="381"/>
      <c r="BP843" s="381"/>
      <c r="BQ843" s="381"/>
      <c r="BR843" s="381"/>
      <c r="BS843" s="381"/>
      <c r="BT843" s="381"/>
      <c r="BU843" s="381"/>
      <c r="BV843" s="381"/>
      <c r="BW843" s="381"/>
      <c r="BX843" s="381"/>
      <c r="BY843" s="381"/>
      <c r="BZ843" s="381"/>
      <c r="CA843" s="381"/>
      <c r="CB843" s="381"/>
      <c r="CC843" s="381"/>
      <c r="CD843" s="381"/>
      <c r="CE843" s="381"/>
      <c r="CF843" s="381"/>
      <c r="CG843" s="381"/>
      <c r="CH843" s="381"/>
      <c r="CI843" s="381"/>
      <c r="CJ843" s="381"/>
      <c r="CK843" s="381"/>
      <c r="CL843" s="381"/>
      <c r="CM843" s="381"/>
    </row>
    <row r="844" spans="4:152" ht="14.25" customHeight="1" x14ac:dyDescent="0.35">
      <c r="D844" s="390"/>
      <c r="E844" s="390"/>
      <c r="F844" s="390"/>
      <c r="G844" s="390"/>
      <c r="H844" s="390"/>
      <c r="I844" s="390"/>
      <c r="J844" s="390"/>
      <c r="K844" s="390"/>
      <c r="L844" s="390"/>
      <c r="M844" s="390"/>
      <c r="N844" s="390"/>
      <c r="O844" s="390"/>
      <c r="P844" s="390"/>
      <c r="Q844" s="390"/>
      <c r="R844" s="390"/>
      <c r="S844" s="390"/>
      <c r="T844" s="390"/>
      <c r="U844" s="390"/>
      <c r="V844" s="390"/>
      <c r="W844" s="390"/>
      <c r="X844" s="390"/>
      <c r="Y844" s="390"/>
      <c r="Z844" s="390"/>
      <c r="AA844" s="390"/>
      <c r="AB844" s="390"/>
      <c r="AC844" s="390"/>
      <c r="AD844" s="390"/>
      <c r="AE844" s="390"/>
      <c r="AF844" s="390"/>
      <c r="AG844" s="390"/>
      <c r="AH844" s="390"/>
      <c r="AI844" s="390"/>
      <c r="AJ844" s="390"/>
      <c r="AK844" s="390"/>
      <c r="AL844" s="390"/>
      <c r="AM844" s="390"/>
      <c r="AN844" s="390"/>
      <c r="AO844" s="390"/>
      <c r="AP844" s="390"/>
      <c r="AQ844" s="390"/>
      <c r="AR844" s="390"/>
      <c r="AS844" s="390"/>
      <c r="AT844" s="390"/>
      <c r="AW844" s="381"/>
      <c r="AX844" s="381"/>
      <c r="AY844" s="381"/>
      <c r="AZ844" s="381"/>
      <c r="BA844" s="381"/>
      <c r="BB844" s="381"/>
      <c r="BC844" s="381"/>
      <c r="BD844" s="381"/>
      <c r="BE844" s="381"/>
      <c r="BF844" s="381"/>
      <c r="BG844" s="381"/>
      <c r="BH844" s="381"/>
      <c r="BI844" s="381"/>
      <c r="BJ844" s="381"/>
      <c r="BK844" s="381"/>
      <c r="BL844" s="381"/>
      <c r="BM844" s="381"/>
      <c r="BN844" s="381"/>
      <c r="BO844" s="381"/>
      <c r="BP844" s="381"/>
      <c r="BQ844" s="381"/>
      <c r="BR844" s="381"/>
      <c r="BS844" s="381"/>
      <c r="BT844" s="381"/>
      <c r="BU844" s="381"/>
      <c r="BV844" s="381"/>
      <c r="BW844" s="381"/>
      <c r="BX844" s="381"/>
      <c r="BY844" s="381"/>
      <c r="BZ844" s="381"/>
      <c r="CA844" s="381"/>
      <c r="CB844" s="381"/>
      <c r="CC844" s="381"/>
      <c r="CD844" s="381"/>
      <c r="CE844" s="381"/>
      <c r="CF844" s="381"/>
      <c r="CG844" s="381"/>
      <c r="CH844" s="381"/>
      <c r="CI844" s="381"/>
      <c r="CJ844" s="381"/>
      <c r="CK844" s="381"/>
      <c r="CL844" s="381"/>
      <c r="CM844" s="381"/>
    </row>
    <row r="845" spans="4:152" ht="14.25" customHeight="1" x14ac:dyDescent="0.35"/>
    <row r="846" spans="4:152" ht="14.25" customHeight="1" x14ac:dyDescent="0.35"/>
    <row r="847" spans="4:152" ht="14.25" customHeight="1" x14ac:dyDescent="0.35"/>
    <row r="848" spans="4:152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spans="1:92" ht="14.25" customHeight="1" x14ac:dyDescent="0.35"/>
    <row r="866" spans="1:92" ht="14.25" customHeight="1" x14ac:dyDescent="0.35"/>
    <row r="867" spans="1:92" ht="14.25" customHeight="1" x14ac:dyDescent="0.35"/>
    <row r="868" spans="1:92" ht="14.25" customHeight="1" x14ac:dyDescent="0.35"/>
    <row r="869" spans="1:92" ht="14.25" customHeight="1" x14ac:dyDescent="0.35"/>
    <row r="870" spans="1:92" ht="14.25" customHeight="1" x14ac:dyDescent="0.35"/>
    <row r="871" spans="1:92" ht="14.25" customHeight="1" x14ac:dyDescent="0.35"/>
    <row r="872" spans="1:92" ht="14.25" customHeight="1" x14ac:dyDescent="0.35"/>
    <row r="873" spans="1:92" ht="14.25" customHeight="1" x14ac:dyDescent="0.35"/>
    <row r="874" spans="1:92" ht="14.25" customHeight="1" x14ac:dyDescent="0.35"/>
    <row r="875" spans="1:92" ht="14.25" customHeight="1" x14ac:dyDescent="0.35"/>
    <row r="876" spans="1:92" ht="14.25" customHeight="1" x14ac:dyDescent="0.35">
      <c r="D876" s="413" t="s">
        <v>460</v>
      </c>
      <c r="E876" s="413"/>
      <c r="F876" s="413"/>
      <c r="G876" s="413"/>
      <c r="H876" s="413"/>
      <c r="I876" s="413"/>
      <c r="J876" s="413"/>
      <c r="K876" s="413"/>
      <c r="L876" s="413"/>
      <c r="M876" s="413"/>
      <c r="N876" s="413"/>
      <c r="O876" s="413"/>
      <c r="P876" s="413"/>
      <c r="Q876" s="413"/>
      <c r="R876" s="413"/>
      <c r="S876" s="413"/>
      <c r="T876" s="413"/>
      <c r="U876" s="413"/>
      <c r="V876" s="413"/>
      <c r="W876" s="413"/>
      <c r="X876" s="413"/>
      <c r="Y876" s="413"/>
      <c r="Z876" s="413"/>
      <c r="AA876" s="413"/>
      <c r="AB876" s="413"/>
      <c r="AC876" s="413"/>
      <c r="AD876" s="413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W876" s="409" t="s">
        <v>1246</v>
      </c>
      <c r="AX876" s="409"/>
      <c r="AY876" s="409"/>
      <c r="AZ876" s="409"/>
      <c r="BA876" s="409"/>
      <c r="BB876" s="409"/>
      <c r="BC876" s="409"/>
      <c r="BD876" s="409"/>
      <c r="BE876" s="409"/>
      <c r="BF876" s="409"/>
      <c r="BG876" s="409"/>
      <c r="BH876" s="409"/>
      <c r="BI876" s="409"/>
      <c r="BJ876" s="409"/>
      <c r="BK876" s="409"/>
      <c r="BL876" s="409"/>
      <c r="BM876" s="409"/>
      <c r="BN876" s="409"/>
      <c r="BO876" s="409"/>
      <c r="BP876" s="409"/>
      <c r="BQ876" s="409"/>
      <c r="BR876" s="409"/>
      <c r="BS876" s="409"/>
      <c r="BT876" s="409"/>
      <c r="BU876" s="409"/>
      <c r="BV876" s="409"/>
      <c r="BW876" s="409"/>
      <c r="BX876" s="409"/>
      <c r="BY876" s="409"/>
      <c r="BZ876" s="409"/>
      <c r="CA876" s="409"/>
      <c r="CB876" s="409"/>
      <c r="CC876" s="409"/>
      <c r="CD876" s="409"/>
      <c r="CE876" s="409"/>
      <c r="CF876" s="409"/>
      <c r="CG876" s="409"/>
      <c r="CH876" s="409"/>
      <c r="CI876" s="409"/>
      <c r="CJ876" s="409"/>
      <c r="CK876" s="409"/>
      <c r="CL876" s="409"/>
      <c r="CM876" s="409"/>
    </row>
    <row r="877" spans="1:92" ht="14.25" customHeight="1" x14ac:dyDescent="0.35"/>
    <row r="878" spans="1:92" ht="14.25" customHeight="1" x14ac:dyDescent="0.3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  <c r="BJ878" s="111"/>
      <c r="BK878" s="111"/>
      <c r="BL878" s="111"/>
      <c r="BM878" s="111"/>
      <c r="BN878" s="111"/>
      <c r="BO878" s="111"/>
      <c r="BP878" s="111"/>
      <c r="BQ878" s="111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1"/>
      <c r="CN878" s="111"/>
    </row>
    <row r="879" spans="1:92" ht="14.25" customHeight="1" x14ac:dyDescent="0.3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  <c r="AN879" s="111"/>
      <c r="AO879" s="111"/>
      <c r="AP879" s="111"/>
      <c r="AQ879" s="111"/>
      <c r="AR879" s="111"/>
      <c r="AS879" s="111"/>
      <c r="AT879" s="111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E879" s="111"/>
      <c r="BF879" s="111"/>
      <c r="BG879" s="111"/>
      <c r="BH879" s="111"/>
      <c r="BI879" s="111"/>
      <c r="BJ879" s="111"/>
      <c r="BK879" s="111"/>
      <c r="BL879" s="111"/>
      <c r="BM879" s="111"/>
      <c r="BN879" s="111"/>
      <c r="BO879" s="111"/>
      <c r="BP879" s="111"/>
      <c r="BQ879" s="111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1"/>
      <c r="CN879" s="111"/>
    </row>
    <row r="880" spans="1:92" ht="14.25" customHeight="1" x14ac:dyDescent="0.35">
      <c r="E880" s="1" t="s">
        <v>465</v>
      </c>
    </row>
    <row r="881" spans="4:93" ht="14.25" customHeight="1" x14ac:dyDescent="0.35">
      <c r="D881" s="270" t="s">
        <v>828</v>
      </c>
      <c r="E881" s="271"/>
      <c r="F881" s="271"/>
      <c r="G881" s="271"/>
      <c r="H881" s="271"/>
      <c r="I881" s="271"/>
      <c r="J881" s="271"/>
      <c r="K881" s="271"/>
      <c r="L881" s="271"/>
      <c r="M881" s="271"/>
      <c r="N881" s="271"/>
      <c r="O881" s="271"/>
      <c r="P881" s="271"/>
      <c r="Q881" s="271"/>
      <c r="R881" s="271"/>
      <c r="S881" s="271"/>
      <c r="T881" s="271"/>
      <c r="U881" s="271"/>
      <c r="V881" s="271"/>
      <c r="W881" s="271"/>
      <c r="X881" s="271"/>
      <c r="Y881" s="271"/>
      <c r="Z881" s="271"/>
      <c r="AA881" s="271"/>
      <c r="AB881" s="272"/>
      <c r="AC881" s="414" t="s">
        <v>829</v>
      </c>
      <c r="AD881" s="415"/>
      <c r="AE881" s="415"/>
      <c r="AF881" s="415"/>
      <c r="AG881" s="415"/>
      <c r="AH881" s="415"/>
      <c r="AI881" s="415"/>
      <c r="AJ881" s="415"/>
      <c r="AK881" s="415"/>
      <c r="AL881" s="415"/>
      <c r="AM881" s="415"/>
      <c r="AN881" s="415"/>
      <c r="AO881" s="415"/>
      <c r="AP881" s="415"/>
      <c r="AQ881" s="415"/>
      <c r="AR881" s="415"/>
      <c r="AS881" s="415"/>
      <c r="AT881" s="416"/>
      <c r="AU881" s="414" t="s">
        <v>522</v>
      </c>
      <c r="AV881" s="415"/>
      <c r="AW881" s="415"/>
      <c r="AX881" s="415"/>
      <c r="AY881" s="415"/>
      <c r="AZ881" s="415"/>
      <c r="BA881" s="415"/>
      <c r="BB881" s="415"/>
      <c r="BC881" s="415"/>
      <c r="BD881" s="415"/>
      <c r="BE881" s="415"/>
      <c r="BF881" s="415"/>
      <c r="BG881" s="415"/>
      <c r="BH881" s="415"/>
      <c r="BI881" s="415"/>
      <c r="BJ881" s="415"/>
      <c r="BK881" s="415"/>
      <c r="BL881" s="416"/>
      <c r="BM881" s="429" t="s">
        <v>464</v>
      </c>
      <c r="BN881" s="430"/>
      <c r="BO881" s="430"/>
      <c r="BP881" s="430"/>
      <c r="BQ881" s="430"/>
      <c r="BR881" s="430"/>
      <c r="BS881" s="430"/>
      <c r="BT881" s="430"/>
      <c r="BU881" s="430"/>
      <c r="BV881" s="430"/>
      <c r="BW881" s="430"/>
      <c r="BX881" s="430"/>
      <c r="BY881" s="430"/>
      <c r="BZ881" s="430"/>
      <c r="CA881" s="430"/>
      <c r="CB881" s="430"/>
      <c r="CC881" s="430"/>
      <c r="CD881" s="430"/>
      <c r="CE881" s="430"/>
      <c r="CF881" s="430"/>
      <c r="CG881" s="430"/>
      <c r="CH881" s="430"/>
      <c r="CI881" s="430"/>
      <c r="CJ881" s="430"/>
      <c r="CK881" s="430"/>
      <c r="CL881" s="430"/>
      <c r="CM881" s="431"/>
      <c r="CN881" s="14"/>
      <c r="CO881" s="14"/>
    </row>
    <row r="882" spans="4:93" ht="14.25" customHeight="1" x14ac:dyDescent="0.35">
      <c r="D882" s="273"/>
      <c r="E882" s="274"/>
      <c r="F882" s="274"/>
      <c r="G882" s="274"/>
      <c r="H882" s="274"/>
      <c r="I882" s="274"/>
      <c r="J882" s="274"/>
      <c r="K882" s="274"/>
      <c r="L882" s="274"/>
      <c r="M882" s="274"/>
      <c r="N882" s="274"/>
      <c r="O882" s="274"/>
      <c r="P882" s="274"/>
      <c r="Q882" s="274"/>
      <c r="R882" s="274"/>
      <c r="S882" s="274"/>
      <c r="T882" s="274"/>
      <c r="U882" s="274"/>
      <c r="V882" s="274"/>
      <c r="W882" s="274"/>
      <c r="X882" s="274"/>
      <c r="Y882" s="274"/>
      <c r="Z882" s="274"/>
      <c r="AA882" s="274"/>
      <c r="AB882" s="275"/>
      <c r="AC882" s="417"/>
      <c r="AD882" s="418"/>
      <c r="AE882" s="418"/>
      <c r="AF882" s="418"/>
      <c r="AG882" s="418"/>
      <c r="AH882" s="418"/>
      <c r="AI882" s="418"/>
      <c r="AJ882" s="418"/>
      <c r="AK882" s="418"/>
      <c r="AL882" s="418"/>
      <c r="AM882" s="418"/>
      <c r="AN882" s="418"/>
      <c r="AO882" s="418"/>
      <c r="AP882" s="418"/>
      <c r="AQ882" s="418"/>
      <c r="AR882" s="418"/>
      <c r="AS882" s="418"/>
      <c r="AT882" s="419"/>
      <c r="AU882" s="417"/>
      <c r="AV882" s="418"/>
      <c r="AW882" s="418"/>
      <c r="AX882" s="418"/>
      <c r="AY882" s="418"/>
      <c r="AZ882" s="418"/>
      <c r="BA882" s="418"/>
      <c r="BB882" s="418"/>
      <c r="BC882" s="418"/>
      <c r="BD882" s="418"/>
      <c r="BE882" s="418"/>
      <c r="BF882" s="418"/>
      <c r="BG882" s="418"/>
      <c r="BH882" s="418"/>
      <c r="BI882" s="418"/>
      <c r="BJ882" s="418"/>
      <c r="BK882" s="418"/>
      <c r="BL882" s="419"/>
      <c r="BM882" s="429" t="s">
        <v>830</v>
      </c>
      <c r="BN882" s="430"/>
      <c r="BO882" s="430"/>
      <c r="BP882" s="430"/>
      <c r="BQ882" s="430"/>
      <c r="BR882" s="430"/>
      <c r="BS882" s="430"/>
      <c r="BT882" s="430"/>
      <c r="BU882" s="431"/>
      <c r="BV882" s="429" t="s">
        <v>831</v>
      </c>
      <c r="BW882" s="430"/>
      <c r="BX882" s="430"/>
      <c r="BY882" s="430"/>
      <c r="BZ882" s="430"/>
      <c r="CA882" s="430"/>
      <c r="CB882" s="430"/>
      <c r="CC882" s="430"/>
      <c r="CD882" s="431"/>
      <c r="CE882" s="429" t="s">
        <v>463</v>
      </c>
      <c r="CF882" s="430"/>
      <c r="CG882" s="430"/>
      <c r="CH882" s="430"/>
      <c r="CI882" s="430"/>
      <c r="CJ882" s="430"/>
      <c r="CK882" s="430"/>
      <c r="CL882" s="430"/>
      <c r="CM882" s="431"/>
      <c r="CN882" s="14"/>
      <c r="CO882" s="14"/>
    </row>
    <row r="883" spans="4:93" ht="14.25" customHeight="1" x14ac:dyDescent="0.35">
      <c r="D883" s="287" t="s">
        <v>932</v>
      </c>
      <c r="E883" s="288"/>
      <c r="F883" s="288"/>
      <c r="G883" s="288"/>
      <c r="H883" s="288"/>
      <c r="I883" s="288"/>
      <c r="J883" s="288"/>
      <c r="K883" s="288"/>
      <c r="L883" s="288"/>
      <c r="M883" s="288"/>
      <c r="N883" s="288"/>
      <c r="O883" s="288"/>
      <c r="P883" s="288"/>
      <c r="Q883" s="288"/>
      <c r="R883" s="288"/>
      <c r="S883" s="288"/>
      <c r="T883" s="288"/>
      <c r="U883" s="288"/>
      <c r="V883" s="288"/>
      <c r="W883" s="288"/>
      <c r="X883" s="288"/>
      <c r="Y883" s="288"/>
      <c r="Z883" s="288"/>
      <c r="AA883" s="288"/>
      <c r="AB883" s="289"/>
      <c r="AC883" s="264">
        <v>7.1</v>
      </c>
      <c r="AD883" s="265"/>
      <c r="AE883" s="265"/>
      <c r="AF883" s="265"/>
      <c r="AG883" s="265"/>
      <c r="AH883" s="265"/>
      <c r="AI883" s="265"/>
      <c r="AJ883" s="265"/>
      <c r="AK883" s="265"/>
      <c r="AL883" s="265"/>
      <c r="AM883" s="265"/>
      <c r="AN883" s="265"/>
      <c r="AO883" s="265"/>
      <c r="AP883" s="265"/>
      <c r="AQ883" s="265"/>
      <c r="AR883" s="265"/>
      <c r="AS883" s="265"/>
      <c r="AT883" s="266"/>
      <c r="AU883" s="267">
        <v>1</v>
      </c>
      <c r="AV883" s="268"/>
      <c r="AW883" s="268"/>
      <c r="AX883" s="268"/>
      <c r="AY883" s="268"/>
      <c r="AZ883" s="268"/>
      <c r="BA883" s="268"/>
      <c r="BB883" s="268"/>
      <c r="BC883" s="268"/>
      <c r="BD883" s="268"/>
      <c r="BE883" s="268"/>
      <c r="BF883" s="268"/>
      <c r="BG883" s="268"/>
      <c r="BH883" s="268"/>
      <c r="BI883" s="268"/>
      <c r="BJ883" s="268"/>
      <c r="BK883" s="268"/>
      <c r="BL883" s="269"/>
      <c r="BM883" s="267" t="s">
        <v>899</v>
      </c>
      <c r="BN883" s="268"/>
      <c r="BO883" s="268"/>
      <c r="BP883" s="268"/>
      <c r="BQ883" s="268"/>
      <c r="BR883" s="268"/>
      <c r="BS883" s="268"/>
      <c r="BT883" s="268"/>
      <c r="BU883" s="269"/>
      <c r="BV883" s="267"/>
      <c r="BW883" s="268"/>
      <c r="BX883" s="268"/>
      <c r="BY883" s="268"/>
      <c r="BZ883" s="268"/>
      <c r="CA883" s="268"/>
      <c r="CB883" s="268"/>
      <c r="CC883" s="268"/>
      <c r="CD883" s="269"/>
      <c r="CE883" s="267"/>
      <c r="CF883" s="268"/>
      <c r="CG883" s="268"/>
      <c r="CH883" s="268"/>
      <c r="CI883" s="268"/>
      <c r="CJ883" s="268"/>
      <c r="CK883" s="268"/>
      <c r="CL883" s="268"/>
      <c r="CM883" s="269"/>
      <c r="CN883" s="14"/>
    </row>
    <row r="884" spans="4:93" ht="14.25" customHeight="1" x14ac:dyDescent="0.35">
      <c r="D884" s="287" t="s">
        <v>933</v>
      </c>
      <c r="E884" s="288"/>
      <c r="F884" s="288"/>
      <c r="G884" s="288"/>
      <c r="H884" s="288"/>
      <c r="I884" s="288"/>
      <c r="J884" s="288"/>
      <c r="K884" s="288"/>
      <c r="L884" s="288"/>
      <c r="M884" s="288"/>
      <c r="N884" s="288"/>
      <c r="O884" s="288"/>
      <c r="P884" s="288"/>
      <c r="Q884" s="288"/>
      <c r="R884" s="288"/>
      <c r="S884" s="288"/>
      <c r="T884" s="288"/>
      <c r="U884" s="288"/>
      <c r="V884" s="288"/>
      <c r="W884" s="288"/>
      <c r="X884" s="288"/>
      <c r="Y884" s="288"/>
      <c r="Z884" s="288"/>
      <c r="AA884" s="288"/>
      <c r="AB884" s="289"/>
      <c r="AC884" s="264">
        <v>9</v>
      </c>
      <c r="AD884" s="265"/>
      <c r="AE884" s="265"/>
      <c r="AF884" s="265"/>
      <c r="AG884" s="265"/>
      <c r="AH884" s="265"/>
      <c r="AI884" s="265"/>
      <c r="AJ884" s="265"/>
      <c r="AK884" s="265"/>
      <c r="AL884" s="265"/>
      <c r="AM884" s="265"/>
      <c r="AN884" s="265"/>
      <c r="AO884" s="265"/>
      <c r="AP884" s="265"/>
      <c r="AQ884" s="265"/>
      <c r="AR884" s="265"/>
      <c r="AS884" s="265"/>
      <c r="AT884" s="266"/>
      <c r="AU884" s="267">
        <v>1</v>
      </c>
      <c r="AV884" s="268"/>
      <c r="AW884" s="268"/>
      <c r="AX884" s="268"/>
      <c r="AY884" s="268"/>
      <c r="AZ884" s="268"/>
      <c r="BA884" s="268"/>
      <c r="BB884" s="268"/>
      <c r="BC884" s="268"/>
      <c r="BD884" s="268"/>
      <c r="BE884" s="268"/>
      <c r="BF884" s="268"/>
      <c r="BG884" s="268"/>
      <c r="BH884" s="268"/>
      <c r="BI884" s="268"/>
      <c r="BJ884" s="268"/>
      <c r="BK884" s="268"/>
      <c r="BL884" s="269"/>
      <c r="BM884" s="267" t="s">
        <v>899</v>
      </c>
      <c r="BN884" s="268"/>
      <c r="BO884" s="268"/>
      <c r="BP884" s="268"/>
      <c r="BQ884" s="268"/>
      <c r="BR884" s="268"/>
      <c r="BS884" s="268"/>
      <c r="BT884" s="268"/>
      <c r="BU884" s="269"/>
      <c r="BV884" s="267"/>
      <c r="BW884" s="268"/>
      <c r="BX884" s="268"/>
      <c r="BY884" s="268"/>
      <c r="BZ884" s="268"/>
      <c r="CA884" s="268"/>
      <c r="CB884" s="268"/>
      <c r="CC884" s="268"/>
      <c r="CD884" s="269"/>
      <c r="CE884" s="267"/>
      <c r="CF884" s="268"/>
      <c r="CG884" s="268"/>
      <c r="CH884" s="268"/>
      <c r="CI884" s="268"/>
      <c r="CJ884" s="268"/>
      <c r="CK884" s="268"/>
      <c r="CL884" s="268"/>
      <c r="CM884" s="269"/>
      <c r="CN884" s="7"/>
    </row>
    <row r="885" spans="4:93" ht="14.25" customHeight="1" x14ac:dyDescent="0.35">
      <c r="D885" s="287" t="s">
        <v>934</v>
      </c>
      <c r="E885" s="288"/>
      <c r="F885" s="288"/>
      <c r="G885" s="288"/>
      <c r="H885" s="288"/>
      <c r="I885" s="288"/>
      <c r="J885" s="288"/>
      <c r="K885" s="288"/>
      <c r="L885" s="288"/>
      <c r="M885" s="288"/>
      <c r="N885" s="288"/>
      <c r="O885" s="288"/>
      <c r="P885" s="288"/>
      <c r="Q885" s="288"/>
      <c r="R885" s="288"/>
      <c r="S885" s="288"/>
      <c r="T885" s="288"/>
      <c r="U885" s="288"/>
      <c r="V885" s="288"/>
      <c r="W885" s="288"/>
      <c r="X885" s="288"/>
      <c r="Y885" s="288"/>
      <c r="Z885" s="288"/>
      <c r="AA885" s="288"/>
      <c r="AB885" s="289"/>
      <c r="AC885" s="264">
        <v>10.5</v>
      </c>
      <c r="AD885" s="265"/>
      <c r="AE885" s="265"/>
      <c r="AF885" s="265"/>
      <c r="AG885" s="265"/>
      <c r="AH885" s="265"/>
      <c r="AI885" s="265"/>
      <c r="AJ885" s="265"/>
      <c r="AK885" s="265"/>
      <c r="AL885" s="265"/>
      <c r="AM885" s="265"/>
      <c r="AN885" s="265"/>
      <c r="AO885" s="265"/>
      <c r="AP885" s="265"/>
      <c r="AQ885" s="265"/>
      <c r="AR885" s="265"/>
      <c r="AS885" s="265"/>
      <c r="AT885" s="266"/>
      <c r="AU885" s="267">
        <v>2</v>
      </c>
      <c r="AV885" s="268"/>
      <c r="AW885" s="268"/>
      <c r="AX885" s="268"/>
      <c r="AY885" s="268"/>
      <c r="AZ885" s="268"/>
      <c r="BA885" s="268"/>
      <c r="BB885" s="268"/>
      <c r="BC885" s="268"/>
      <c r="BD885" s="268"/>
      <c r="BE885" s="268"/>
      <c r="BF885" s="268"/>
      <c r="BG885" s="268"/>
      <c r="BH885" s="268"/>
      <c r="BI885" s="268"/>
      <c r="BJ885" s="268"/>
      <c r="BK885" s="268"/>
      <c r="BL885" s="269"/>
      <c r="BM885" s="267" t="s">
        <v>899</v>
      </c>
      <c r="BN885" s="268"/>
      <c r="BO885" s="268"/>
      <c r="BP885" s="268"/>
      <c r="BQ885" s="268"/>
      <c r="BR885" s="268"/>
      <c r="BS885" s="268"/>
      <c r="BT885" s="268"/>
      <c r="BU885" s="269"/>
      <c r="BV885" s="267"/>
      <c r="BW885" s="268"/>
      <c r="BX885" s="268"/>
      <c r="BY885" s="268"/>
      <c r="BZ885" s="268"/>
      <c r="CA885" s="268"/>
      <c r="CB885" s="268"/>
      <c r="CC885" s="268"/>
      <c r="CD885" s="269"/>
      <c r="CE885" s="267"/>
      <c r="CF885" s="268"/>
      <c r="CG885" s="268"/>
      <c r="CH885" s="268"/>
      <c r="CI885" s="268"/>
      <c r="CJ885" s="268"/>
      <c r="CK885" s="268"/>
      <c r="CL885" s="268"/>
      <c r="CM885" s="269"/>
      <c r="CN885" s="7"/>
    </row>
    <row r="886" spans="4:93" ht="14.25" customHeight="1" x14ac:dyDescent="0.35">
      <c r="D886" s="287" t="s">
        <v>935</v>
      </c>
      <c r="E886" s="288"/>
      <c r="F886" s="288"/>
      <c r="G886" s="288"/>
      <c r="H886" s="288"/>
      <c r="I886" s="288"/>
      <c r="J886" s="288"/>
      <c r="K886" s="288"/>
      <c r="L886" s="288"/>
      <c r="M886" s="288"/>
      <c r="N886" s="288"/>
      <c r="O886" s="288"/>
      <c r="P886" s="288"/>
      <c r="Q886" s="288"/>
      <c r="R886" s="288"/>
      <c r="S886" s="288"/>
      <c r="T886" s="288"/>
      <c r="U886" s="288"/>
      <c r="V886" s="288"/>
      <c r="W886" s="288"/>
      <c r="X886" s="288"/>
      <c r="Y886" s="288"/>
      <c r="Z886" s="288"/>
      <c r="AA886" s="288"/>
      <c r="AB886" s="289"/>
      <c r="AC886" s="264">
        <v>9.1999999999999993</v>
      </c>
      <c r="AD886" s="265"/>
      <c r="AE886" s="265"/>
      <c r="AF886" s="265"/>
      <c r="AG886" s="265"/>
      <c r="AH886" s="265"/>
      <c r="AI886" s="265"/>
      <c r="AJ886" s="265"/>
      <c r="AK886" s="265"/>
      <c r="AL886" s="265"/>
      <c r="AM886" s="265"/>
      <c r="AN886" s="265"/>
      <c r="AO886" s="265"/>
      <c r="AP886" s="265"/>
      <c r="AQ886" s="265"/>
      <c r="AR886" s="265"/>
      <c r="AS886" s="265"/>
      <c r="AT886" s="266"/>
      <c r="AU886" s="267">
        <v>2</v>
      </c>
      <c r="AV886" s="268"/>
      <c r="AW886" s="268"/>
      <c r="AX886" s="268"/>
      <c r="AY886" s="268"/>
      <c r="AZ886" s="268"/>
      <c r="BA886" s="268"/>
      <c r="BB886" s="268"/>
      <c r="BC886" s="268"/>
      <c r="BD886" s="268"/>
      <c r="BE886" s="268"/>
      <c r="BF886" s="268"/>
      <c r="BG886" s="268"/>
      <c r="BH886" s="268"/>
      <c r="BI886" s="268"/>
      <c r="BJ886" s="268"/>
      <c r="BK886" s="268"/>
      <c r="BL886" s="269"/>
      <c r="BM886" s="267" t="s">
        <v>899</v>
      </c>
      <c r="BN886" s="268"/>
      <c r="BO886" s="268"/>
      <c r="BP886" s="268"/>
      <c r="BQ886" s="268"/>
      <c r="BR886" s="268"/>
      <c r="BS886" s="268"/>
      <c r="BT886" s="268"/>
      <c r="BU886" s="269"/>
      <c r="BV886" s="267"/>
      <c r="BW886" s="268"/>
      <c r="BX886" s="268"/>
      <c r="BY886" s="268"/>
      <c r="BZ886" s="268"/>
      <c r="CA886" s="268"/>
      <c r="CB886" s="268"/>
      <c r="CC886" s="268"/>
      <c r="CD886" s="269"/>
      <c r="CE886" s="267"/>
      <c r="CF886" s="268"/>
      <c r="CG886" s="268"/>
      <c r="CH886" s="268"/>
      <c r="CI886" s="268"/>
      <c r="CJ886" s="268"/>
      <c r="CK886" s="268"/>
      <c r="CL886" s="268"/>
      <c r="CM886" s="269"/>
      <c r="CN886" s="8"/>
    </row>
    <row r="887" spans="4:93" ht="14.25" customHeight="1" x14ac:dyDescent="0.35">
      <c r="D887" s="287" t="s">
        <v>936</v>
      </c>
      <c r="E887" s="288"/>
      <c r="F887" s="288"/>
      <c r="G887" s="288"/>
      <c r="H887" s="288"/>
      <c r="I887" s="288"/>
      <c r="J887" s="288"/>
      <c r="K887" s="288"/>
      <c r="L887" s="288"/>
      <c r="M887" s="288"/>
      <c r="N887" s="288"/>
      <c r="O887" s="288"/>
      <c r="P887" s="288"/>
      <c r="Q887" s="288"/>
      <c r="R887" s="288"/>
      <c r="S887" s="288"/>
      <c r="T887" s="288"/>
      <c r="U887" s="288"/>
      <c r="V887" s="288"/>
      <c r="W887" s="288"/>
      <c r="X887" s="288"/>
      <c r="Y887" s="288"/>
      <c r="Z887" s="288"/>
      <c r="AA887" s="288"/>
      <c r="AB887" s="289"/>
      <c r="AC887" s="264">
        <v>13.8</v>
      </c>
      <c r="AD887" s="265"/>
      <c r="AE887" s="265"/>
      <c r="AF887" s="265"/>
      <c r="AG887" s="265"/>
      <c r="AH887" s="265"/>
      <c r="AI887" s="265"/>
      <c r="AJ887" s="265"/>
      <c r="AK887" s="265"/>
      <c r="AL887" s="265"/>
      <c r="AM887" s="265"/>
      <c r="AN887" s="265"/>
      <c r="AO887" s="265"/>
      <c r="AP887" s="265"/>
      <c r="AQ887" s="265"/>
      <c r="AR887" s="265"/>
      <c r="AS887" s="265"/>
      <c r="AT887" s="266"/>
      <c r="AU887" s="267">
        <v>2</v>
      </c>
      <c r="AV887" s="268"/>
      <c r="AW887" s="268"/>
      <c r="AX887" s="268"/>
      <c r="AY887" s="268"/>
      <c r="AZ887" s="268"/>
      <c r="BA887" s="268"/>
      <c r="BB887" s="268"/>
      <c r="BC887" s="268"/>
      <c r="BD887" s="268"/>
      <c r="BE887" s="268"/>
      <c r="BF887" s="268"/>
      <c r="BG887" s="268"/>
      <c r="BH887" s="268"/>
      <c r="BI887" s="268"/>
      <c r="BJ887" s="268"/>
      <c r="BK887" s="268"/>
      <c r="BL887" s="269"/>
      <c r="BM887" s="267" t="s">
        <v>899</v>
      </c>
      <c r="BN887" s="268"/>
      <c r="BO887" s="268"/>
      <c r="BP887" s="268"/>
      <c r="BQ887" s="268"/>
      <c r="BR887" s="268"/>
      <c r="BS887" s="268"/>
      <c r="BT887" s="268"/>
      <c r="BU887" s="269"/>
      <c r="BV887" s="267"/>
      <c r="BW887" s="268"/>
      <c r="BX887" s="268"/>
      <c r="BY887" s="268"/>
      <c r="BZ887" s="268"/>
      <c r="CA887" s="268"/>
      <c r="CB887" s="268"/>
      <c r="CC887" s="268"/>
      <c r="CD887" s="269"/>
      <c r="CE887" s="267"/>
      <c r="CF887" s="268"/>
      <c r="CG887" s="268"/>
      <c r="CH887" s="268"/>
      <c r="CI887" s="268"/>
      <c r="CJ887" s="268"/>
      <c r="CK887" s="268"/>
      <c r="CL887" s="268"/>
      <c r="CM887" s="269"/>
      <c r="CN887" s="8"/>
    </row>
    <row r="888" spans="4:93" ht="14.25" customHeight="1" x14ac:dyDescent="0.35">
      <c r="D888" s="287" t="s">
        <v>937</v>
      </c>
      <c r="E888" s="288"/>
      <c r="F888" s="288"/>
      <c r="G888" s="288"/>
      <c r="H888" s="288"/>
      <c r="I888" s="288"/>
      <c r="J888" s="288"/>
      <c r="K888" s="288"/>
      <c r="L888" s="288"/>
      <c r="M888" s="288"/>
      <c r="N888" s="288"/>
      <c r="O888" s="288"/>
      <c r="P888" s="288"/>
      <c r="Q888" s="288"/>
      <c r="R888" s="288"/>
      <c r="S888" s="288"/>
      <c r="T888" s="288"/>
      <c r="U888" s="288"/>
      <c r="V888" s="288"/>
      <c r="W888" s="288"/>
      <c r="X888" s="288"/>
      <c r="Y888" s="288"/>
      <c r="Z888" s="288"/>
      <c r="AA888" s="288"/>
      <c r="AB888" s="289"/>
      <c r="AC888" s="264">
        <v>15</v>
      </c>
      <c r="AD888" s="265"/>
      <c r="AE888" s="265"/>
      <c r="AF888" s="265"/>
      <c r="AG888" s="265"/>
      <c r="AH888" s="265"/>
      <c r="AI888" s="265"/>
      <c r="AJ888" s="265"/>
      <c r="AK888" s="265"/>
      <c r="AL888" s="265"/>
      <c r="AM888" s="265"/>
      <c r="AN888" s="265"/>
      <c r="AO888" s="265"/>
      <c r="AP888" s="265"/>
      <c r="AQ888" s="265"/>
      <c r="AR888" s="265"/>
      <c r="AS888" s="265"/>
      <c r="AT888" s="266"/>
      <c r="AU888" s="267">
        <v>3</v>
      </c>
      <c r="AV888" s="268"/>
      <c r="AW888" s="268"/>
      <c r="AX888" s="268"/>
      <c r="AY888" s="268"/>
      <c r="AZ888" s="268"/>
      <c r="BA888" s="268"/>
      <c r="BB888" s="268"/>
      <c r="BC888" s="268"/>
      <c r="BD888" s="268"/>
      <c r="BE888" s="268"/>
      <c r="BF888" s="268"/>
      <c r="BG888" s="268"/>
      <c r="BH888" s="268"/>
      <c r="BI888" s="268"/>
      <c r="BJ888" s="268"/>
      <c r="BK888" s="268"/>
      <c r="BL888" s="269"/>
      <c r="BM888" s="267"/>
      <c r="BN888" s="268"/>
      <c r="BO888" s="268"/>
      <c r="BP888" s="268"/>
      <c r="BQ888" s="268"/>
      <c r="BR888" s="268"/>
      <c r="BS888" s="268"/>
      <c r="BT888" s="268"/>
      <c r="BU888" s="269"/>
      <c r="BV888" s="267" t="s">
        <v>899</v>
      </c>
      <c r="BW888" s="268"/>
      <c r="BX888" s="268"/>
      <c r="BY888" s="268"/>
      <c r="BZ888" s="268"/>
      <c r="CA888" s="268"/>
      <c r="CB888" s="268"/>
      <c r="CC888" s="268"/>
      <c r="CD888" s="269"/>
      <c r="CE888" s="267"/>
      <c r="CF888" s="268"/>
      <c r="CG888" s="268"/>
      <c r="CH888" s="268"/>
      <c r="CI888" s="268"/>
      <c r="CJ888" s="268"/>
      <c r="CK888" s="268"/>
      <c r="CL888" s="268"/>
      <c r="CM888" s="269"/>
      <c r="CN888" s="8"/>
    </row>
    <row r="889" spans="4:93" ht="14.25" customHeight="1" x14ac:dyDescent="0.35">
      <c r="D889" s="287" t="s">
        <v>938</v>
      </c>
      <c r="E889" s="288"/>
      <c r="F889" s="288"/>
      <c r="G889" s="288"/>
      <c r="H889" s="288"/>
      <c r="I889" s="288"/>
      <c r="J889" s="288"/>
      <c r="K889" s="288"/>
      <c r="L889" s="288"/>
      <c r="M889" s="288"/>
      <c r="N889" s="288"/>
      <c r="O889" s="288"/>
      <c r="P889" s="288"/>
      <c r="Q889" s="288"/>
      <c r="R889" s="288"/>
      <c r="S889" s="288"/>
      <c r="T889" s="288"/>
      <c r="U889" s="288"/>
      <c r="V889" s="288"/>
      <c r="W889" s="288"/>
      <c r="X889" s="288"/>
      <c r="Y889" s="288"/>
      <c r="Z889" s="288"/>
      <c r="AA889" s="288"/>
      <c r="AB889" s="289"/>
      <c r="AC889" s="264">
        <v>15.2</v>
      </c>
      <c r="AD889" s="265"/>
      <c r="AE889" s="265"/>
      <c r="AF889" s="265"/>
      <c r="AG889" s="265"/>
      <c r="AH889" s="265"/>
      <c r="AI889" s="265"/>
      <c r="AJ889" s="265"/>
      <c r="AK889" s="265"/>
      <c r="AL889" s="265"/>
      <c r="AM889" s="265"/>
      <c r="AN889" s="265"/>
      <c r="AO889" s="265"/>
      <c r="AP889" s="265"/>
      <c r="AQ889" s="265"/>
      <c r="AR889" s="265"/>
      <c r="AS889" s="265"/>
      <c r="AT889" s="266"/>
      <c r="AU889" s="267">
        <v>3</v>
      </c>
      <c r="AV889" s="268"/>
      <c r="AW889" s="268"/>
      <c r="AX889" s="268"/>
      <c r="AY889" s="268"/>
      <c r="AZ889" s="268"/>
      <c r="BA889" s="268"/>
      <c r="BB889" s="268"/>
      <c r="BC889" s="268"/>
      <c r="BD889" s="268"/>
      <c r="BE889" s="268"/>
      <c r="BF889" s="268"/>
      <c r="BG889" s="268"/>
      <c r="BH889" s="268"/>
      <c r="BI889" s="268"/>
      <c r="BJ889" s="268"/>
      <c r="BK889" s="268"/>
      <c r="BL889" s="269"/>
      <c r="BM889" s="267"/>
      <c r="BN889" s="268"/>
      <c r="BO889" s="268"/>
      <c r="BP889" s="268"/>
      <c r="BQ889" s="268"/>
      <c r="BR889" s="268"/>
      <c r="BS889" s="268"/>
      <c r="BT889" s="268"/>
      <c r="BU889" s="269"/>
      <c r="BV889" s="267" t="s">
        <v>899</v>
      </c>
      <c r="BW889" s="268"/>
      <c r="BX889" s="268"/>
      <c r="BY889" s="268"/>
      <c r="BZ889" s="268"/>
      <c r="CA889" s="268"/>
      <c r="CB889" s="268"/>
      <c r="CC889" s="268"/>
      <c r="CD889" s="269"/>
      <c r="CE889" s="267"/>
      <c r="CF889" s="268"/>
      <c r="CG889" s="268"/>
      <c r="CH889" s="268"/>
      <c r="CI889" s="268"/>
      <c r="CJ889" s="268"/>
      <c r="CK889" s="268"/>
      <c r="CL889" s="268"/>
      <c r="CM889" s="269"/>
      <c r="CN889" s="8"/>
    </row>
    <row r="890" spans="4:93" ht="14.25" customHeight="1" x14ac:dyDescent="0.35">
      <c r="D890" s="287" t="s">
        <v>939</v>
      </c>
      <c r="E890" s="288"/>
      <c r="F890" s="288"/>
      <c r="G890" s="288"/>
      <c r="H890" s="288"/>
      <c r="I890" s="288"/>
      <c r="J890" s="288"/>
      <c r="K890" s="288"/>
      <c r="L890" s="288"/>
      <c r="M890" s="288"/>
      <c r="N890" s="288"/>
      <c r="O890" s="288"/>
      <c r="P890" s="288"/>
      <c r="Q890" s="288"/>
      <c r="R890" s="288"/>
      <c r="S890" s="288"/>
      <c r="T890" s="288"/>
      <c r="U890" s="288"/>
      <c r="V890" s="288"/>
      <c r="W890" s="288"/>
      <c r="X890" s="288"/>
      <c r="Y890" s="288"/>
      <c r="Z890" s="288"/>
      <c r="AA890" s="288"/>
      <c r="AB890" s="289"/>
      <c r="AC890" s="264">
        <v>1.9</v>
      </c>
      <c r="AD890" s="265"/>
      <c r="AE890" s="265"/>
      <c r="AF890" s="265"/>
      <c r="AG890" s="265"/>
      <c r="AH890" s="265"/>
      <c r="AI890" s="265"/>
      <c r="AJ890" s="265"/>
      <c r="AK890" s="265"/>
      <c r="AL890" s="265"/>
      <c r="AM890" s="265"/>
      <c r="AN890" s="265"/>
      <c r="AO890" s="265"/>
      <c r="AP890" s="265"/>
      <c r="AQ890" s="265"/>
      <c r="AR890" s="265"/>
      <c r="AS890" s="265"/>
      <c r="AT890" s="266"/>
      <c r="AU890" s="267">
        <v>3</v>
      </c>
      <c r="AV890" s="268"/>
      <c r="AW890" s="268"/>
      <c r="AX890" s="268"/>
      <c r="AY890" s="268"/>
      <c r="AZ890" s="268"/>
      <c r="BA890" s="268"/>
      <c r="BB890" s="268"/>
      <c r="BC890" s="268"/>
      <c r="BD890" s="268"/>
      <c r="BE890" s="268"/>
      <c r="BF890" s="268"/>
      <c r="BG890" s="268"/>
      <c r="BH890" s="268"/>
      <c r="BI890" s="268"/>
      <c r="BJ890" s="268"/>
      <c r="BK890" s="268"/>
      <c r="BL890" s="269"/>
      <c r="BM890" s="267"/>
      <c r="BN890" s="268"/>
      <c r="BO890" s="268"/>
      <c r="BP890" s="268"/>
      <c r="BQ890" s="268"/>
      <c r="BR890" s="268"/>
      <c r="BS890" s="268"/>
      <c r="BT890" s="268"/>
      <c r="BU890" s="269"/>
      <c r="BV890" s="267" t="s">
        <v>899</v>
      </c>
      <c r="BW890" s="268"/>
      <c r="BX890" s="268"/>
      <c r="BY890" s="268"/>
      <c r="BZ890" s="268"/>
      <c r="CA890" s="268"/>
      <c r="CB890" s="268"/>
      <c r="CC890" s="268"/>
      <c r="CD890" s="269"/>
      <c r="CE890" s="267"/>
      <c r="CF890" s="268"/>
      <c r="CG890" s="268"/>
      <c r="CH890" s="268"/>
      <c r="CI890" s="268"/>
      <c r="CJ890" s="268"/>
      <c r="CK890" s="268"/>
      <c r="CL890" s="268"/>
      <c r="CM890" s="269"/>
      <c r="CN890" s="8"/>
    </row>
    <row r="891" spans="4:93" ht="15.75" customHeight="1" x14ac:dyDescent="0.35">
      <c r="D891" s="287" t="s">
        <v>940</v>
      </c>
      <c r="E891" s="288"/>
      <c r="F891" s="288"/>
      <c r="G891" s="288"/>
      <c r="H891" s="288"/>
      <c r="I891" s="288"/>
      <c r="J891" s="288"/>
      <c r="K891" s="288"/>
      <c r="L891" s="288"/>
      <c r="M891" s="288"/>
      <c r="N891" s="288"/>
      <c r="O891" s="288"/>
      <c r="P891" s="288"/>
      <c r="Q891" s="288"/>
      <c r="R891" s="288"/>
      <c r="S891" s="288"/>
      <c r="T891" s="288"/>
      <c r="U891" s="288"/>
      <c r="V891" s="288"/>
      <c r="W891" s="288"/>
      <c r="X891" s="288"/>
      <c r="Y891" s="288"/>
      <c r="Z891" s="288"/>
      <c r="AA891" s="288"/>
      <c r="AB891" s="289"/>
      <c r="AC891" s="264">
        <v>4.7</v>
      </c>
      <c r="AD891" s="265"/>
      <c r="AE891" s="265"/>
      <c r="AF891" s="265"/>
      <c r="AG891" s="265"/>
      <c r="AH891" s="265"/>
      <c r="AI891" s="265"/>
      <c r="AJ891" s="265"/>
      <c r="AK891" s="265"/>
      <c r="AL891" s="265"/>
      <c r="AM891" s="265"/>
      <c r="AN891" s="265"/>
      <c r="AO891" s="265"/>
      <c r="AP891" s="265"/>
      <c r="AQ891" s="265"/>
      <c r="AR891" s="265"/>
      <c r="AS891" s="265"/>
      <c r="AT891" s="266"/>
      <c r="AU891" s="267">
        <v>2</v>
      </c>
      <c r="AV891" s="268"/>
      <c r="AW891" s="268"/>
      <c r="AX891" s="268"/>
      <c r="AY891" s="268"/>
      <c r="AZ891" s="268"/>
      <c r="BA891" s="268"/>
      <c r="BB891" s="268"/>
      <c r="BC891" s="268"/>
      <c r="BD891" s="268"/>
      <c r="BE891" s="268"/>
      <c r="BF891" s="268"/>
      <c r="BG891" s="268"/>
      <c r="BH891" s="268"/>
      <c r="BI891" s="268"/>
      <c r="BJ891" s="268"/>
      <c r="BK891" s="268"/>
      <c r="BL891" s="269"/>
      <c r="BM891" s="267"/>
      <c r="BN891" s="268"/>
      <c r="BO891" s="268"/>
      <c r="BP891" s="268"/>
      <c r="BQ891" s="268"/>
      <c r="BR891" s="268"/>
      <c r="BS891" s="268"/>
      <c r="BT891" s="268"/>
      <c r="BU891" s="269"/>
      <c r="BV891" s="267" t="s">
        <v>899</v>
      </c>
      <c r="BW891" s="268"/>
      <c r="BX891" s="268"/>
      <c r="BY891" s="268"/>
      <c r="BZ891" s="268"/>
      <c r="CA891" s="268"/>
      <c r="CB891" s="268"/>
      <c r="CC891" s="268"/>
      <c r="CD891" s="269"/>
      <c r="CE891" s="267"/>
      <c r="CF891" s="268"/>
      <c r="CG891" s="268"/>
      <c r="CH891" s="268"/>
      <c r="CI891" s="268"/>
      <c r="CJ891" s="268"/>
      <c r="CK891" s="268"/>
      <c r="CL891" s="268"/>
      <c r="CM891" s="269"/>
      <c r="CN891" s="8"/>
    </row>
    <row r="892" spans="4:93" ht="14.25" customHeight="1" x14ac:dyDescent="0.35">
      <c r="D892" s="287" t="s">
        <v>941</v>
      </c>
      <c r="E892" s="288"/>
      <c r="F892" s="288"/>
      <c r="G892" s="288"/>
      <c r="H892" s="288"/>
      <c r="I892" s="288"/>
      <c r="J892" s="288"/>
      <c r="K892" s="288"/>
      <c r="L892" s="288"/>
      <c r="M892" s="288"/>
      <c r="N892" s="288"/>
      <c r="O892" s="288"/>
      <c r="P892" s="288"/>
      <c r="Q892" s="288"/>
      <c r="R892" s="288"/>
      <c r="S892" s="288"/>
      <c r="T892" s="288"/>
      <c r="U892" s="288"/>
      <c r="V892" s="288"/>
      <c r="W892" s="288"/>
      <c r="X892" s="288"/>
      <c r="Y892" s="288"/>
      <c r="Z892" s="288"/>
      <c r="AA892" s="288"/>
      <c r="AB892" s="289"/>
      <c r="AC892" s="264">
        <v>2</v>
      </c>
      <c r="AD892" s="265"/>
      <c r="AE892" s="265"/>
      <c r="AF892" s="265"/>
      <c r="AG892" s="265"/>
      <c r="AH892" s="265"/>
      <c r="AI892" s="265"/>
      <c r="AJ892" s="265"/>
      <c r="AK892" s="265"/>
      <c r="AL892" s="265"/>
      <c r="AM892" s="265"/>
      <c r="AN892" s="265"/>
      <c r="AO892" s="265"/>
      <c r="AP892" s="265"/>
      <c r="AQ892" s="265"/>
      <c r="AR892" s="265"/>
      <c r="AS892" s="265"/>
      <c r="AT892" s="266"/>
      <c r="AU892" s="267">
        <v>3</v>
      </c>
      <c r="AV892" s="268"/>
      <c r="AW892" s="268"/>
      <c r="AX892" s="268"/>
      <c r="AY892" s="268"/>
      <c r="AZ892" s="268"/>
      <c r="BA892" s="268"/>
      <c r="BB892" s="268"/>
      <c r="BC892" s="268"/>
      <c r="BD892" s="268"/>
      <c r="BE892" s="268"/>
      <c r="BF892" s="268"/>
      <c r="BG892" s="268"/>
      <c r="BH892" s="268"/>
      <c r="BI892" s="268"/>
      <c r="BJ892" s="268"/>
      <c r="BK892" s="268"/>
      <c r="BL892" s="269"/>
      <c r="BM892" s="267"/>
      <c r="BN892" s="268"/>
      <c r="BO892" s="268"/>
      <c r="BP892" s="268"/>
      <c r="BQ892" s="268"/>
      <c r="BR892" s="268"/>
      <c r="BS892" s="268"/>
      <c r="BT892" s="268"/>
      <c r="BU892" s="269"/>
      <c r="BV892" s="267" t="s">
        <v>899</v>
      </c>
      <c r="BW892" s="268"/>
      <c r="BX892" s="268"/>
      <c r="BY892" s="268"/>
      <c r="BZ892" s="268"/>
      <c r="CA892" s="268"/>
      <c r="CB892" s="268"/>
      <c r="CC892" s="268"/>
      <c r="CD892" s="269"/>
      <c r="CE892" s="267"/>
      <c r="CF892" s="268"/>
      <c r="CG892" s="268"/>
      <c r="CH892" s="268"/>
      <c r="CI892" s="268"/>
      <c r="CJ892" s="268"/>
      <c r="CK892" s="268"/>
      <c r="CL892" s="268"/>
      <c r="CM892" s="269"/>
      <c r="CN892" s="8"/>
    </row>
    <row r="893" spans="4:93" ht="14.25" customHeight="1" x14ac:dyDescent="0.35">
      <c r="D893" s="287" t="s">
        <v>942</v>
      </c>
      <c r="E893" s="288"/>
      <c r="F893" s="288"/>
      <c r="G893" s="288"/>
      <c r="H893" s="288"/>
      <c r="I893" s="288"/>
      <c r="J893" s="288"/>
      <c r="K893" s="288"/>
      <c r="L893" s="288"/>
      <c r="M893" s="288"/>
      <c r="N893" s="288"/>
      <c r="O893" s="288"/>
      <c r="P893" s="288"/>
      <c r="Q893" s="288"/>
      <c r="R893" s="288"/>
      <c r="S893" s="288"/>
      <c r="T893" s="288"/>
      <c r="U893" s="288"/>
      <c r="V893" s="288"/>
      <c r="W893" s="288"/>
      <c r="X893" s="288"/>
      <c r="Y893" s="288"/>
      <c r="Z893" s="288"/>
      <c r="AA893" s="288"/>
      <c r="AB893" s="289"/>
      <c r="AC893" s="264">
        <v>1.2</v>
      </c>
      <c r="AD893" s="265"/>
      <c r="AE893" s="265"/>
      <c r="AF893" s="265"/>
      <c r="AG893" s="265"/>
      <c r="AH893" s="265"/>
      <c r="AI893" s="265"/>
      <c r="AJ893" s="265"/>
      <c r="AK893" s="265"/>
      <c r="AL893" s="265"/>
      <c r="AM893" s="265"/>
      <c r="AN893" s="265"/>
      <c r="AO893" s="265"/>
      <c r="AP893" s="265"/>
      <c r="AQ893" s="265"/>
      <c r="AR893" s="265"/>
      <c r="AS893" s="265"/>
      <c r="AT893" s="266"/>
      <c r="AU893" s="267">
        <v>3</v>
      </c>
      <c r="AV893" s="268"/>
      <c r="AW893" s="268"/>
      <c r="AX893" s="268"/>
      <c r="AY893" s="268"/>
      <c r="AZ893" s="268"/>
      <c r="BA893" s="268"/>
      <c r="BB893" s="268"/>
      <c r="BC893" s="268"/>
      <c r="BD893" s="268"/>
      <c r="BE893" s="268"/>
      <c r="BF893" s="268"/>
      <c r="BG893" s="268"/>
      <c r="BH893" s="268"/>
      <c r="BI893" s="268"/>
      <c r="BJ893" s="268"/>
      <c r="BK893" s="268"/>
      <c r="BL893" s="269"/>
      <c r="BM893" s="267"/>
      <c r="BN893" s="268"/>
      <c r="BO893" s="268"/>
      <c r="BP893" s="268"/>
      <c r="BQ893" s="268"/>
      <c r="BR893" s="268"/>
      <c r="BS893" s="268"/>
      <c r="BT893" s="268"/>
      <c r="BU893" s="269"/>
      <c r="BV893" s="267" t="s">
        <v>899</v>
      </c>
      <c r="BW893" s="268"/>
      <c r="BX893" s="268"/>
      <c r="BY893" s="268"/>
      <c r="BZ893" s="268"/>
      <c r="CA893" s="268"/>
      <c r="CB893" s="268"/>
      <c r="CC893" s="268"/>
      <c r="CD893" s="269"/>
      <c r="CE893" s="267"/>
      <c r="CF893" s="268"/>
      <c r="CG893" s="268"/>
      <c r="CH893" s="268"/>
      <c r="CI893" s="268"/>
      <c r="CJ893" s="268"/>
      <c r="CK893" s="268"/>
      <c r="CL893" s="268"/>
      <c r="CM893" s="269"/>
      <c r="CN893" s="8"/>
    </row>
    <row r="894" spans="4:93" ht="14.25" customHeight="1" x14ac:dyDescent="0.35">
      <c r="D894" s="287" t="s">
        <v>943</v>
      </c>
      <c r="E894" s="288"/>
      <c r="F894" s="288"/>
      <c r="G894" s="288"/>
      <c r="H894" s="288"/>
      <c r="I894" s="288"/>
      <c r="J894" s="288"/>
      <c r="K894" s="288"/>
      <c r="L894" s="288"/>
      <c r="M894" s="288"/>
      <c r="N894" s="288"/>
      <c r="O894" s="288"/>
      <c r="P894" s="288"/>
      <c r="Q894" s="288"/>
      <c r="R894" s="288"/>
      <c r="S894" s="288"/>
      <c r="T894" s="288"/>
      <c r="U894" s="288"/>
      <c r="V894" s="288"/>
      <c r="W894" s="288"/>
      <c r="X894" s="288"/>
      <c r="Y894" s="288"/>
      <c r="Z894" s="288"/>
      <c r="AA894" s="288"/>
      <c r="AB894" s="289"/>
      <c r="AC894" s="264">
        <v>1.4</v>
      </c>
      <c r="AD894" s="265"/>
      <c r="AE894" s="265"/>
      <c r="AF894" s="265"/>
      <c r="AG894" s="265"/>
      <c r="AH894" s="265"/>
      <c r="AI894" s="265"/>
      <c r="AJ894" s="265"/>
      <c r="AK894" s="265"/>
      <c r="AL894" s="265"/>
      <c r="AM894" s="265"/>
      <c r="AN894" s="265"/>
      <c r="AO894" s="265"/>
      <c r="AP894" s="265"/>
      <c r="AQ894" s="265"/>
      <c r="AR894" s="265"/>
      <c r="AS894" s="265"/>
      <c r="AT894" s="266"/>
      <c r="AU894" s="267">
        <v>3</v>
      </c>
      <c r="AV894" s="268"/>
      <c r="AW894" s="268"/>
      <c r="AX894" s="268"/>
      <c r="AY894" s="268"/>
      <c r="AZ894" s="268"/>
      <c r="BA894" s="268"/>
      <c r="BB894" s="268"/>
      <c r="BC894" s="268"/>
      <c r="BD894" s="268"/>
      <c r="BE894" s="268"/>
      <c r="BF894" s="268"/>
      <c r="BG894" s="268"/>
      <c r="BH894" s="268"/>
      <c r="BI894" s="268"/>
      <c r="BJ894" s="268"/>
      <c r="BK894" s="268"/>
      <c r="BL894" s="269"/>
      <c r="BM894" s="267"/>
      <c r="BN894" s="268"/>
      <c r="BO894" s="268"/>
      <c r="BP894" s="268"/>
      <c r="BQ894" s="268"/>
      <c r="BR894" s="268"/>
      <c r="BS894" s="268"/>
      <c r="BT894" s="268"/>
      <c r="BU894" s="269"/>
      <c r="BV894" s="267" t="s">
        <v>899</v>
      </c>
      <c r="BW894" s="268"/>
      <c r="BX894" s="268"/>
      <c r="BY894" s="268"/>
      <c r="BZ894" s="268"/>
      <c r="CA894" s="268"/>
      <c r="CB894" s="268"/>
      <c r="CC894" s="268"/>
      <c r="CD894" s="269"/>
      <c r="CE894" s="267"/>
      <c r="CF894" s="268"/>
      <c r="CG894" s="268"/>
      <c r="CH894" s="268"/>
      <c r="CI894" s="268"/>
      <c r="CJ894" s="268"/>
      <c r="CK894" s="268"/>
      <c r="CL894" s="268"/>
      <c r="CM894" s="269"/>
      <c r="CN894" s="8"/>
    </row>
    <row r="895" spans="4:93" ht="15" customHeight="1" x14ac:dyDescent="0.35">
      <c r="D895" s="287" t="s">
        <v>944</v>
      </c>
      <c r="E895" s="288"/>
      <c r="F895" s="288"/>
      <c r="G895" s="288"/>
      <c r="H895" s="288"/>
      <c r="I895" s="288"/>
      <c r="J895" s="288"/>
      <c r="K895" s="288"/>
      <c r="L895" s="288"/>
      <c r="M895" s="288"/>
      <c r="N895" s="288"/>
      <c r="O895" s="288"/>
      <c r="P895" s="288"/>
      <c r="Q895" s="288"/>
      <c r="R895" s="288"/>
      <c r="S895" s="288"/>
      <c r="T895" s="288"/>
      <c r="U895" s="288"/>
      <c r="V895" s="288"/>
      <c r="W895" s="288"/>
      <c r="X895" s="288"/>
      <c r="Y895" s="288"/>
      <c r="Z895" s="288"/>
      <c r="AA895" s="288"/>
      <c r="AB895" s="289"/>
      <c r="AC895" s="264">
        <v>10.8</v>
      </c>
      <c r="AD895" s="265"/>
      <c r="AE895" s="265"/>
      <c r="AF895" s="265"/>
      <c r="AG895" s="265"/>
      <c r="AH895" s="265"/>
      <c r="AI895" s="265"/>
      <c r="AJ895" s="265"/>
      <c r="AK895" s="265"/>
      <c r="AL895" s="265"/>
      <c r="AM895" s="265"/>
      <c r="AN895" s="265"/>
      <c r="AO895" s="265"/>
      <c r="AP895" s="265"/>
      <c r="AQ895" s="265"/>
      <c r="AR895" s="265"/>
      <c r="AS895" s="265"/>
      <c r="AT895" s="266"/>
      <c r="AU895" s="267">
        <v>3</v>
      </c>
      <c r="AV895" s="268"/>
      <c r="AW895" s="268"/>
      <c r="AX895" s="268"/>
      <c r="AY895" s="268"/>
      <c r="AZ895" s="268"/>
      <c r="BA895" s="268"/>
      <c r="BB895" s="268"/>
      <c r="BC895" s="268"/>
      <c r="BD895" s="268"/>
      <c r="BE895" s="268"/>
      <c r="BF895" s="268"/>
      <c r="BG895" s="268"/>
      <c r="BH895" s="268"/>
      <c r="BI895" s="268"/>
      <c r="BJ895" s="268"/>
      <c r="BK895" s="268"/>
      <c r="BL895" s="269"/>
      <c r="BM895" s="267"/>
      <c r="BN895" s="268"/>
      <c r="BO895" s="268"/>
      <c r="BP895" s="268"/>
      <c r="BQ895" s="268"/>
      <c r="BR895" s="268"/>
      <c r="BS895" s="268"/>
      <c r="BT895" s="268"/>
      <c r="BU895" s="269"/>
      <c r="BV895" s="267" t="s">
        <v>899</v>
      </c>
      <c r="BW895" s="268"/>
      <c r="BX895" s="268"/>
      <c r="BY895" s="268"/>
      <c r="BZ895" s="268"/>
      <c r="CA895" s="268"/>
      <c r="CB895" s="268"/>
      <c r="CC895" s="268"/>
      <c r="CD895" s="269"/>
      <c r="CE895" s="267"/>
      <c r="CF895" s="268"/>
      <c r="CG895" s="268"/>
      <c r="CH895" s="268"/>
      <c r="CI895" s="268"/>
      <c r="CJ895" s="268"/>
      <c r="CK895" s="268"/>
      <c r="CL895" s="268"/>
      <c r="CM895" s="269"/>
      <c r="CN895" s="8"/>
    </row>
    <row r="896" spans="4:93" ht="14.25" customHeight="1" x14ac:dyDescent="0.35">
      <c r="D896" s="287" t="s">
        <v>945</v>
      </c>
      <c r="E896" s="288"/>
      <c r="F896" s="288"/>
      <c r="G896" s="288"/>
      <c r="H896" s="288"/>
      <c r="I896" s="288"/>
      <c r="J896" s="288"/>
      <c r="K896" s="288"/>
      <c r="L896" s="288"/>
      <c r="M896" s="288"/>
      <c r="N896" s="288"/>
      <c r="O896" s="288"/>
      <c r="P896" s="288"/>
      <c r="Q896" s="288"/>
      <c r="R896" s="288"/>
      <c r="S896" s="288"/>
      <c r="T896" s="288"/>
      <c r="U896" s="288"/>
      <c r="V896" s="288"/>
      <c r="W896" s="288"/>
      <c r="X896" s="288"/>
      <c r="Y896" s="288"/>
      <c r="Z896" s="288"/>
      <c r="AA896" s="288"/>
      <c r="AB896" s="289"/>
      <c r="AC896" s="264">
        <v>0.85</v>
      </c>
      <c r="AD896" s="265"/>
      <c r="AE896" s="265"/>
      <c r="AF896" s="265"/>
      <c r="AG896" s="265"/>
      <c r="AH896" s="265"/>
      <c r="AI896" s="265"/>
      <c r="AJ896" s="265"/>
      <c r="AK896" s="265"/>
      <c r="AL896" s="265"/>
      <c r="AM896" s="265"/>
      <c r="AN896" s="265"/>
      <c r="AO896" s="265"/>
      <c r="AP896" s="265"/>
      <c r="AQ896" s="265"/>
      <c r="AR896" s="265"/>
      <c r="AS896" s="265"/>
      <c r="AT896" s="266"/>
      <c r="AU896" s="267">
        <v>3</v>
      </c>
      <c r="AV896" s="268"/>
      <c r="AW896" s="268"/>
      <c r="AX896" s="268"/>
      <c r="AY896" s="268"/>
      <c r="AZ896" s="268"/>
      <c r="BA896" s="268"/>
      <c r="BB896" s="268"/>
      <c r="BC896" s="268"/>
      <c r="BD896" s="268"/>
      <c r="BE896" s="268"/>
      <c r="BF896" s="268"/>
      <c r="BG896" s="268"/>
      <c r="BH896" s="268"/>
      <c r="BI896" s="268"/>
      <c r="BJ896" s="268"/>
      <c r="BK896" s="268"/>
      <c r="BL896" s="269"/>
      <c r="BM896" s="267"/>
      <c r="BN896" s="268"/>
      <c r="BO896" s="268"/>
      <c r="BP896" s="268"/>
      <c r="BQ896" s="268"/>
      <c r="BR896" s="268"/>
      <c r="BS896" s="268"/>
      <c r="BT896" s="268"/>
      <c r="BU896" s="269"/>
      <c r="BV896" s="267" t="s">
        <v>899</v>
      </c>
      <c r="BW896" s="268"/>
      <c r="BX896" s="268"/>
      <c r="BY896" s="268"/>
      <c r="BZ896" s="268"/>
      <c r="CA896" s="268"/>
      <c r="CB896" s="268"/>
      <c r="CC896" s="268"/>
      <c r="CD896" s="269"/>
      <c r="CE896" s="267"/>
      <c r="CF896" s="268"/>
      <c r="CG896" s="268"/>
      <c r="CH896" s="268"/>
      <c r="CI896" s="268"/>
      <c r="CJ896" s="268"/>
      <c r="CK896" s="268"/>
      <c r="CL896" s="268"/>
      <c r="CM896" s="269"/>
      <c r="CN896" s="8"/>
    </row>
    <row r="897" spans="4:92" ht="14.25" customHeight="1" x14ac:dyDescent="0.35">
      <c r="D897" s="287" t="s">
        <v>946</v>
      </c>
      <c r="E897" s="288"/>
      <c r="F897" s="288"/>
      <c r="G897" s="288"/>
      <c r="H897" s="288"/>
      <c r="I897" s="288"/>
      <c r="J897" s="288"/>
      <c r="K897" s="288"/>
      <c r="L897" s="288"/>
      <c r="M897" s="288"/>
      <c r="N897" s="288"/>
      <c r="O897" s="288"/>
      <c r="P897" s="288"/>
      <c r="Q897" s="288"/>
      <c r="R897" s="288"/>
      <c r="S897" s="288"/>
      <c r="T897" s="288"/>
      <c r="U897" s="288"/>
      <c r="V897" s="288"/>
      <c r="W897" s="288"/>
      <c r="X897" s="288"/>
      <c r="Y897" s="288"/>
      <c r="Z897" s="288"/>
      <c r="AA897" s="288"/>
      <c r="AB897" s="289"/>
      <c r="AC897" s="264">
        <v>0.7</v>
      </c>
      <c r="AD897" s="265"/>
      <c r="AE897" s="265"/>
      <c r="AF897" s="265"/>
      <c r="AG897" s="265"/>
      <c r="AH897" s="265"/>
      <c r="AI897" s="265"/>
      <c r="AJ897" s="265"/>
      <c r="AK897" s="265"/>
      <c r="AL897" s="265"/>
      <c r="AM897" s="265"/>
      <c r="AN897" s="265"/>
      <c r="AO897" s="265"/>
      <c r="AP897" s="265"/>
      <c r="AQ897" s="265"/>
      <c r="AR897" s="265"/>
      <c r="AS897" s="265"/>
      <c r="AT897" s="266"/>
      <c r="AU897" s="267">
        <v>3</v>
      </c>
      <c r="AV897" s="268"/>
      <c r="AW897" s="268"/>
      <c r="AX897" s="268"/>
      <c r="AY897" s="268"/>
      <c r="AZ897" s="268"/>
      <c r="BA897" s="268"/>
      <c r="BB897" s="268"/>
      <c r="BC897" s="268"/>
      <c r="BD897" s="268"/>
      <c r="BE897" s="268"/>
      <c r="BF897" s="268"/>
      <c r="BG897" s="268"/>
      <c r="BH897" s="268"/>
      <c r="BI897" s="268"/>
      <c r="BJ897" s="268"/>
      <c r="BK897" s="268"/>
      <c r="BL897" s="269"/>
      <c r="BM897" s="267"/>
      <c r="BN897" s="268"/>
      <c r="BO897" s="268"/>
      <c r="BP897" s="268"/>
      <c r="BQ897" s="268"/>
      <c r="BR897" s="268"/>
      <c r="BS897" s="268"/>
      <c r="BT897" s="268"/>
      <c r="BU897" s="269"/>
      <c r="BV897" s="267" t="s">
        <v>899</v>
      </c>
      <c r="BW897" s="268"/>
      <c r="BX897" s="268"/>
      <c r="BY897" s="268"/>
      <c r="BZ897" s="268"/>
      <c r="CA897" s="268"/>
      <c r="CB897" s="268"/>
      <c r="CC897" s="268"/>
      <c r="CD897" s="269"/>
      <c r="CE897" s="267"/>
      <c r="CF897" s="268"/>
      <c r="CG897" s="268"/>
      <c r="CH897" s="268"/>
      <c r="CI897" s="268"/>
      <c r="CJ897" s="268"/>
      <c r="CK897" s="268"/>
      <c r="CL897" s="268"/>
      <c r="CM897" s="269"/>
      <c r="CN897" s="8"/>
    </row>
    <row r="898" spans="4:92" ht="14.25" customHeight="1" x14ac:dyDescent="0.35">
      <c r="D898" s="287" t="s">
        <v>947</v>
      </c>
      <c r="E898" s="288"/>
      <c r="F898" s="288"/>
      <c r="G898" s="288"/>
      <c r="H898" s="288"/>
      <c r="I898" s="288"/>
      <c r="J898" s="288"/>
      <c r="K898" s="288"/>
      <c r="L898" s="288"/>
      <c r="M898" s="288"/>
      <c r="N898" s="288"/>
      <c r="O898" s="288"/>
      <c r="P898" s="288"/>
      <c r="Q898" s="288"/>
      <c r="R898" s="288"/>
      <c r="S898" s="288"/>
      <c r="T898" s="288"/>
      <c r="U898" s="288"/>
      <c r="V898" s="288"/>
      <c r="W898" s="288"/>
      <c r="X898" s="288"/>
      <c r="Y898" s="288"/>
      <c r="Z898" s="288"/>
      <c r="AA898" s="288"/>
      <c r="AB898" s="289"/>
      <c r="AC898" s="264">
        <v>4.0999999999999996</v>
      </c>
      <c r="AD898" s="265"/>
      <c r="AE898" s="265"/>
      <c r="AF898" s="265"/>
      <c r="AG898" s="265"/>
      <c r="AH898" s="265"/>
      <c r="AI898" s="265"/>
      <c r="AJ898" s="265"/>
      <c r="AK898" s="265"/>
      <c r="AL898" s="265"/>
      <c r="AM898" s="265"/>
      <c r="AN898" s="265"/>
      <c r="AO898" s="265"/>
      <c r="AP898" s="265"/>
      <c r="AQ898" s="265"/>
      <c r="AR898" s="265"/>
      <c r="AS898" s="265"/>
      <c r="AT898" s="266"/>
      <c r="AU898" s="267">
        <v>3</v>
      </c>
      <c r="AV898" s="268"/>
      <c r="AW898" s="268"/>
      <c r="AX898" s="268"/>
      <c r="AY898" s="268"/>
      <c r="AZ898" s="268"/>
      <c r="BA898" s="268"/>
      <c r="BB898" s="268"/>
      <c r="BC898" s="268"/>
      <c r="BD898" s="268"/>
      <c r="BE898" s="268"/>
      <c r="BF898" s="268"/>
      <c r="BG898" s="268"/>
      <c r="BH898" s="268"/>
      <c r="BI898" s="268"/>
      <c r="BJ898" s="268"/>
      <c r="BK898" s="268"/>
      <c r="BL898" s="269"/>
      <c r="BM898" s="267" t="s">
        <v>899</v>
      </c>
      <c r="BN898" s="268"/>
      <c r="BO898" s="268"/>
      <c r="BP898" s="268"/>
      <c r="BQ898" s="268"/>
      <c r="BR898" s="268"/>
      <c r="BS898" s="268"/>
      <c r="BT898" s="268"/>
      <c r="BU898" s="269"/>
      <c r="BV898" s="267"/>
      <c r="BW898" s="268"/>
      <c r="BX898" s="268"/>
      <c r="BY898" s="268"/>
      <c r="BZ898" s="268"/>
      <c r="CA898" s="268"/>
      <c r="CB898" s="268"/>
      <c r="CC898" s="268"/>
      <c r="CD898" s="269"/>
      <c r="CE898" s="267"/>
      <c r="CF898" s="268"/>
      <c r="CG898" s="268"/>
      <c r="CH898" s="268"/>
      <c r="CI898" s="268"/>
      <c r="CJ898" s="268"/>
      <c r="CK898" s="268"/>
      <c r="CL898" s="268"/>
      <c r="CM898" s="269"/>
      <c r="CN898" s="8"/>
    </row>
    <row r="899" spans="4:92" ht="14.25" customHeight="1" x14ac:dyDescent="0.35">
      <c r="D899" s="287" t="s">
        <v>948</v>
      </c>
      <c r="E899" s="288"/>
      <c r="F899" s="288"/>
      <c r="G899" s="288"/>
      <c r="H899" s="288"/>
      <c r="I899" s="288"/>
      <c r="J899" s="288"/>
      <c r="K899" s="288"/>
      <c r="L899" s="288"/>
      <c r="M899" s="288"/>
      <c r="N899" s="288"/>
      <c r="O899" s="288"/>
      <c r="P899" s="288"/>
      <c r="Q899" s="288"/>
      <c r="R899" s="288"/>
      <c r="S899" s="288"/>
      <c r="T899" s="288"/>
      <c r="U899" s="288"/>
      <c r="V899" s="288"/>
      <c r="W899" s="288"/>
      <c r="X899" s="288"/>
      <c r="Y899" s="288"/>
      <c r="Z899" s="288"/>
      <c r="AA899" s="288"/>
      <c r="AB899" s="289"/>
      <c r="AC899" s="264">
        <v>2.6</v>
      </c>
      <c r="AD899" s="265"/>
      <c r="AE899" s="265"/>
      <c r="AF899" s="265"/>
      <c r="AG899" s="265"/>
      <c r="AH899" s="265"/>
      <c r="AI899" s="265"/>
      <c r="AJ899" s="265"/>
      <c r="AK899" s="265"/>
      <c r="AL899" s="265"/>
      <c r="AM899" s="265"/>
      <c r="AN899" s="265"/>
      <c r="AO899" s="265"/>
      <c r="AP899" s="265"/>
      <c r="AQ899" s="265"/>
      <c r="AR899" s="265"/>
      <c r="AS899" s="265"/>
      <c r="AT899" s="266"/>
      <c r="AU899" s="267">
        <v>3</v>
      </c>
      <c r="AV899" s="268"/>
      <c r="AW899" s="268"/>
      <c r="AX899" s="268"/>
      <c r="AY899" s="268"/>
      <c r="AZ899" s="268"/>
      <c r="BA899" s="268"/>
      <c r="BB899" s="268"/>
      <c r="BC899" s="268"/>
      <c r="BD899" s="268"/>
      <c r="BE899" s="268"/>
      <c r="BF899" s="268"/>
      <c r="BG899" s="268"/>
      <c r="BH899" s="268"/>
      <c r="BI899" s="268"/>
      <c r="BJ899" s="268"/>
      <c r="BK899" s="268"/>
      <c r="BL899" s="269"/>
      <c r="BM899" s="267"/>
      <c r="BN899" s="268"/>
      <c r="BO899" s="268"/>
      <c r="BP899" s="268"/>
      <c r="BQ899" s="268"/>
      <c r="BR899" s="268"/>
      <c r="BS899" s="268"/>
      <c r="BT899" s="268"/>
      <c r="BU899" s="269"/>
      <c r="BV899" s="267" t="s">
        <v>899</v>
      </c>
      <c r="BW899" s="268"/>
      <c r="BX899" s="268"/>
      <c r="BY899" s="268"/>
      <c r="BZ899" s="268"/>
      <c r="CA899" s="268"/>
      <c r="CB899" s="268"/>
      <c r="CC899" s="268"/>
      <c r="CD899" s="269"/>
      <c r="CE899" s="267"/>
      <c r="CF899" s="268"/>
      <c r="CG899" s="268"/>
      <c r="CH899" s="268"/>
      <c r="CI899" s="268"/>
      <c r="CJ899" s="268"/>
      <c r="CK899" s="268"/>
      <c r="CL899" s="268"/>
      <c r="CM899" s="269"/>
      <c r="CN899" s="8"/>
    </row>
    <row r="900" spans="4:92" ht="14.25" customHeight="1" x14ac:dyDescent="0.35">
      <c r="D900" s="287" t="s">
        <v>949</v>
      </c>
      <c r="E900" s="288"/>
      <c r="F900" s="288"/>
      <c r="G900" s="288"/>
      <c r="H900" s="288"/>
      <c r="I900" s="288"/>
      <c r="J900" s="288"/>
      <c r="K900" s="288"/>
      <c r="L900" s="288"/>
      <c r="M900" s="288"/>
      <c r="N900" s="288"/>
      <c r="O900" s="288"/>
      <c r="P900" s="288"/>
      <c r="Q900" s="288"/>
      <c r="R900" s="288"/>
      <c r="S900" s="288"/>
      <c r="T900" s="288"/>
      <c r="U900" s="288"/>
      <c r="V900" s="288"/>
      <c r="W900" s="288"/>
      <c r="X900" s="288"/>
      <c r="Y900" s="288"/>
      <c r="Z900" s="288"/>
      <c r="AA900" s="288"/>
      <c r="AB900" s="289"/>
      <c r="AC900" s="264">
        <v>2.7</v>
      </c>
      <c r="AD900" s="265"/>
      <c r="AE900" s="265"/>
      <c r="AF900" s="265"/>
      <c r="AG900" s="265"/>
      <c r="AH900" s="265"/>
      <c r="AI900" s="265"/>
      <c r="AJ900" s="265"/>
      <c r="AK900" s="265"/>
      <c r="AL900" s="265"/>
      <c r="AM900" s="265"/>
      <c r="AN900" s="265"/>
      <c r="AO900" s="265"/>
      <c r="AP900" s="265"/>
      <c r="AQ900" s="265"/>
      <c r="AR900" s="265"/>
      <c r="AS900" s="265"/>
      <c r="AT900" s="266"/>
      <c r="AU900" s="267">
        <v>3</v>
      </c>
      <c r="AV900" s="268"/>
      <c r="AW900" s="268"/>
      <c r="AX900" s="268"/>
      <c r="AY900" s="268"/>
      <c r="AZ900" s="268"/>
      <c r="BA900" s="268"/>
      <c r="BB900" s="268"/>
      <c r="BC900" s="268"/>
      <c r="BD900" s="268"/>
      <c r="BE900" s="268"/>
      <c r="BF900" s="268"/>
      <c r="BG900" s="268"/>
      <c r="BH900" s="268"/>
      <c r="BI900" s="268"/>
      <c r="BJ900" s="268"/>
      <c r="BK900" s="268"/>
      <c r="BL900" s="269"/>
      <c r="BM900" s="267"/>
      <c r="BN900" s="268"/>
      <c r="BO900" s="268"/>
      <c r="BP900" s="268"/>
      <c r="BQ900" s="268"/>
      <c r="BR900" s="268"/>
      <c r="BS900" s="268"/>
      <c r="BT900" s="268"/>
      <c r="BU900" s="269"/>
      <c r="BV900" s="267" t="s">
        <v>899</v>
      </c>
      <c r="BW900" s="268"/>
      <c r="BX900" s="268"/>
      <c r="BY900" s="268"/>
      <c r="BZ900" s="268"/>
      <c r="CA900" s="268"/>
      <c r="CB900" s="268"/>
      <c r="CC900" s="268"/>
      <c r="CD900" s="269"/>
      <c r="CE900" s="267"/>
      <c r="CF900" s="268"/>
      <c r="CG900" s="268"/>
      <c r="CH900" s="268"/>
      <c r="CI900" s="268"/>
      <c r="CJ900" s="268"/>
      <c r="CK900" s="268"/>
      <c r="CL900" s="268"/>
      <c r="CM900" s="269"/>
      <c r="CN900" s="8"/>
    </row>
    <row r="901" spans="4:92" ht="14.25" customHeight="1" x14ac:dyDescent="0.35">
      <c r="D901" s="287" t="s">
        <v>950</v>
      </c>
      <c r="E901" s="288"/>
      <c r="F901" s="288"/>
      <c r="G901" s="288"/>
      <c r="H901" s="288"/>
      <c r="I901" s="288"/>
      <c r="J901" s="288"/>
      <c r="K901" s="288"/>
      <c r="L901" s="288"/>
      <c r="M901" s="288"/>
      <c r="N901" s="288"/>
      <c r="O901" s="288"/>
      <c r="P901" s="288"/>
      <c r="Q901" s="288"/>
      <c r="R901" s="288"/>
      <c r="S901" s="288"/>
      <c r="T901" s="288"/>
      <c r="U901" s="288"/>
      <c r="V901" s="288"/>
      <c r="W901" s="288"/>
      <c r="X901" s="288"/>
      <c r="Y901" s="288"/>
      <c r="Z901" s="288"/>
      <c r="AA901" s="288"/>
      <c r="AB901" s="289"/>
      <c r="AC901" s="264">
        <v>0.4</v>
      </c>
      <c r="AD901" s="265"/>
      <c r="AE901" s="265"/>
      <c r="AF901" s="265"/>
      <c r="AG901" s="265"/>
      <c r="AH901" s="265"/>
      <c r="AI901" s="265"/>
      <c r="AJ901" s="265"/>
      <c r="AK901" s="265"/>
      <c r="AL901" s="265"/>
      <c r="AM901" s="265"/>
      <c r="AN901" s="265"/>
      <c r="AO901" s="265"/>
      <c r="AP901" s="265"/>
      <c r="AQ901" s="265"/>
      <c r="AR901" s="265"/>
      <c r="AS901" s="265"/>
      <c r="AT901" s="266"/>
      <c r="AU901" s="267">
        <v>3</v>
      </c>
      <c r="AV901" s="268"/>
      <c r="AW901" s="268"/>
      <c r="AX901" s="268"/>
      <c r="AY901" s="268"/>
      <c r="AZ901" s="268"/>
      <c r="BA901" s="268"/>
      <c r="BB901" s="268"/>
      <c r="BC901" s="268"/>
      <c r="BD901" s="268"/>
      <c r="BE901" s="268"/>
      <c r="BF901" s="268"/>
      <c r="BG901" s="268"/>
      <c r="BH901" s="268"/>
      <c r="BI901" s="268"/>
      <c r="BJ901" s="268"/>
      <c r="BK901" s="268"/>
      <c r="BL901" s="269"/>
      <c r="BM901" s="267"/>
      <c r="BN901" s="268"/>
      <c r="BO901" s="268"/>
      <c r="BP901" s="268"/>
      <c r="BQ901" s="268"/>
      <c r="BR901" s="268"/>
      <c r="BS901" s="268"/>
      <c r="BT901" s="268"/>
      <c r="BU901" s="269"/>
      <c r="BV901" s="267" t="s">
        <v>899</v>
      </c>
      <c r="BW901" s="268"/>
      <c r="BX901" s="268"/>
      <c r="BY901" s="268"/>
      <c r="BZ901" s="268"/>
      <c r="CA901" s="268"/>
      <c r="CB901" s="268"/>
      <c r="CC901" s="268"/>
      <c r="CD901" s="269"/>
      <c r="CE901" s="267"/>
      <c r="CF901" s="268"/>
      <c r="CG901" s="268"/>
      <c r="CH901" s="268"/>
      <c r="CI901" s="268"/>
      <c r="CJ901" s="268"/>
      <c r="CK901" s="268"/>
      <c r="CL901" s="268"/>
      <c r="CM901" s="269"/>
      <c r="CN901" s="8"/>
    </row>
    <row r="902" spans="4:92" ht="14.25" customHeight="1" x14ac:dyDescent="0.35">
      <c r="D902" s="287" t="s">
        <v>951</v>
      </c>
      <c r="E902" s="288"/>
      <c r="F902" s="288"/>
      <c r="G902" s="288"/>
      <c r="H902" s="288"/>
      <c r="I902" s="288"/>
      <c r="J902" s="288"/>
      <c r="K902" s="288"/>
      <c r="L902" s="288"/>
      <c r="M902" s="288"/>
      <c r="N902" s="288"/>
      <c r="O902" s="288"/>
      <c r="P902" s="288"/>
      <c r="Q902" s="288"/>
      <c r="R902" s="288"/>
      <c r="S902" s="288"/>
      <c r="T902" s="288"/>
      <c r="U902" s="288"/>
      <c r="V902" s="288"/>
      <c r="W902" s="288"/>
      <c r="X902" s="288"/>
      <c r="Y902" s="288"/>
      <c r="Z902" s="288"/>
      <c r="AA902" s="288"/>
      <c r="AB902" s="289"/>
      <c r="AC902" s="264">
        <v>2.5</v>
      </c>
      <c r="AD902" s="265"/>
      <c r="AE902" s="265"/>
      <c r="AF902" s="265"/>
      <c r="AG902" s="265"/>
      <c r="AH902" s="265"/>
      <c r="AI902" s="265"/>
      <c r="AJ902" s="265"/>
      <c r="AK902" s="265"/>
      <c r="AL902" s="265"/>
      <c r="AM902" s="265"/>
      <c r="AN902" s="265"/>
      <c r="AO902" s="265"/>
      <c r="AP902" s="265"/>
      <c r="AQ902" s="265"/>
      <c r="AR902" s="265"/>
      <c r="AS902" s="265"/>
      <c r="AT902" s="266"/>
      <c r="AU902" s="267">
        <v>3</v>
      </c>
      <c r="AV902" s="268"/>
      <c r="AW902" s="268"/>
      <c r="AX902" s="268"/>
      <c r="AY902" s="268"/>
      <c r="AZ902" s="268"/>
      <c r="BA902" s="268"/>
      <c r="BB902" s="268"/>
      <c r="BC902" s="268"/>
      <c r="BD902" s="268"/>
      <c r="BE902" s="268"/>
      <c r="BF902" s="268"/>
      <c r="BG902" s="268"/>
      <c r="BH902" s="268"/>
      <c r="BI902" s="268"/>
      <c r="BJ902" s="268"/>
      <c r="BK902" s="268"/>
      <c r="BL902" s="269"/>
      <c r="BM902" s="267"/>
      <c r="BN902" s="268"/>
      <c r="BO902" s="268"/>
      <c r="BP902" s="268"/>
      <c r="BQ902" s="268"/>
      <c r="BR902" s="268"/>
      <c r="BS902" s="268"/>
      <c r="BT902" s="268"/>
      <c r="BU902" s="269"/>
      <c r="BV902" s="267" t="s">
        <v>899</v>
      </c>
      <c r="BW902" s="268"/>
      <c r="BX902" s="268"/>
      <c r="BY902" s="268"/>
      <c r="BZ902" s="268"/>
      <c r="CA902" s="268"/>
      <c r="CB902" s="268"/>
      <c r="CC902" s="268"/>
      <c r="CD902" s="269"/>
      <c r="CE902" s="267"/>
      <c r="CF902" s="268"/>
      <c r="CG902" s="268"/>
      <c r="CH902" s="268"/>
      <c r="CI902" s="268"/>
      <c r="CJ902" s="268"/>
      <c r="CK902" s="268"/>
      <c r="CL902" s="268"/>
      <c r="CM902" s="269"/>
      <c r="CN902" s="8"/>
    </row>
    <row r="903" spans="4:92" ht="14.25" customHeight="1" x14ac:dyDescent="0.35">
      <c r="D903" s="287" t="s">
        <v>952</v>
      </c>
      <c r="E903" s="288"/>
      <c r="F903" s="288"/>
      <c r="G903" s="288"/>
      <c r="H903" s="288"/>
      <c r="I903" s="288"/>
      <c r="J903" s="288"/>
      <c r="K903" s="288"/>
      <c r="L903" s="288"/>
      <c r="M903" s="288"/>
      <c r="N903" s="288"/>
      <c r="O903" s="288"/>
      <c r="P903" s="288"/>
      <c r="Q903" s="288"/>
      <c r="R903" s="288"/>
      <c r="S903" s="288"/>
      <c r="T903" s="288"/>
      <c r="U903" s="288"/>
      <c r="V903" s="288"/>
      <c r="W903" s="288"/>
      <c r="X903" s="288"/>
      <c r="Y903" s="288"/>
      <c r="Z903" s="288"/>
      <c r="AA903" s="288"/>
      <c r="AB903" s="289"/>
      <c r="AC903" s="264">
        <v>10.16</v>
      </c>
      <c r="AD903" s="265"/>
      <c r="AE903" s="265"/>
      <c r="AF903" s="265"/>
      <c r="AG903" s="265"/>
      <c r="AH903" s="265"/>
      <c r="AI903" s="265"/>
      <c r="AJ903" s="265"/>
      <c r="AK903" s="265"/>
      <c r="AL903" s="265"/>
      <c r="AM903" s="265"/>
      <c r="AN903" s="265"/>
      <c r="AO903" s="265"/>
      <c r="AP903" s="265"/>
      <c r="AQ903" s="265"/>
      <c r="AR903" s="265"/>
      <c r="AS903" s="265"/>
      <c r="AT903" s="266"/>
      <c r="AU903" s="267">
        <v>3</v>
      </c>
      <c r="AV903" s="268"/>
      <c r="AW903" s="268"/>
      <c r="AX903" s="268"/>
      <c r="AY903" s="268"/>
      <c r="AZ903" s="268"/>
      <c r="BA903" s="268"/>
      <c r="BB903" s="268"/>
      <c r="BC903" s="268"/>
      <c r="BD903" s="268"/>
      <c r="BE903" s="268"/>
      <c r="BF903" s="268"/>
      <c r="BG903" s="268"/>
      <c r="BH903" s="268"/>
      <c r="BI903" s="268"/>
      <c r="BJ903" s="268"/>
      <c r="BK903" s="268"/>
      <c r="BL903" s="269"/>
      <c r="BM903" s="267"/>
      <c r="BN903" s="268"/>
      <c r="BO903" s="268"/>
      <c r="BP903" s="268"/>
      <c r="BQ903" s="268"/>
      <c r="BR903" s="268"/>
      <c r="BS903" s="268"/>
      <c r="BT903" s="268"/>
      <c r="BU903" s="269"/>
      <c r="BV903" s="267" t="s">
        <v>899</v>
      </c>
      <c r="BW903" s="268"/>
      <c r="BX903" s="268"/>
      <c r="BY903" s="268"/>
      <c r="BZ903" s="268"/>
      <c r="CA903" s="268"/>
      <c r="CB903" s="268"/>
      <c r="CC903" s="268"/>
      <c r="CD903" s="269"/>
      <c r="CE903" s="267"/>
      <c r="CF903" s="268"/>
      <c r="CG903" s="268"/>
      <c r="CH903" s="268"/>
      <c r="CI903" s="268"/>
      <c r="CJ903" s="268"/>
      <c r="CK903" s="268"/>
      <c r="CL903" s="268"/>
      <c r="CM903" s="269"/>
      <c r="CN903" s="8"/>
    </row>
    <row r="904" spans="4:92" ht="14.25" customHeight="1" x14ac:dyDescent="0.35">
      <c r="D904" s="287" t="s">
        <v>953</v>
      </c>
      <c r="E904" s="288"/>
      <c r="F904" s="288"/>
      <c r="G904" s="288"/>
      <c r="H904" s="288"/>
      <c r="I904" s="288"/>
      <c r="J904" s="288"/>
      <c r="K904" s="288"/>
      <c r="L904" s="288"/>
      <c r="M904" s="288"/>
      <c r="N904" s="288"/>
      <c r="O904" s="288"/>
      <c r="P904" s="288"/>
      <c r="Q904" s="288"/>
      <c r="R904" s="288"/>
      <c r="S904" s="288"/>
      <c r="T904" s="288"/>
      <c r="U904" s="288"/>
      <c r="V904" s="288"/>
      <c r="W904" s="288"/>
      <c r="X904" s="288"/>
      <c r="Y904" s="288"/>
      <c r="Z904" s="288"/>
      <c r="AA904" s="288"/>
      <c r="AB904" s="289"/>
      <c r="AC904" s="264">
        <v>1.1000000000000001</v>
      </c>
      <c r="AD904" s="265"/>
      <c r="AE904" s="265"/>
      <c r="AF904" s="265"/>
      <c r="AG904" s="265"/>
      <c r="AH904" s="265"/>
      <c r="AI904" s="265"/>
      <c r="AJ904" s="265"/>
      <c r="AK904" s="265"/>
      <c r="AL904" s="265"/>
      <c r="AM904" s="265"/>
      <c r="AN904" s="265"/>
      <c r="AO904" s="265"/>
      <c r="AP904" s="265"/>
      <c r="AQ904" s="265"/>
      <c r="AR904" s="265"/>
      <c r="AS904" s="265"/>
      <c r="AT904" s="266"/>
      <c r="AU904" s="267">
        <v>3</v>
      </c>
      <c r="AV904" s="268"/>
      <c r="AW904" s="268"/>
      <c r="AX904" s="268"/>
      <c r="AY904" s="268"/>
      <c r="AZ904" s="268"/>
      <c r="BA904" s="268"/>
      <c r="BB904" s="268"/>
      <c r="BC904" s="268"/>
      <c r="BD904" s="268"/>
      <c r="BE904" s="268"/>
      <c r="BF904" s="268"/>
      <c r="BG904" s="268"/>
      <c r="BH904" s="268"/>
      <c r="BI904" s="268"/>
      <c r="BJ904" s="268"/>
      <c r="BK904" s="268"/>
      <c r="BL904" s="269"/>
      <c r="BM904" s="267"/>
      <c r="BN904" s="268"/>
      <c r="BO904" s="268"/>
      <c r="BP904" s="268"/>
      <c r="BQ904" s="268"/>
      <c r="BR904" s="268"/>
      <c r="BS904" s="268"/>
      <c r="BT904" s="268"/>
      <c r="BU904" s="269"/>
      <c r="BV904" s="267" t="s">
        <v>899</v>
      </c>
      <c r="BW904" s="268"/>
      <c r="BX904" s="268"/>
      <c r="BY904" s="268"/>
      <c r="BZ904" s="268"/>
      <c r="CA904" s="268"/>
      <c r="CB904" s="268"/>
      <c r="CC904" s="268"/>
      <c r="CD904" s="269"/>
      <c r="CE904" s="267"/>
      <c r="CF904" s="268"/>
      <c r="CG904" s="268"/>
      <c r="CH904" s="268"/>
      <c r="CI904" s="268"/>
      <c r="CJ904" s="268"/>
      <c r="CK904" s="268"/>
      <c r="CL904" s="268"/>
      <c r="CM904" s="269"/>
      <c r="CN904" s="8"/>
    </row>
    <row r="905" spans="4:92" ht="14.25" customHeight="1" x14ac:dyDescent="0.35">
      <c r="D905" s="287" t="s">
        <v>954</v>
      </c>
      <c r="E905" s="288"/>
      <c r="F905" s="288"/>
      <c r="G905" s="288"/>
      <c r="H905" s="288"/>
      <c r="I905" s="288"/>
      <c r="J905" s="288"/>
      <c r="K905" s="288"/>
      <c r="L905" s="288"/>
      <c r="M905" s="288"/>
      <c r="N905" s="288"/>
      <c r="O905" s="288"/>
      <c r="P905" s="288"/>
      <c r="Q905" s="288"/>
      <c r="R905" s="288"/>
      <c r="S905" s="288"/>
      <c r="T905" s="288"/>
      <c r="U905" s="288"/>
      <c r="V905" s="288"/>
      <c r="W905" s="288"/>
      <c r="X905" s="288"/>
      <c r="Y905" s="288"/>
      <c r="Z905" s="288"/>
      <c r="AA905" s="288"/>
      <c r="AB905" s="289"/>
      <c r="AC905" s="264">
        <v>0.9</v>
      </c>
      <c r="AD905" s="265"/>
      <c r="AE905" s="265"/>
      <c r="AF905" s="265"/>
      <c r="AG905" s="265"/>
      <c r="AH905" s="265"/>
      <c r="AI905" s="265"/>
      <c r="AJ905" s="265"/>
      <c r="AK905" s="265"/>
      <c r="AL905" s="265"/>
      <c r="AM905" s="265"/>
      <c r="AN905" s="265"/>
      <c r="AO905" s="265"/>
      <c r="AP905" s="265"/>
      <c r="AQ905" s="265"/>
      <c r="AR905" s="265"/>
      <c r="AS905" s="265"/>
      <c r="AT905" s="266"/>
      <c r="AU905" s="267">
        <v>3</v>
      </c>
      <c r="AV905" s="268"/>
      <c r="AW905" s="268"/>
      <c r="AX905" s="268"/>
      <c r="AY905" s="268"/>
      <c r="AZ905" s="268"/>
      <c r="BA905" s="268"/>
      <c r="BB905" s="268"/>
      <c r="BC905" s="268"/>
      <c r="BD905" s="268"/>
      <c r="BE905" s="268"/>
      <c r="BF905" s="268"/>
      <c r="BG905" s="268"/>
      <c r="BH905" s="268"/>
      <c r="BI905" s="268"/>
      <c r="BJ905" s="268"/>
      <c r="BK905" s="268"/>
      <c r="BL905" s="269"/>
      <c r="BM905" s="267"/>
      <c r="BN905" s="268"/>
      <c r="BO905" s="268"/>
      <c r="BP905" s="268"/>
      <c r="BQ905" s="268"/>
      <c r="BR905" s="268"/>
      <c r="BS905" s="268"/>
      <c r="BT905" s="268"/>
      <c r="BU905" s="269"/>
      <c r="BV905" s="267" t="s">
        <v>899</v>
      </c>
      <c r="BW905" s="268"/>
      <c r="BX905" s="268"/>
      <c r="BY905" s="268"/>
      <c r="BZ905" s="268"/>
      <c r="CA905" s="268"/>
      <c r="CB905" s="268"/>
      <c r="CC905" s="268"/>
      <c r="CD905" s="269"/>
      <c r="CE905" s="267"/>
      <c r="CF905" s="268"/>
      <c r="CG905" s="268"/>
      <c r="CH905" s="268"/>
      <c r="CI905" s="268"/>
      <c r="CJ905" s="268"/>
      <c r="CK905" s="268"/>
      <c r="CL905" s="268"/>
      <c r="CM905" s="269"/>
      <c r="CN905" s="8"/>
    </row>
    <row r="906" spans="4:92" ht="14.25" customHeight="1" x14ac:dyDescent="0.35">
      <c r="D906" s="287" t="s">
        <v>955</v>
      </c>
      <c r="E906" s="288"/>
      <c r="F906" s="288"/>
      <c r="G906" s="288"/>
      <c r="H906" s="288"/>
      <c r="I906" s="288"/>
      <c r="J906" s="288"/>
      <c r="K906" s="288"/>
      <c r="L906" s="288"/>
      <c r="M906" s="288"/>
      <c r="N906" s="288"/>
      <c r="O906" s="288"/>
      <c r="P906" s="288"/>
      <c r="Q906" s="288"/>
      <c r="R906" s="288"/>
      <c r="S906" s="288"/>
      <c r="T906" s="288"/>
      <c r="U906" s="288"/>
      <c r="V906" s="288"/>
      <c r="W906" s="288"/>
      <c r="X906" s="288"/>
      <c r="Y906" s="288"/>
      <c r="Z906" s="288"/>
      <c r="AA906" s="288"/>
      <c r="AB906" s="289"/>
      <c r="AC906" s="264">
        <v>0.9</v>
      </c>
      <c r="AD906" s="265"/>
      <c r="AE906" s="265"/>
      <c r="AF906" s="265"/>
      <c r="AG906" s="265"/>
      <c r="AH906" s="265"/>
      <c r="AI906" s="265"/>
      <c r="AJ906" s="265"/>
      <c r="AK906" s="265"/>
      <c r="AL906" s="265"/>
      <c r="AM906" s="265"/>
      <c r="AN906" s="265"/>
      <c r="AO906" s="265"/>
      <c r="AP906" s="265"/>
      <c r="AQ906" s="265"/>
      <c r="AR906" s="265"/>
      <c r="AS906" s="265"/>
      <c r="AT906" s="266"/>
      <c r="AU906" s="267">
        <v>3</v>
      </c>
      <c r="AV906" s="268"/>
      <c r="AW906" s="268"/>
      <c r="AX906" s="268"/>
      <c r="AY906" s="268"/>
      <c r="AZ906" s="268"/>
      <c r="BA906" s="268"/>
      <c r="BB906" s="268"/>
      <c r="BC906" s="268"/>
      <c r="BD906" s="268"/>
      <c r="BE906" s="268"/>
      <c r="BF906" s="268"/>
      <c r="BG906" s="268"/>
      <c r="BH906" s="268"/>
      <c r="BI906" s="268"/>
      <c r="BJ906" s="268"/>
      <c r="BK906" s="268"/>
      <c r="BL906" s="269"/>
      <c r="BM906" s="267"/>
      <c r="BN906" s="268"/>
      <c r="BO906" s="268"/>
      <c r="BP906" s="268"/>
      <c r="BQ906" s="268"/>
      <c r="BR906" s="268"/>
      <c r="BS906" s="268"/>
      <c r="BT906" s="268"/>
      <c r="BU906" s="269"/>
      <c r="BV906" s="267" t="s">
        <v>899</v>
      </c>
      <c r="BW906" s="268"/>
      <c r="BX906" s="268"/>
      <c r="BY906" s="268"/>
      <c r="BZ906" s="268"/>
      <c r="CA906" s="268"/>
      <c r="CB906" s="268"/>
      <c r="CC906" s="268"/>
      <c r="CD906" s="269"/>
      <c r="CE906" s="267"/>
      <c r="CF906" s="268"/>
      <c r="CG906" s="268"/>
      <c r="CH906" s="268"/>
      <c r="CI906" s="268"/>
      <c r="CJ906" s="268"/>
      <c r="CK906" s="268"/>
      <c r="CL906" s="268"/>
      <c r="CM906" s="269"/>
      <c r="CN906" s="8"/>
    </row>
    <row r="907" spans="4:92" ht="14.25" customHeight="1" x14ac:dyDescent="0.35">
      <c r="D907" s="287" t="s">
        <v>956</v>
      </c>
      <c r="E907" s="288"/>
      <c r="F907" s="288"/>
      <c r="G907" s="288"/>
      <c r="H907" s="288"/>
      <c r="I907" s="288"/>
      <c r="J907" s="288"/>
      <c r="K907" s="288"/>
      <c r="L907" s="288"/>
      <c r="M907" s="288"/>
      <c r="N907" s="288"/>
      <c r="O907" s="288"/>
      <c r="P907" s="288"/>
      <c r="Q907" s="288"/>
      <c r="R907" s="288"/>
      <c r="S907" s="288"/>
      <c r="T907" s="288"/>
      <c r="U907" s="288"/>
      <c r="V907" s="288"/>
      <c r="W907" s="288"/>
      <c r="X907" s="288"/>
      <c r="Y907" s="288"/>
      <c r="Z907" s="288"/>
      <c r="AA907" s="288"/>
      <c r="AB907" s="289"/>
      <c r="AC907" s="264">
        <v>1.9</v>
      </c>
      <c r="AD907" s="265"/>
      <c r="AE907" s="265"/>
      <c r="AF907" s="265"/>
      <c r="AG907" s="265"/>
      <c r="AH907" s="265"/>
      <c r="AI907" s="265"/>
      <c r="AJ907" s="265"/>
      <c r="AK907" s="265"/>
      <c r="AL907" s="265"/>
      <c r="AM907" s="265"/>
      <c r="AN907" s="265"/>
      <c r="AO907" s="265"/>
      <c r="AP907" s="265"/>
      <c r="AQ907" s="265"/>
      <c r="AR907" s="265"/>
      <c r="AS907" s="265"/>
      <c r="AT907" s="266"/>
      <c r="AU907" s="267">
        <v>3</v>
      </c>
      <c r="AV907" s="268"/>
      <c r="AW907" s="268"/>
      <c r="AX907" s="268"/>
      <c r="AY907" s="268"/>
      <c r="AZ907" s="268"/>
      <c r="BA907" s="268"/>
      <c r="BB907" s="268"/>
      <c r="BC907" s="268"/>
      <c r="BD907" s="268"/>
      <c r="BE907" s="268"/>
      <c r="BF907" s="268"/>
      <c r="BG907" s="268"/>
      <c r="BH907" s="268"/>
      <c r="BI907" s="268"/>
      <c r="BJ907" s="268"/>
      <c r="BK907" s="268"/>
      <c r="BL907" s="269"/>
      <c r="BM907" s="267"/>
      <c r="BN907" s="268"/>
      <c r="BO907" s="268"/>
      <c r="BP907" s="268"/>
      <c r="BQ907" s="268"/>
      <c r="BR907" s="268"/>
      <c r="BS907" s="268"/>
      <c r="BT907" s="268"/>
      <c r="BU907" s="269"/>
      <c r="BV907" s="267" t="s">
        <v>899</v>
      </c>
      <c r="BW907" s="268"/>
      <c r="BX907" s="268"/>
      <c r="BY907" s="268"/>
      <c r="BZ907" s="268"/>
      <c r="CA907" s="268"/>
      <c r="CB907" s="268"/>
      <c r="CC907" s="268"/>
      <c r="CD907" s="269"/>
      <c r="CE907" s="267"/>
      <c r="CF907" s="268"/>
      <c r="CG907" s="268"/>
      <c r="CH907" s="268"/>
      <c r="CI907" s="268"/>
      <c r="CJ907" s="268"/>
      <c r="CK907" s="268"/>
      <c r="CL907" s="268"/>
      <c r="CM907" s="269"/>
      <c r="CN907" s="8"/>
    </row>
    <row r="908" spans="4:92" ht="14.25" customHeight="1" x14ac:dyDescent="0.35">
      <c r="D908" s="287" t="s">
        <v>957</v>
      </c>
      <c r="E908" s="288"/>
      <c r="F908" s="288"/>
      <c r="G908" s="288"/>
      <c r="H908" s="288"/>
      <c r="I908" s="288"/>
      <c r="J908" s="288"/>
      <c r="K908" s="288"/>
      <c r="L908" s="288"/>
      <c r="M908" s="288"/>
      <c r="N908" s="288"/>
      <c r="O908" s="288"/>
      <c r="P908" s="288"/>
      <c r="Q908" s="288"/>
      <c r="R908" s="288"/>
      <c r="S908" s="288"/>
      <c r="T908" s="288"/>
      <c r="U908" s="288"/>
      <c r="V908" s="288"/>
      <c r="W908" s="288"/>
      <c r="X908" s="288"/>
      <c r="Y908" s="288"/>
      <c r="Z908" s="288"/>
      <c r="AA908" s="288"/>
      <c r="AB908" s="289"/>
      <c r="AC908" s="264">
        <v>1.5</v>
      </c>
      <c r="AD908" s="265"/>
      <c r="AE908" s="265"/>
      <c r="AF908" s="265"/>
      <c r="AG908" s="265"/>
      <c r="AH908" s="265"/>
      <c r="AI908" s="265"/>
      <c r="AJ908" s="265"/>
      <c r="AK908" s="265"/>
      <c r="AL908" s="265"/>
      <c r="AM908" s="265"/>
      <c r="AN908" s="265"/>
      <c r="AO908" s="265"/>
      <c r="AP908" s="265"/>
      <c r="AQ908" s="265"/>
      <c r="AR908" s="265"/>
      <c r="AS908" s="265"/>
      <c r="AT908" s="266"/>
      <c r="AU908" s="267">
        <v>3</v>
      </c>
      <c r="AV908" s="268"/>
      <c r="AW908" s="268"/>
      <c r="AX908" s="268"/>
      <c r="AY908" s="268"/>
      <c r="AZ908" s="268"/>
      <c r="BA908" s="268"/>
      <c r="BB908" s="268"/>
      <c r="BC908" s="268"/>
      <c r="BD908" s="268"/>
      <c r="BE908" s="268"/>
      <c r="BF908" s="268"/>
      <c r="BG908" s="268"/>
      <c r="BH908" s="268"/>
      <c r="BI908" s="268"/>
      <c r="BJ908" s="268"/>
      <c r="BK908" s="268"/>
      <c r="BL908" s="269"/>
      <c r="BM908" s="267"/>
      <c r="BN908" s="268"/>
      <c r="BO908" s="268"/>
      <c r="BP908" s="268"/>
      <c r="BQ908" s="268"/>
      <c r="BR908" s="268"/>
      <c r="BS908" s="268"/>
      <c r="BT908" s="268"/>
      <c r="BU908" s="269"/>
      <c r="BV908" s="267" t="s">
        <v>899</v>
      </c>
      <c r="BW908" s="268"/>
      <c r="BX908" s="268"/>
      <c r="BY908" s="268"/>
      <c r="BZ908" s="268"/>
      <c r="CA908" s="268"/>
      <c r="CB908" s="268"/>
      <c r="CC908" s="268"/>
      <c r="CD908" s="269"/>
      <c r="CE908" s="267"/>
      <c r="CF908" s="268"/>
      <c r="CG908" s="268"/>
      <c r="CH908" s="268"/>
      <c r="CI908" s="268"/>
      <c r="CJ908" s="268"/>
      <c r="CK908" s="268"/>
      <c r="CL908" s="268"/>
      <c r="CM908" s="269"/>
      <c r="CN908" s="8"/>
    </row>
    <row r="909" spans="4:92" ht="14.25" customHeight="1" x14ac:dyDescent="0.35">
      <c r="D909" s="287" t="s">
        <v>958</v>
      </c>
      <c r="E909" s="288"/>
      <c r="F909" s="288"/>
      <c r="G909" s="288"/>
      <c r="H909" s="288"/>
      <c r="I909" s="288"/>
      <c r="J909" s="288"/>
      <c r="K909" s="288"/>
      <c r="L909" s="288"/>
      <c r="M909" s="288"/>
      <c r="N909" s="288"/>
      <c r="O909" s="288"/>
      <c r="P909" s="288"/>
      <c r="Q909" s="288"/>
      <c r="R909" s="288"/>
      <c r="S909" s="288"/>
      <c r="T909" s="288"/>
      <c r="U909" s="288"/>
      <c r="V909" s="288"/>
      <c r="W909" s="288"/>
      <c r="X909" s="288"/>
      <c r="Y909" s="288"/>
      <c r="Z909" s="288"/>
      <c r="AA909" s="288"/>
      <c r="AB909" s="289"/>
      <c r="AC909" s="264">
        <v>1.2</v>
      </c>
      <c r="AD909" s="265"/>
      <c r="AE909" s="265"/>
      <c r="AF909" s="265"/>
      <c r="AG909" s="265"/>
      <c r="AH909" s="265"/>
      <c r="AI909" s="265"/>
      <c r="AJ909" s="265"/>
      <c r="AK909" s="265"/>
      <c r="AL909" s="265"/>
      <c r="AM909" s="265"/>
      <c r="AN909" s="265"/>
      <c r="AO909" s="265"/>
      <c r="AP909" s="265"/>
      <c r="AQ909" s="265"/>
      <c r="AR909" s="265"/>
      <c r="AS909" s="265"/>
      <c r="AT909" s="266"/>
      <c r="AU909" s="267">
        <v>3</v>
      </c>
      <c r="AV909" s="268"/>
      <c r="AW909" s="268"/>
      <c r="AX909" s="268"/>
      <c r="AY909" s="268"/>
      <c r="AZ909" s="268"/>
      <c r="BA909" s="268"/>
      <c r="BB909" s="268"/>
      <c r="BC909" s="268"/>
      <c r="BD909" s="268"/>
      <c r="BE909" s="268"/>
      <c r="BF909" s="268"/>
      <c r="BG909" s="268"/>
      <c r="BH909" s="268"/>
      <c r="BI909" s="268"/>
      <c r="BJ909" s="268"/>
      <c r="BK909" s="268"/>
      <c r="BL909" s="269"/>
      <c r="BM909" s="267"/>
      <c r="BN909" s="268"/>
      <c r="BO909" s="268"/>
      <c r="BP909" s="268"/>
      <c r="BQ909" s="268"/>
      <c r="BR909" s="268"/>
      <c r="BS909" s="268"/>
      <c r="BT909" s="268"/>
      <c r="BU909" s="269"/>
      <c r="BV909" s="267" t="s">
        <v>899</v>
      </c>
      <c r="BW909" s="268"/>
      <c r="BX909" s="268"/>
      <c r="BY909" s="268"/>
      <c r="BZ909" s="268"/>
      <c r="CA909" s="268"/>
      <c r="CB909" s="268"/>
      <c r="CC909" s="268"/>
      <c r="CD909" s="269"/>
      <c r="CE909" s="267"/>
      <c r="CF909" s="268"/>
      <c r="CG909" s="268"/>
      <c r="CH909" s="268"/>
      <c r="CI909" s="268"/>
      <c r="CJ909" s="268"/>
      <c r="CK909" s="268"/>
      <c r="CL909" s="268"/>
      <c r="CM909" s="269"/>
      <c r="CN909" s="8"/>
    </row>
    <row r="910" spans="4:92" ht="14.25" customHeight="1" x14ac:dyDescent="0.35">
      <c r="D910" s="287" t="s">
        <v>959</v>
      </c>
      <c r="E910" s="288"/>
      <c r="F910" s="288"/>
      <c r="G910" s="288"/>
      <c r="H910" s="288"/>
      <c r="I910" s="288"/>
      <c r="J910" s="288"/>
      <c r="K910" s="288"/>
      <c r="L910" s="288"/>
      <c r="M910" s="288"/>
      <c r="N910" s="288"/>
      <c r="O910" s="288"/>
      <c r="P910" s="288"/>
      <c r="Q910" s="288"/>
      <c r="R910" s="288"/>
      <c r="S910" s="288"/>
      <c r="T910" s="288"/>
      <c r="U910" s="288"/>
      <c r="V910" s="288"/>
      <c r="W910" s="288"/>
      <c r="X910" s="288"/>
      <c r="Y910" s="288"/>
      <c r="Z910" s="288"/>
      <c r="AA910" s="288"/>
      <c r="AB910" s="289"/>
      <c r="AC910" s="264">
        <v>1.3</v>
      </c>
      <c r="AD910" s="265"/>
      <c r="AE910" s="265"/>
      <c r="AF910" s="265"/>
      <c r="AG910" s="265"/>
      <c r="AH910" s="265"/>
      <c r="AI910" s="265"/>
      <c r="AJ910" s="265"/>
      <c r="AK910" s="265"/>
      <c r="AL910" s="265"/>
      <c r="AM910" s="265"/>
      <c r="AN910" s="265"/>
      <c r="AO910" s="265"/>
      <c r="AP910" s="265"/>
      <c r="AQ910" s="265"/>
      <c r="AR910" s="265"/>
      <c r="AS910" s="265"/>
      <c r="AT910" s="266"/>
      <c r="AU910" s="267">
        <v>3</v>
      </c>
      <c r="AV910" s="268"/>
      <c r="AW910" s="268"/>
      <c r="AX910" s="268"/>
      <c r="AY910" s="268"/>
      <c r="AZ910" s="268"/>
      <c r="BA910" s="268"/>
      <c r="BB910" s="268"/>
      <c r="BC910" s="268"/>
      <c r="BD910" s="268"/>
      <c r="BE910" s="268"/>
      <c r="BF910" s="268"/>
      <c r="BG910" s="268"/>
      <c r="BH910" s="268"/>
      <c r="BI910" s="268"/>
      <c r="BJ910" s="268"/>
      <c r="BK910" s="268"/>
      <c r="BL910" s="269"/>
      <c r="BM910" s="267"/>
      <c r="BN910" s="268"/>
      <c r="BO910" s="268"/>
      <c r="BP910" s="268"/>
      <c r="BQ910" s="268"/>
      <c r="BR910" s="268"/>
      <c r="BS910" s="268"/>
      <c r="BT910" s="268"/>
      <c r="BU910" s="269"/>
      <c r="BV910" s="267" t="s">
        <v>899</v>
      </c>
      <c r="BW910" s="268"/>
      <c r="BX910" s="268"/>
      <c r="BY910" s="268"/>
      <c r="BZ910" s="268"/>
      <c r="CA910" s="268"/>
      <c r="CB910" s="268"/>
      <c r="CC910" s="268"/>
      <c r="CD910" s="269"/>
      <c r="CE910" s="267"/>
      <c r="CF910" s="268"/>
      <c r="CG910" s="268"/>
      <c r="CH910" s="268"/>
      <c r="CI910" s="268"/>
      <c r="CJ910" s="268"/>
      <c r="CK910" s="268"/>
      <c r="CL910" s="268"/>
      <c r="CM910" s="269"/>
      <c r="CN910" s="8"/>
    </row>
    <row r="911" spans="4:92" ht="14.25" customHeight="1" x14ac:dyDescent="0.35">
      <c r="D911" s="287" t="s">
        <v>960</v>
      </c>
      <c r="E911" s="288"/>
      <c r="F911" s="288"/>
      <c r="G911" s="288"/>
      <c r="H911" s="288"/>
      <c r="I911" s="288"/>
      <c r="J911" s="288"/>
      <c r="K911" s="288"/>
      <c r="L911" s="288"/>
      <c r="M911" s="288"/>
      <c r="N911" s="288"/>
      <c r="O911" s="288"/>
      <c r="P911" s="288"/>
      <c r="Q911" s="288"/>
      <c r="R911" s="288"/>
      <c r="S911" s="288"/>
      <c r="T911" s="288"/>
      <c r="U911" s="288"/>
      <c r="V911" s="288"/>
      <c r="W911" s="288"/>
      <c r="X911" s="288"/>
      <c r="Y911" s="288"/>
      <c r="Z911" s="288"/>
      <c r="AA911" s="288"/>
      <c r="AB911" s="289"/>
      <c r="AC911" s="264">
        <v>0.1</v>
      </c>
      <c r="AD911" s="265"/>
      <c r="AE911" s="265"/>
      <c r="AF911" s="265"/>
      <c r="AG911" s="265"/>
      <c r="AH911" s="265"/>
      <c r="AI911" s="265"/>
      <c r="AJ911" s="265"/>
      <c r="AK911" s="265"/>
      <c r="AL911" s="265"/>
      <c r="AM911" s="265"/>
      <c r="AN911" s="265"/>
      <c r="AO911" s="265"/>
      <c r="AP911" s="265"/>
      <c r="AQ911" s="265"/>
      <c r="AR911" s="265"/>
      <c r="AS911" s="265"/>
      <c r="AT911" s="266"/>
      <c r="AU911" s="267">
        <v>3</v>
      </c>
      <c r="AV911" s="268"/>
      <c r="AW911" s="268"/>
      <c r="AX911" s="268"/>
      <c r="AY911" s="268"/>
      <c r="AZ911" s="268"/>
      <c r="BA911" s="268"/>
      <c r="BB911" s="268"/>
      <c r="BC911" s="268"/>
      <c r="BD911" s="268"/>
      <c r="BE911" s="268"/>
      <c r="BF911" s="268"/>
      <c r="BG911" s="268"/>
      <c r="BH911" s="268"/>
      <c r="BI911" s="268"/>
      <c r="BJ911" s="268"/>
      <c r="BK911" s="268"/>
      <c r="BL911" s="269"/>
      <c r="BM911" s="267"/>
      <c r="BN911" s="268"/>
      <c r="BO911" s="268"/>
      <c r="BP911" s="268"/>
      <c r="BQ911" s="268"/>
      <c r="BR911" s="268"/>
      <c r="BS911" s="268"/>
      <c r="BT911" s="268"/>
      <c r="BU911" s="269"/>
      <c r="BV911" s="267" t="s">
        <v>899</v>
      </c>
      <c r="BW911" s="268"/>
      <c r="BX911" s="268"/>
      <c r="BY911" s="268"/>
      <c r="BZ911" s="268"/>
      <c r="CA911" s="268"/>
      <c r="CB911" s="268"/>
      <c r="CC911" s="268"/>
      <c r="CD911" s="269"/>
      <c r="CE911" s="267"/>
      <c r="CF911" s="268"/>
      <c r="CG911" s="268"/>
      <c r="CH911" s="268"/>
      <c r="CI911" s="268"/>
      <c r="CJ911" s="268"/>
      <c r="CK911" s="268"/>
      <c r="CL911" s="268"/>
      <c r="CM911" s="269"/>
      <c r="CN911" s="8"/>
    </row>
    <row r="912" spans="4:92" ht="14.25" customHeight="1" x14ac:dyDescent="0.35">
      <c r="D912" s="287" t="s">
        <v>961</v>
      </c>
      <c r="E912" s="288"/>
      <c r="F912" s="288"/>
      <c r="G912" s="288"/>
      <c r="H912" s="288"/>
      <c r="I912" s="288"/>
      <c r="J912" s="288"/>
      <c r="K912" s="288"/>
      <c r="L912" s="288"/>
      <c r="M912" s="288"/>
      <c r="N912" s="288"/>
      <c r="O912" s="288"/>
      <c r="P912" s="288"/>
      <c r="Q912" s="288"/>
      <c r="R912" s="288"/>
      <c r="S912" s="288"/>
      <c r="T912" s="288"/>
      <c r="U912" s="288"/>
      <c r="V912" s="288"/>
      <c r="W912" s="288"/>
      <c r="X912" s="288"/>
      <c r="Y912" s="288"/>
      <c r="Z912" s="288"/>
      <c r="AA912" s="288"/>
      <c r="AB912" s="289"/>
      <c r="AC912" s="264">
        <v>5.9</v>
      </c>
      <c r="AD912" s="265"/>
      <c r="AE912" s="265"/>
      <c r="AF912" s="265"/>
      <c r="AG912" s="265"/>
      <c r="AH912" s="265"/>
      <c r="AI912" s="265"/>
      <c r="AJ912" s="265"/>
      <c r="AK912" s="265"/>
      <c r="AL912" s="265"/>
      <c r="AM912" s="265"/>
      <c r="AN912" s="265"/>
      <c r="AO912" s="265"/>
      <c r="AP912" s="265"/>
      <c r="AQ912" s="265"/>
      <c r="AR912" s="265"/>
      <c r="AS912" s="265"/>
      <c r="AT912" s="266"/>
      <c r="AU912" s="267">
        <v>3</v>
      </c>
      <c r="AV912" s="268"/>
      <c r="AW912" s="268"/>
      <c r="AX912" s="268"/>
      <c r="AY912" s="268"/>
      <c r="AZ912" s="268"/>
      <c r="BA912" s="268"/>
      <c r="BB912" s="268"/>
      <c r="BC912" s="268"/>
      <c r="BD912" s="268"/>
      <c r="BE912" s="268"/>
      <c r="BF912" s="268"/>
      <c r="BG912" s="268"/>
      <c r="BH912" s="268"/>
      <c r="BI912" s="268"/>
      <c r="BJ912" s="268"/>
      <c r="BK912" s="268"/>
      <c r="BL912" s="269"/>
      <c r="BM912" s="267"/>
      <c r="BN912" s="268"/>
      <c r="BO912" s="268"/>
      <c r="BP912" s="268"/>
      <c r="BQ912" s="268"/>
      <c r="BR912" s="268"/>
      <c r="BS912" s="268"/>
      <c r="BT912" s="268"/>
      <c r="BU912" s="269"/>
      <c r="BV912" s="267" t="s">
        <v>899</v>
      </c>
      <c r="BW912" s="268"/>
      <c r="BX912" s="268"/>
      <c r="BY912" s="268"/>
      <c r="BZ912" s="268"/>
      <c r="CA912" s="268"/>
      <c r="CB912" s="268"/>
      <c r="CC912" s="268"/>
      <c r="CD912" s="269"/>
      <c r="CE912" s="267"/>
      <c r="CF912" s="268"/>
      <c r="CG912" s="268"/>
      <c r="CH912" s="268"/>
      <c r="CI912" s="268"/>
      <c r="CJ912" s="268"/>
      <c r="CK912" s="268"/>
      <c r="CL912" s="268"/>
      <c r="CM912" s="269"/>
      <c r="CN912" s="8"/>
    </row>
    <row r="913" spans="4:92" ht="14.25" customHeight="1" x14ac:dyDescent="0.35">
      <c r="D913" s="287" t="s">
        <v>962</v>
      </c>
      <c r="E913" s="288"/>
      <c r="F913" s="288"/>
      <c r="G913" s="288"/>
      <c r="H913" s="288"/>
      <c r="I913" s="288"/>
      <c r="J913" s="288"/>
      <c r="K913" s="288"/>
      <c r="L913" s="288"/>
      <c r="M913" s="288"/>
      <c r="N913" s="288"/>
      <c r="O913" s="288"/>
      <c r="P913" s="288"/>
      <c r="Q913" s="288"/>
      <c r="R913" s="288"/>
      <c r="S913" s="288"/>
      <c r="T913" s="288"/>
      <c r="U913" s="288"/>
      <c r="V913" s="288"/>
      <c r="W913" s="288"/>
      <c r="X913" s="288"/>
      <c r="Y913" s="288"/>
      <c r="Z913" s="288"/>
      <c r="AA913" s="288"/>
      <c r="AB913" s="289"/>
      <c r="AC913" s="264">
        <v>5.0599999999999996</v>
      </c>
      <c r="AD913" s="265"/>
      <c r="AE913" s="265"/>
      <c r="AF913" s="265"/>
      <c r="AG913" s="265"/>
      <c r="AH913" s="265"/>
      <c r="AI913" s="265"/>
      <c r="AJ913" s="265"/>
      <c r="AK913" s="265"/>
      <c r="AL913" s="265"/>
      <c r="AM913" s="265"/>
      <c r="AN913" s="265"/>
      <c r="AO913" s="265"/>
      <c r="AP913" s="265"/>
      <c r="AQ913" s="265"/>
      <c r="AR913" s="265"/>
      <c r="AS913" s="265"/>
      <c r="AT913" s="266"/>
      <c r="AU913" s="267">
        <v>3</v>
      </c>
      <c r="AV913" s="268"/>
      <c r="AW913" s="268"/>
      <c r="AX913" s="268"/>
      <c r="AY913" s="268"/>
      <c r="AZ913" s="268"/>
      <c r="BA913" s="268"/>
      <c r="BB913" s="268"/>
      <c r="BC913" s="268"/>
      <c r="BD913" s="268"/>
      <c r="BE913" s="268"/>
      <c r="BF913" s="268"/>
      <c r="BG913" s="268"/>
      <c r="BH913" s="268"/>
      <c r="BI913" s="268"/>
      <c r="BJ913" s="268"/>
      <c r="BK913" s="268"/>
      <c r="BL913" s="269"/>
      <c r="BM913" s="267"/>
      <c r="BN913" s="268"/>
      <c r="BO913" s="268"/>
      <c r="BP913" s="268"/>
      <c r="BQ913" s="268"/>
      <c r="BR913" s="268"/>
      <c r="BS913" s="268"/>
      <c r="BT913" s="268"/>
      <c r="BU913" s="269"/>
      <c r="BV913" s="267" t="s">
        <v>899</v>
      </c>
      <c r="BW913" s="268"/>
      <c r="BX913" s="268"/>
      <c r="BY913" s="268"/>
      <c r="BZ913" s="268"/>
      <c r="CA913" s="268"/>
      <c r="CB913" s="268"/>
      <c r="CC913" s="268"/>
      <c r="CD913" s="269"/>
      <c r="CE913" s="267"/>
      <c r="CF913" s="268"/>
      <c r="CG913" s="268"/>
      <c r="CH913" s="268"/>
      <c r="CI913" s="268"/>
      <c r="CJ913" s="268"/>
      <c r="CK913" s="268"/>
      <c r="CL913" s="268"/>
      <c r="CM913" s="269"/>
      <c r="CN913" s="8"/>
    </row>
    <row r="914" spans="4:92" ht="14.25" customHeight="1" x14ac:dyDescent="0.35">
      <c r="D914" s="287" t="s">
        <v>963</v>
      </c>
      <c r="E914" s="288"/>
      <c r="F914" s="288"/>
      <c r="G914" s="288"/>
      <c r="H914" s="288"/>
      <c r="I914" s="288"/>
      <c r="J914" s="288"/>
      <c r="K914" s="288"/>
      <c r="L914" s="288"/>
      <c r="M914" s="288"/>
      <c r="N914" s="288"/>
      <c r="O914" s="288"/>
      <c r="P914" s="288"/>
      <c r="Q914" s="288"/>
      <c r="R914" s="288"/>
      <c r="S914" s="288"/>
      <c r="T914" s="288"/>
      <c r="U914" s="288"/>
      <c r="V914" s="288"/>
      <c r="W914" s="288"/>
      <c r="X914" s="288"/>
      <c r="Y914" s="288"/>
      <c r="Z914" s="288"/>
      <c r="AA914" s="288"/>
      <c r="AB914" s="289"/>
      <c r="AC914" s="264">
        <v>0.8</v>
      </c>
      <c r="AD914" s="265"/>
      <c r="AE914" s="265"/>
      <c r="AF914" s="265"/>
      <c r="AG914" s="265"/>
      <c r="AH914" s="265"/>
      <c r="AI914" s="265"/>
      <c r="AJ914" s="265"/>
      <c r="AK914" s="265"/>
      <c r="AL914" s="265"/>
      <c r="AM914" s="265"/>
      <c r="AN914" s="265"/>
      <c r="AO914" s="265"/>
      <c r="AP914" s="265"/>
      <c r="AQ914" s="265"/>
      <c r="AR914" s="265"/>
      <c r="AS914" s="265"/>
      <c r="AT914" s="266"/>
      <c r="AU914" s="267">
        <v>3</v>
      </c>
      <c r="AV914" s="268"/>
      <c r="AW914" s="268"/>
      <c r="AX914" s="268"/>
      <c r="AY914" s="268"/>
      <c r="AZ914" s="268"/>
      <c r="BA914" s="268"/>
      <c r="BB914" s="268"/>
      <c r="BC914" s="268"/>
      <c r="BD914" s="268"/>
      <c r="BE914" s="268"/>
      <c r="BF914" s="268"/>
      <c r="BG914" s="268"/>
      <c r="BH914" s="268"/>
      <c r="BI914" s="268"/>
      <c r="BJ914" s="268"/>
      <c r="BK914" s="268"/>
      <c r="BL914" s="269"/>
      <c r="BM914" s="267"/>
      <c r="BN914" s="268"/>
      <c r="BO914" s="268"/>
      <c r="BP914" s="268"/>
      <c r="BQ914" s="268"/>
      <c r="BR914" s="268"/>
      <c r="BS914" s="268"/>
      <c r="BT914" s="268"/>
      <c r="BU914" s="269"/>
      <c r="BV914" s="267" t="s">
        <v>899</v>
      </c>
      <c r="BW914" s="268"/>
      <c r="BX914" s="268"/>
      <c r="BY914" s="268"/>
      <c r="BZ914" s="268"/>
      <c r="CA914" s="268"/>
      <c r="CB914" s="268"/>
      <c r="CC914" s="268"/>
      <c r="CD914" s="269"/>
      <c r="CE914" s="267"/>
      <c r="CF914" s="268"/>
      <c r="CG914" s="268"/>
      <c r="CH914" s="268"/>
      <c r="CI914" s="268"/>
      <c r="CJ914" s="268"/>
      <c r="CK914" s="268"/>
      <c r="CL914" s="268"/>
      <c r="CM914" s="269"/>
      <c r="CN914" s="8"/>
    </row>
    <row r="915" spans="4:92" ht="14.25" customHeight="1" x14ac:dyDescent="0.35">
      <c r="D915" s="287" t="s">
        <v>964</v>
      </c>
      <c r="E915" s="288"/>
      <c r="F915" s="288"/>
      <c r="G915" s="288"/>
      <c r="H915" s="288"/>
      <c r="I915" s="288"/>
      <c r="J915" s="288"/>
      <c r="K915" s="288"/>
      <c r="L915" s="288"/>
      <c r="M915" s="288"/>
      <c r="N915" s="288"/>
      <c r="O915" s="288"/>
      <c r="P915" s="288"/>
      <c r="Q915" s="288"/>
      <c r="R915" s="288"/>
      <c r="S915" s="288"/>
      <c r="T915" s="288"/>
      <c r="U915" s="288"/>
      <c r="V915" s="288"/>
      <c r="W915" s="288"/>
      <c r="X915" s="288"/>
      <c r="Y915" s="288"/>
      <c r="Z915" s="288"/>
      <c r="AA915" s="288"/>
      <c r="AB915" s="289"/>
      <c r="AC915" s="264">
        <v>0.9</v>
      </c>
      <c r="AD915" s="265"/>
      <c r="AE915" s="265"/>
      <c r="AF915" s="265"/>
      <c r="AG915" s="265"/>
      <c r="AH915" s="265"/>
      <c r="AI915" s="265"/>
      <c r="AJ915" s="265"/>
      <c r="AK915" s="265"/>
      <c r="AL915" s="265"/>
      <c r="AM915" s="265"/>
      <c r="AN915" s="265"/>
      <c r="AO915" s="265"/>
      <c r="AP915" s="265"/>
      <c r="AQ915" s="265"/>
      <c r="AR915" s="265"/>
      <c r="AS915" s="265"/>
      <c r="AT915" s="266"/>
      <c r="AU915" s="267">
        <v>3</v>
      </c>
      <c r="AV915" s="268"/>
      <c r="AW915" s="268"/>
      <c r="AX915" s="268"/>
      <c r="AY915" s="268"/>
      <c r="AZ915" s="268"/>
      <c r="BA915" s="268"/>
      <c r="BB915" s="268"/>
      <c r="BC915" s="268"/>
      <c r="BD915" s="268"/>
      <c r="BE915" s="268"/>
      <c r="BF915" s="268"/>
      <c r="BG915" s="268"/>
      <c r="BH915" s="268"/>
      <c r="BI915" s="268"/>
      <c r="BJ915" s="268"/>
      <c r="BK915" s="268"/>
      <c r="BL915" s="269"/>
      <c r="BM915" s="267"/>
      <c r="BN915" s="268"/>
      <c r="BO915" s="268"/>
      <c r="BP915" s="268"/>
      <c r="BQ915" s="268"/>
      <c r="BR915" s="268"/>
      <c r="BS915" s="268"/>
      <c r="BT915" s="268"/>
      <c r="BU915" s="269"/>
      <c r="BV915" s="267" t="s">
        <v>899</v>
      </c>
      <c r="BW915" s="268"/>
      <c r="BX915" s="268"/>
      <c r="BY915" s="268"/>
      <c r="BZ915" s="268"/>
      <c r="CA915" s="268"/>
      <c r="CB915" s="268"/>
      <c r="CC915" s="268"/>
      <c r="CD915" s="269"/>
      <c r="CE915" s="267"/>
      <c r="CF915" s="268"/>
      <c r="CG915" s="268"/>
      <c r="CH915" s="268"/>
      <c r="CI915" s="268"/>
      <c r="CJ915" s="268"/>
      <c r="CK915" s="268"/>
      <c r="CL915" s="268"/>
      <c r="CM915" s="269"/>
      <c r="CN915" s="8"/>
    </row>
    <row r="916" spans="4:92" ht="14.25" customHeight="1" x14ac:dyDescent="0.35">
      <c r="D916" s="287" t="s">
        <v>965</v>
      </c>
      <c r="E916" s="288"/>
      <c r="F916" s="288"/>
      <c r="G916" s="288"/>
      <c r="H916" s="288"/>
      <c r="I916" s="288"/>
      <c r="J916" s="288"/>
      <c r="K916" s="288"/>
      <c r="L916" s="288"/>
      <c r="M916" s="288"/>
      <c r="N916" s="288"/>
      <c r="O916" s="288"/>
      <c r="P916" s="288"/>
      <c r="Q916" s="288"/>
      <c r="R916" s="288"/>
      <c r="S916" s="288"/>
      <c r="T916" s="288"/>
      <c r="U916" s="288"/>
      <c r="V916" s="288"/>
      <c r="W916" s="288"/>
      <c r="X916" s="288"/>
      <c r="Y916" s="288"/>
      <c r="Z916" s="288"/>
      <c r="AA916" s="288"/>
      <c r="AB916" s="289"/>
      <c r="AC916" s="264">
        <v>2.4</v>
      </c>
      <c r="AD916" s="265"/>
      <c r="AE916" s="265"/>
      <c r="AF916" s="265"/>
      <c r="AG916" s="265"/>
      <c r="AH916" s="265"/>
      <c r="AI916" s="265"/>
      <c r="AJ916" s="265"/>
      <c r="AK916" s="265"/>
      <c r="AL916" s="265"/>
      <c r="AM916" s="265"/>
      <c r="AN916" s="265"/>
      <c r="AO916" s="265"/>
      <c r="AP916" s="265"/>
      <c r="AQ916" s="265"/>
      <c r="AR916" s="265"/>
      <c r="AS916" s="265"/>
      <c r="AT916" s="266"/>
      <c r="AU916" s="267">
        <v>3</v>
      </c>
      <c r="AV916" s="268"/>
      <c r="AW916" s="268"/>
      <c r="AX916" s="268"/>
      <c r="AY916" s="268"/>
      <c r="AZ916" s="268"/>
      <c r="BA916" s="268"/>
      <c r="BB916" s="268"/>
      <c r="BC916" s="268"/>
      <c r="BD916" s="268"/>
      <c r="BE916" s="268"/>
      <c r="BF916" s="268"/>
      <c r="BG916" s="268"/>
      <c r="BH916" s="268"/>
      <c r="BI916" s="268"/>
      <c r="BJ916" s="268"/>
      <c r="BK916" s="268"/>
      <c r="BL916" s="269"/>
      <c r="BM916" s="267"/>
      <c r="BN916" s="268"/>
      <c r="BO916" s="268"/>
      <c r="BP916" s="268"/>
      <c r="BQ916" s="268"/>
      <c r="BR916" s="268"/>
      <c r="BS916" s="268"/>
      <c r="BT916" s="268"/>
      <c r="BU916" s="269"/>
      <c r="BV916" s="267" t="s">
        <v>899</v>
      </c>
      <c r="BW916" s="268"/>
      <c r="BX916" s="268"/>
      <c r="BY916" s="268"/>
      <c r="BZ916" s="268"/>
      <c r="CA916" s="268"/>
      <c r="CB916" s="268"/>
      <c r="CC916" s="268"/>
      <c r="CD916" s="269"/>
      <c r="CE916" s="267"/>
      <c r="CF916" s="268"/>
      <c r="CG916" s="268"/>
      <c r="CH916" s="268"/>
      <c r="CI916" s="268"/>
      <c r="CJ916" s="268"/>
      <c r="CK916" s="268"/>
      <c r="CL916" s="268"/>
      <c r="CM916" s="269"/>
      <c r="CN916" s="8"/>
    </row>
    <row r="917" spans="4:92" ht="14.25" customHeight="1" x14ac:dyDescent="0.35">
      <c r="D917" s="287" t="s">
        <v>966</v>
      </c>
      <c r="E917" s="288"/>
      <c r="F917" s="288"/>
      <c r="G917" s="288"/>
      <c r="H917" s="288"/>
      <c r="I917" s="288"/>
      <c r="J917" s="288"/>
      <c r="K917" s="288"/>
      <c r="L917" s="288"/>
      <c r="M917" s="288"/>
      <c r="N917" s="288"/>
      <c r="O917" s="288"/>
      <c r="P917" s="288"/>
      <c r="Q917" s="288"/>
      <c r="R917" s="288"/>
      <c r="S917" s="288"/>
      <c r="T917" s="288"/>
      <c r="U917" s="288"/>
      <c r="V917" s="288"/>
      <c r="W917" s="288"/>
      <c r="X917" s="288"/>
      <c r="Y917" s="288"/>
      <c r="Z917" s="288"/>
      <c r="AA917" s="288"/>
      <c r="AB917" s="289"/>
      <c r="AC917" s="264">
        <v>0.9</v>
      </c>
      <c r="AD917" s="265"/>
      <c r="AE917" s="265"/>
      <c r="AF917" s="265"/>
      <c r="AG917" s="265"/>
      <c r="AH917" s="265"/>
      <c r="AI917" s="265"/>
      <c r="AJ917" s="265"/>
      <c r="AK917" s="265"/>
      <c r="AL917" s="265"/>
      <c r="AM917" s="265"/>
      <c r="AN917" s="265"/>
      <c r="AO917" s="265"/>
      <c r="AP917" s="265"/>
      <c r="AQ917" s="265"/>
      <c r="AR917" s="265"/>
      <c r="AS917" s="265"/>
      <c r="AT917" s="266"/>
      <c r="AU917" s="267">
        <v>3</v>
      </c>
      <c r="AV917" s="268"/>
      <c r="AW917" s="268"/>
      <c r="AX917" s="268"/>
      <c r="AY917" s="268"/>
      <c r="AZ917" s="268"/>
      <c r="BA917" s="268"/>
      <c r="BB917" s="268"/>
      <c r="BC917" s="268"/>
      <c r="BD917" s="268"/>
      <c r="BE917" s="268"/>
      <c r="BF917" s="268"/>
      <c r="BG917" s="268"/>
      <c r="BH917" s="268"/>
      <c r="BI917" s="268"/>
      <c r="BJ917" s="268"/>
      <c r="BK917" s="268"/>
      <c r="BL917" s="269"/>
      <c r="BM917" s="267"/>
      <c r="BN917" s="268"/>
      <c r="BO917" s="268"/>
      <c r="BP917" s="268"/>
      <c r="BQ917" s="268"/>
      <c r="BR917" s="268"/>
      <c r="BS917" s="268"/>
      <c r="BT917" s="268"/>
      <c r="BU917" s="269"/>
      <c r="BV917" s="267" t="s">
        <v>899</v>
      </c>
      <c r="BW917" s="268"/>
      <c r="BX917" s="268"/>
      <c r="BY917" s="268"/>
      <c r="BZ917" s="268"/>
      <c r="CA917" s="268"/>
      <c r="CB917" s="268"/>
      <c r="CC917" s="268"/>
      <c r="CD917" s="269"/>
      <c r="CE917" s="267"/>
      <c r="CF917" s="268"/>
      <c r="CG917" s="268"/>
      <c r="CH917" s="268"/>
      <c r="CI917" s="268"/>
      <c r="CJ917" s="268"/>
      <c r="CK917" s="268"/>
      <c r="CL917" s="268"/>
      <c r="CM917" s="269"/>
      <c r="CN917" s="8"/>
    </row>
    <row r="918" spans="4:92" ht="14.25" customHeight="1" x14ac:dyDescent="0.35">
      <c r="D918" s="287" t="s">
        <v>967</v>
      </c>
      <c r="E918" s="288"/>
      <c r="F918" s="288"/>
      <c r="G918" s="288"/>
      <c r="H918" s="288"/>
      <c r="I918" s="288"/>
      <c r="J918" s="288"/>
      <c r="K918" s="288"/>
      <c r="L918" s="288"/>
      <c r="M918" s="288"/>
      <c r="N918" s="288"/>
      <c r="O918" s="288"/>
      <c r="P918" s="288"/>
      <c r="Q918" s="288"/>
      <c r="R918" s="288"/>
      <c r="S918" s="288"/>
      <c r="T918" s="288"/>
      <c r="U918" s="288"/>
      <c r="V918" s="288"/>
      <c r="W918" s="288"/>
      <c r="X918" s="288"/>
      <c r="Y918" s="288"/>
      <c r="Z918" s="288"/>
      <c r="AA918" s="288"/>
      <c r="AB918" s="289"/>
      <c r="AC918" s="264">
        <v>7.3</v>
      </c>
      <c r="AD918" s="265"/>
      <c r="AE918" s="265"/>
      <c r="AF918" s="265"/>
      <c r="AG918" s="265"/>
      <c r="AH918" s="265"/>
      <c r="AI918" s="265"/>
      <c r="AJ918" s="265"/>
      <c r="AK918" s="265"/>
      <c r="AL918" s="265"/>
      <c r="AM918" s="265"/>
      <c r="AN918" s="265"/>
      <c r="AO918" s="265"/>
      <c r="AP918" s="265"/>
      <c r="AQ918" s="265"/>
      <c r="AR918" s="265"/>
      <c r="AS918" s="265"/>
      <c r="AT918" s="266"/>
      <c r="AU918" s="267">
        <v>3</v>
      </c>
      <c r="AV918" s="268"/>
      <c r="AW918" s="268"/>
      <c r="AX918" s="268"/>
      <c r="AY918" s="268"/>
      <c r="AZ918" s="268"/>
      <c r="BA918" s="268"/>
      <c r="BB918" s="268"/>
      <c r="BC918" s="268"/>
      <c r="BD918" s="268"/>
      <c r="BE918" s="268"/>
      <c r="BF918" s="268"/>
      <c r="BG918" s="268"/>
      <c r="BH918" s="268"/>
      <c r="BI918" s="268"/>
      <c r="BJ918" s="268"/>
      <c r="BK918" s="268"/>
      <c r="BL918" s="269"/>
      <c r="BM918" s="267"/>
      <c r="BN918" s="268"/>
      <c r="BO918" s="268"/>
      <c r="BP918" s="268"/>
      <c r="BQ918" s="268"/>
      <c r="BR918" s="268"/>
      <c r="BS918" s="268"/>
      <c r="BT918" s="268"/>
      <c r="BU918" s="269"/>
      <c r="BV918" s="267" t="s">
        <v>899</v>
      </c>
      <c r="BW918" s="268"/>
      <c r="BX918" s="268"/>
      <c r="BY918" s="268"/>
      <c r="BZ918" s="268"/>
      <c r="CA918" s="268"/>
      <c r="CB918" s="268"/>
      <c r="CC918" s="268"/>
      <c r="CD918" s="269"/>
      <c r="CE918" s="267"/>
      <c r="CF918" s="268"/>
      <c r="CG918" s="268"/>
      <c r="CH918" s="268"/>
      <c r="CI918" s="268"/>
      <c r="CJ918" s="268"/>
      <c r="CK918" s="268"/>
      <c r="CL918" s="268"/>
      <c r="CM918" s="269"/>
      <c r="CN918" s="6"/>
    </row>
    <row r="919" spans="4:92" ht="14.25" customHeight="1" x14ac:dyDescent="0.35">
      <c r="D919" s="312" t="s">
        <v>775</v>
      </c>
      <c r="E919" s="312"/>
      <c r="F919" s="312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209"/>
      <c r="AE919" s="209"/>
      <c r="AF919" s="209"/>
      <c r="AG919" s="209"/>
      <c r="AH919" s="209"/>
      <c r="AI919" s="209"/>
      <c r="AJ919" s="209"/>
      <c r="AK919" s="209"/>
      <c r="AL919" s="209"/>
      <c r="AM919" s="209"/>
      <c r="AN919" s="209"/>
      <c r="AO919" s="209"/>
      <c r="AP919" s="209"/>
      <c r="AQ919" s="209"/>
      <c r="AR919" s="209"/>
      <c r="AS919" s="209"/>
      <c r="AT919" s="209"/>
      <c r="AU919" s="201"/>
      <c r="AV919" s="201"/>
      <c r="AW919" s="201"/>
      <c r="AX919" s="201"/>
      <c r="AY919" s="201"/>
      <c r="AZ919" s="201"/>
      <c r="BA919" s="201"/>
      <c r="BB919" s="201"/>
      <c r="BC919" s="201"/>
      <c r="BD919" s="201"/>
      <c r="BE919" s="201"/>
      <c r="BF919" s="201"/>
      <c r="BG919" s="201"/>
      <c r="BH919" s="201"/>
      <c r="BI919" s="201"/>
      <c r="BJ919" s="201"/>
      <c r="BK919" s="201"/>
      <c r="BL919" s="201"/>
      <c r="BM919" s="201"/>
      <c r="BN919" s="201"/>
      <c r="BO919" s="201"/>
      <c r="BP919" s="201"/>
      <c r="BQ919" s="201"/>
      <c r="BR919" s="201"/>
      <c r="BS919" s="201"/>
      <c r="BT919" s="201"/>
      <c r="BU919" s="201"/>
      <c r="BV919" s="201"/>
      <c r="BW919" s="201"/>
      <c r="BX919" s="201"/>
      <c r="BY919" s="201"/>
      <c r="BZ919" s="201"/>
      <c r="CA919" s="201"/>
      <c r="CB919" s="201"/>
      <c r="CC919" s="201"/>
      <c r="CD919" s="201"/>
      <c r="CE919" s="201"/>
      <c r="CF919" s="201"/>
      <c r="CG919" s="201"/>
      <c r="CH919" s="201"/>
      <c r="CI919" s="201"/>
      <c r="CJ919" s="201"/>
      <c r="CK919" s="201"/>
      <c r="CL919" s="201"/>
      <c r="CM919" s="201"/>
    </row>
    <row r="920" spans="4:92" ht="14.25" customHeight="1" x14ac:dyDescent="0.35"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209"/>
      <c r="AE920" s="209"/>
      <c r="AF920" s="209"/>
      <c r="AG920" s="209"/>
      <c r="AH920" s="209"/>
      <c r="AI920" s="209"/>
      <c r="AJ920" s="209"/>
      <c r="AK920" s="209"/>
      <c r="AL920" s="209"/>
      <c r="AM920" s="209"/>
      <c r="AN920" s="209"/>
      <c r="AO920" s="209"/>
      <c r="AP920" s="209"/>
      <c r="AQ920" s="209"/>
      <c r="AR920" s="209"/>
      <c r="AS920" s="209"/>
      <c r="AT920" s="209"/>
      <c r="AU920" s="196"/>
      <c r="AV920" s="196"/>
      <c r="AW920" s="196"/>
      <c r="AX920" s="196"/>
      <c r="AY920" s="196"/>
      <c r="AZ920" s="196"/>
      <c r="BA920" s="196"/>
      <c r="BB920" s="196"/>
      <c r="BC920" s="196"/>
      <c r="BD920" s="196"/>
      <c r="BE920" s="196"/>
      <c r="BF920" s="196"/>
      <c r="BG920" s="196"/>
      <c r="BH920" s="196"/>
      <c r="BI920" s="196"/>
      <c r="BJ920" s="196"/>
      <c r="BK920" s="196"/>
      <c r="BL920" s="196"/>
      <c r="BM920" s="196"/>
      <c r="BN920" s="196"/>
      <c r="BO920" s="196"/>
      <c r="BP920" s="196"/>
      <c r="BQ920" s="196"/>
      <c r="BR920" s="196"/>
      <c r="BS920" s="196"/>
      <c r="BT920" s="196"/>
      <c r="BU920" s="196"/>
      <c r="BV920" s="196"/>
      <c r="BW920" s="196"/>
      <c r="BX920" s="196"/>
      <c r="BY920" s="196"/>
      <c r="BZ920" s="196"/>
      <c r="CA920" s="196"/>
      <c r="CB920" s="196"/>
      <c r="CC920" s="196"/>
      <c r="CD920" s="196"/>
      <c r="CE920" s="196"/>
      <c r="CF920" s="196"/>
      <c r="CG920" s="196"/>
      <c r="CH920" s="196"/>
      <c r="CI920" s="196"/>
      <c r="CJ920" s="196"/>
      <c r="CK920" s="196"/>
      <c r="CL920" s="196"/>
      <c r="CM920" s="196"/>
    </row>
    <row r="921" spans="4:92" ht="14.25" customHeight="1" x14ac:dyDescent="0.35"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166"/>
      <c r="AE921" s="166"/>
      <c r="AF921" s="166"/>
      <c r="AG921" s="166"/>
      <c r="AH921" s="166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</row>
    <row r="922" spans="4:92" ht="14.25" customHeight="1" x14ac:dyDescent="0.35">
      <c r="D922" s="194" t="s">
        <v>651</v>
      </c>
      <c r="E922" s="194"/>
      <c r="F922" s="194"/>
      <c r="G922" s="194"/>
      <c r="H922" s="194"/>
      <c r="I922" s="194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  <c r="AC922" s="194"/>
      <c r="AD922" s="194"/>
      <c r="AE922" s="195"/>
      <c r="AF922" s="195"/>
      <c r="AG922" s="195"/>
      <c r="AH922" s="195"/>
      <c r="AI922" s="195"/>
      <c r="AJ922" s="195"/>
      <c r="AK922" s="195"/>
      <c r="AL922" s="195"/>
      <c r="AM922" s="195"/>
      <c r="AN922" s="195"/>
      <c r="AO922" s="98"/>
      <c r="AP922" s="98"/>
      <c r="AQ922" s="98"/>
      <c r="AR922" s="98"/>
      <c r="AS922" s="98"/>
      <c r="AT922" s="98"/>
    </row>
    <row r="923" spans="4:92" ht="14.25" customHeight="1" x14ac:dyDescent="0.35">
      <c r="D923" s="397" t="s">
        <v>466</v>
      </c>
      <c r="E923" s="398"/>
      <c r="F923" s="398"/>
      <c r="G923" s="398"/>
      <c r="H923" s="398"/>
      <c r="I923" s="398"/>
      <c r="J923" s="398"/>
      <c r="K923" s="398"/>
      <c r="L923" s="398"/>
      <c r="M923" s="398"/>
      <c r="N923" s="398"/>
      <c r="O923" s="398"/>
      <c r="P923" s="398"/>
      <c r="Q923" s="398"/>
      <c r="R923" s="398"/>
      <c r="S923" s="398"/>
      <c r="T923" s="398"/>
      <c r="U923" s="398"/>
      <c r="V923" s="398"/>
      <c r="W923" s="398"/>
      <c r="X923" s="398"/>
      <c r="Y923" s="398"/>
      <c r="Z923" s="398"/>
      <c r="AA923" s="398"/>
      <c r="AB923" s="398"/>
      <c r="AC923" s="398"/>
      <c r="AD923" s="398"/>
      <c r="AE923" s="398"/>
      <c r="AF923" s="398"/>
      <c r="AG923" s="398"/>
      <c r="AH923" s="398"/>
      <c r="AI923" s="398"/>
      <c r="AJ923" s="398"/>
      <c r="AK923" s="398"/>
      <c r="AL923" s="398"/>
      <c r="AM923" s="398"/>
      <c r="AN923" s="399"/>
      <c r="AO923" s="397" t="s">
        <v>467</v>
      </c>
      <c r="AP923" s="398"/>
      <c r="AQ923" s="398"/>
      <c r="AR923" s="398"/>
      <c r="AS923" s="398"/>
      <c r="AT923" s="398"/>
      <c r="AU923" s="398"/>
      <c r="AV923" s="398"/>
      <c r="AW923" s="398"/>
      <c r="AX923" s="398"/>
      <c r="AY923" s="398"/>
      <c r="AZ923" s="398"/>
      <c r="BA923" s="398"/>
      <c r="BB923" s="398"/>
      <c r="BC923" s="398"/>
      <c r="BD923" s="398"/>
      <c r="BE923" s="398"/>
      <c r="BF923" s="398"/>
      <c r="BG923" s="398"/>
      <c r="BH923" s="398"/>
      <c r="BI923" s="398"/>
      <c r="BJ923" s="398"/>
      <c r="BK923" s="399"/>
      <c r="BL923" s="370" t="s">
        <v>468</v>
      </c>
      <c r="BM923" s="371"/>
      <c r="BN923" s="371"/>
      <c r="BO923" s="371"/>
      <c r="BP923" s="371"/>
      <c r="BQ923" s="371"/>
      <c r="BR923" s="371"/>
      <c r="BS923" s="371"/>
      <c r="BT923" s="371"/>
      <c r="BU923" s="371"/>
      <c r="BV923" s="371"/>
      <c r="BW923" s="371"/>
      <c r="BX923" s="371"/>
      <c r="BY923" s="371"/>
      <c r="BZ923" s="371"/>
      <c r="CA923" s="371"/>
      <c r="CB923" s="371"/>
      <c r="CC923" s="371"/>
      <c r="CD923" s="371"/>
      <c r="CE923" s="371"/>
      <c r="CF923" s="371"/>
      <c r="CG923" s="371"/>
      <c r="CH923" s="371"/>
      <c r="CI923" s="371"/>
      <c r="CJ923" s="371"/>
      <c r="CK923" s="371"/>
      <c r="CL923" s="371"/>
      <c r="CM923" s="371"/>
      <c r="CN923" s="372"/>
    </row>
    <row r="924" spans="4:92" ht="14.25" customHeight="1" x14ac:dyDescent="0.35">
      <c r="D924" s="400"/>
      <c r="E924" s="401"/>
      <c r="F924" s="401"/>
      <c r="G924" s="401"/>
      <c r="H924" s="401"/>
      <c r="I924" s="401"/>
      <c r="J924" s="401"/>
      <c r="K924" s="401"/>
      <c r="L924" s="401"/>
      <c r="M924" s="401"/>
      <c r="N924" s="401"/>
      <c r="O924" s="401"/>
      <c r="P924" s="401"/>
      <c r="Q924" s="401"/>
      <c r="R924" s="401"/>
      <c r="S924" s="401"/>
      <c r="T924" s="401"/>
      <c r="U924" s="401"/>
      <c r="V924" s="401"/>
      <c r="W924" s="401"/>
      <c r="X924" s="401"/>
      <c r="Y924" s="401"/>
      <c r="Z924" s="401"/>
      <c r="AA924" s="401"/>
      <c r="AB924" s="401"/>
      <c r="AC924" s="401"/>
      <c r="AD924" s="401"/>
      <c r="AE924" s="401"/>
      <c r="AF924" s="401"/>
      <c r="AG924" s="401"/>
      <c r="AH924" s="401"/>
      <c r="AI924" s="401"/>
      <c r="AJ924" s="401"/>
      <c r="AK924" s="401"/>
      <c r="AL924" s="401"/>
      <c r="AM924" s="401"/>
      <c r="AN924" s="402"/>
      <c r="AO924" s="400"/>
      <c r="AP924" s="401"/>
      <c r="AQ924" s="401"/>
      <c r="AR924" s="401"/>
      <c r="AS924" s="401"/>
      <c r="AT924" s="401"/>
      <c r="AU924" s="401"/>
      <c r="AV924" s="401"/>
      <c r="AW924" s="401"/>
      <c r="AX924" s="401"/>
      <c r="AY924" s="401"/>
      <c r="AZ924" s="401"/>
      <c r="BA924" s="401"/>
      <c r="BB924" s="401"/>
      <c r="BC924" s="401"/>
      <c r="BD924" s="401"/>
      <c r="BE924" s="401"/>
      <c r="BF924" s="401"/>
      <c r="BG924" s="401"/>
      <c r="BH924" s="401"/>
      <c r="BI924" s="401"/>
      <c r="BJ924" s="401"/>
      <c r="BK924" s="402"/>
      <c r="BL924" s="370" t="s">
        <v>469</v>
      </c>
      <c r="BM924" s="371"/>
      <c r="BN924" s="371"/>
      <c r="BO924" s="371"/>
      <c r="BP924" s="371"/>
      <c r="BQ924" s="371"/>
      <c r="BR924" s="371"/>
      <c r="BS924" s="371"/>
      <c r="BT924" s="371"/>
      <c r="BU924" s="371"/>
      <c r="BV924" s="371"/>
      <c r="BW924" s="371"/>
      <c r="BX924" s="371"/>
      <c r="BY924" s="371"/>
      <c r="BZ924" s="372"/>
      <c r="CA924" s="370" t="s">
        <v>470</v>
      </c>
      <c r="CB924" s="371"/>
      <c r="CC924" s="371"/>
      <c r="CD924" s="371"/>
      <c r="CE924" s="371"/>
      <c r="CF924" s="371"/>
      <c r="CG924" s="371"/>
      <c r="CH924" s="371"/>
      <c r="CI924" s="371"/>
      <c r="CJ924" s="371"/>
      <c r="CK924" s="371"/>
      <c r="CL924" s="371"/>
      <c r="CM924" s="371"/>
      <c r="CN924" s="372"/>
    </row>
    <row r="925" spans="4:92" ht="14.25" customHeight="1" x14ac:dyDescent="0.35">
      <c r="D925" s="284" t="s">
        <v>1229</v>
      </c>
      <c r="E925" s="285"/>
      <c r="F925" s="285"/>
      <c r="G925" s="285"/>
      <c r="H925" s="285"/>
      <c r="I925" s="285"/>
      <c r="J925" s="285"/>
      <c r="K925" s="285"/>
      <c r="L925" s="285"/>
      <c r="M925" s="285"/>
      <c r="N925" s="285"/>
      <c r="O925" s="285"/>
      <c r="P925" s="285"/>
      <c r="Q925" s="285"/>
      <c r="R925" s="285"/>
      <c r="S925" s="285"/>
      <c r="T925" s="285"/>
      <c r="U925" s="285"/>
      <c r="V925" s="285"/>
      <c r="W925" s="285"/>
      <c r="X925" s="285"/>
      <c r="Y925" s="285"/>
      <c r="Z925" s="285"/>
      <c r="AA925" s="285"/>
      <c r="AB925" s="285"/>
      <c r="AC925" s="285"/>
      <c r="AD925" s="285"/>
      <c r="AE925" s="285"/>
      <c r="AF925" s="285"/>
      <c r="AG925" s="285"/>
      <c r="AH925" s="285"/>
      <c r="AI925" s="285"/>
      <c r="AJ925" s="285"/>
      <c r="AK925" s="285"/>
      <c r="AL925" s="285"/>
      <c r="AM925" s="285"/>
      <c r="AN925" s="286"/>
      <c r="AO925" s="284" t="s">
        <v>1234</v>
      </c>
      <c r="AP925" s="285"/>
      <c r="AQ925" s="285"/>
      <c r="AR925" s="285"/>
      <c r="AS925" s="285"/>
      <c r="AT925" s="285"/>
      <c r="AU925" s="285"/>
      <c r="AV925" s="285"/>
      <c r="AW925" s="285"/>
      <c r="AX925" s="285"/>
      <c r="AY925" s="285"/>
      <c r="AZ925" s="285"/>
      <c r="BA925" s="285"/>
      <c r="BB925" s="285"/>
      <c r="BC925" s="285"/>
      <c r="BD925" s="285"/>
      <c r="BE925" s="285"/>
      <c r="BF925" s="285"/>
      <c r="BG925" s="285"/>
      <c r="BH925" s="285"/>
      <c r="BI925" s="285"/>
      <c r="BJ925" s="285"/>
      <c r="BK925" s="286"/>
      <c r="BL925" s="284" t="s">
        <v>899</v>
      </c>
      <c r="BM925" s="285"/>
      <c r="BN925" s="285"/>
      <c r="BO925" s="285"/>
      <c r="BP925" s="285"/>
      <c r="BQ925" s="285"/>
      <c r="BR925" s="285"/>
      <c r="BS925" s="285"/>
      <c r="BT925" s="285"/>
      <c r="BU925" s="285"/>
      <c r="BV925" s="285"/>
      <c r="BW925" s="285"/>
      <c r="BX925" s="285"/>
      <c r="BY925" s="285"/>
      <c r="BZ925" s="286"/>
      <c r="CA925" s="424" t="s">
        <v>899</v>
      </c>
      <c r="CB925" s="425"/>
      <c r="CC925" s="425"/>
      <c r="CD925" s="425"/>
      <c r="CE925" s="425"/>
      <c r="CF925" s="425"/>
      <c r="CG925" s="425"/>
      <c r="CH925" s="425"/>
      <c r="CI925" s="425"/>
      <c r="CJ925" s="425"/>
      <c r="CK925" s="425"/>
      <c r="CL925" s="425"/>
      <c r="CM925" s="425"/>
      <c r="CN925" s="426"/>
    </row>
    <row r="926" spans="4:92" ht="14.25" customHeight="1" x14ac:dyDescent="0.35">
      <c r="D926" s="284" t="s">
        <v>1228</v>
      </c>
      <c r="E926" s="285"/>
      <c r="F926" s="285"/>
      <c r="G926" s="285"/>
      <c r="H926" s="285"/>
      <c r="I926" s="285"/>
      <c r="J926" s="285"/>
      <c r="K926" s="285"/>
      <c r="L926" s="285"/>
      <c r="M926" s="285"/>
      <c r="N926" s="285"/>
      <c r="O926" s="285"/>
      <c r="P926" s="285"/>
      <c r="Q926" s="285"/>
      <c r="R926" s="285"/>
      <c r="S926" s="285"/>
      <c r="T926" s="285"/>
      <c r="U926" s="285"/>
      <c r="V926" s="285"/>
      <c r="W926" s="285"/>
      <c r="X926" s="285"/>
      <c r="Y926" s="285"/>
      <c r="Z926" s="285"/>
      <c r="AA926" s="285"/>
      <c r="AB926" s="285"/>
      <c r="AC926" s="285"/>
      <c r="AD926" s="285"/>
      <c r="AE926" s="285"/>
      <c r="AF926" s="285"/>
      <c r="AG926" s="285"/>
      <c r="AH926" s="285"/>
      <c r="AI926" s="285"/>
      <c r="AJ926" s="285"/>
      <c r="AK926" s="285"/>
      <c r="AL926" s="285"/>
      <c r="AM926" s="285"/>
      <c r="AN926" s="286"/>
      <c r="AO926" s="284" t="s">
        <v>1234</v>
      </c>
      <c r="AP926" s="285"/>
      <c r="AQ926" s="285"/>
      <c r="AR926" s="285"/>
      <c r="AS926" s="285"/>
      <c r="AT926" s="285"/>
      <c r="AU926" s="285"/>
      <c r="AV926" s="285"/>
      <c r="AW926" s="285"/>
      <c r="AX926" s="285"/>
      <c r="AY926" s="285"/>
      <c r="AZ926" s="285"/>
      <c r="BA926" s="285"/>
      <c r="BB926" s="285"/>
      <c r="BC926" s="285"/>
      <c r="BD926" s="285"/>
      <c r="BE926" s="285"/>
      <c r="BF926" s="285"/>
      <c r="BG926" s="285"/>
      <c r="BH926" s="285"/>
      <c r="BI926" s="285"/>
      <c r="BJ926" s="285"/>
      <c r="BK926" s="286"/>
      <c r="BL926" s="284" t="s">
        <v>899</v>
      </c>
      <c r="BM926" s="285"/>
      <c r="BN926" s="285"/>
      <c r="BO926" s="285"/>
      <c r="BP926" s="285"/>
      <c r="BQ926" s="285"/>
      <c r="BR926" s="285"/>
      <c r="BS926" s="285"/>
      <c r="BT926" s="285"/>
      <c r="BU926" s="285"/>
      <c r="BV926" s="285"/>
      <c r="BW926" s="285"/>
      <c r="BX926" s="285"/>
      <c r="BY926" s="285"/>
      <c r="BZ926" s="286"/>
      <c r="CA926" s="424" t="s">
        <v>899</v>
      </c>
      <c r="CB926" s="425"/>
      <c r="CC926" s="425"/>
      <c r="CD926" s="425"/>
      <c r="CE926" s="425"/>
      <c r="CF926" s="425"/>
      <c r="CG926" s="425"/>
      <c r="CH926" s="425"/>
      <c r="CI926" s="425"/>
      <c r="CJ926" s="425"/>
      <c r="CK926" s="425"/>
      <c r="CL926" s="425"/>
      <c r="CM926" s="425"/>
      <c r="CN926" s="426"/>
    </row>
    <row r="927" spans="4:92" ht="14.25" customHeight="1" x14ac:dyDescent="0.35">
      <c r="D927" s="284" t="s">
        <v>1230</v>
      </c>
      <c r="E927" s="285"/>
      <c r="F927" s="285"/>
      <c r="G927" s="285"/>
      <c r="H927" s="285"/>
      <c r="I927" s="285"/>
      <c r="J927" s="285"/>
      <c r="K927" s="285"/>
      <c r="L927" s="285"/>
      <c r="M927" s="285"/>
      <c r="N927" s="285"/>
      <c r="O927" s="285"/>
      <c r="P927" s="285"/>
      <c r="Q927" s="285"/>
      <c r="R927" s="285"/>
      <c r="S927" s="285"/>
      <c r="T927" s="285"/>
      <c r="U927" s="285"/>
      <c r="V927" s="285"/>
      <c r="W927" s="285"/>
      <c r="X927" s="285"/>
      <c r="Y927" s="285"/>
      <c r="Z927" s="285"/>
      <c r="AA927" s="285"/>
      <c r="AB927" s="285"/>
      <c r="AC927" s="285"/>
      <c r="AD927" s="285"/>
      <c r="AE927" s="285"/>
      <c r="AF927" s="285"/>
      <c r="AG927" s="285"/>
      <c r="AH927" s="285"/>
      <c r="AI927" s="285"/>
      <c r="AJ927" s="285"/>
      <c r="AK927" s="285"/>
      <c r="AL927" s="285"/>
      <c r="AM927" s="285"/>
      <c r="AN927" s="286"/>
      <c r="AO927" s="284" t="s">
        <v>1234</v>
      </c>
      <c r="AP927" s="285"/>
      <c r="AQ927" s="285"/>
      <c r="AR927" s="285"/>
      <c r="AS927" s="285"/>
      <c r="AT927" s="285"/>
      <c r="AU927" s="285"/>
      <c r="AV927" s="285"/>
      <c r="AW927" s="285"/>
      <c r="AX927" s="285"/>
      <c r="AY927" s="285"/>
      <c r="AZ927" s="285"/>
      <c r="BA927" s="285"/>
      <c r="BB927" s="285"/>
      <c r="BC927" s="285"/>
      <c r="BD927" s="285"/>
      <c r="BE927" s="285"/>
      <c r="BF927" s="285"/>
      <c r="BG927" s="285"/>
      <c r="BH927" s="285"/>
      <c r="BI927" s="285"/>
      <c r="BJ927" s="285"/>
      <c r="BK927" s="286"/>
      <c r="BL927" s="255" t="s">
        <v>899</v>
      </c>
      <c r="BM927" s="255"/>
      <c r="BN927" s="255"/>
      <c r="BO927" s="255"/>
      <c r="BP927" s="255"/>
      <c r="BQ927" s="255"/>
      <c r="BR927" s="255"/>
      <c r="BS927" s="255"/>
      <c r="BT927" s="255"/>
      <c r="BU927" s="255"/>
      <c r="BV927" s="255"/>
      <c r="BW927" s="255"/>
      <c r="BX927" s="255"/>
      <c r="BY927" s="255"/>
      <c r="BZ927" s="255"/>
      <c r="CA927" s="424" t="s">
        <v>899</v>
      </c>
      <c r="CB927" s="425"/>
      <c r="CC927" s="425"/>
      <c r="CD927" s="425"/>
      <c r="CE927" s="425"/>
      <c r="CF927" s="425"/>
      <c r="CG927" s="425"/>
      <c r="CH927" s="425"/>
      <c r="CI927" s="425"/>
      <c r="CJ927" s="425"/>
      <c r="CK927" s="425"/>
      <c r="CL927" s="425"/>
      <c r="CM927" s="425"/>
      <c r="CN927" s="426"/>
    </row>
    <row r="928" spans="4:92" ht="14.25" customHeight="1" x14ac:dyDescent="0.35">
      <c r="D928" s="284" t="s">
        <v>1231</v>
      </c>
      <c r="E928" s="285"/>
      <c r="F928" s="285"/>
      <c r="G928" s="285"/>
      <c r="H928" s="285"/>
      <c r="I928" s="285"/>
      <c r="J928" s="285"/>
      <c r="K928" s="285"/>
      <c r="L928" s="285"/>
      <c r="M928" s="285"/>
      <c r="N928" s="285"/>
      <c r="O928" s="285"/>
      <c r="P928" s="285"/>
      <c r="Q928" s="285"/>
      <c r="R928" s="285"/>
      <c r="S928" s="285"/>
      <c r="T928" s="285"/>
      <c r="U928" s="285"/>
      <c r="V928" s="285"/>
      <c r="W928" s="285"/>
      <c r="X928" s="285"/>
      <c r="Y928" s="285"/>
      <c r="Z928" s="285"/>
      <c r="AA928" s="285"/>
      <c r="AB928" s="285"/>
      <c r="AC928" s="285"/>
      <c r="AD928" s="285"/>
      <c r="AE928" s="285"/>
      <c r="AF928" s="285"/>
      <c r="AG928" s="285"/>
      <c r="AH928" s="285"/>
      <c r="AI928" s="285"/>
      <c r="AJ928" s="285"/>
      <c r="AK928" s="285"/>
      <c r="AL928" s="285"/>
      <c r="AM928" s="285"/>
      <c r="AN928" s="286"/>
      <c r="AO928" s="284" t="s">
        <v>1234</v>
      </c>
      <c r="AP928" s="285"/>
      <c r="AQ928" s="285"/>
      <c r="AR928" s="285"/>
      <c r="AS928" s="285"/>
      <c r="AT928" s="285"/>
      <c r="AU928" s="285"/>
      <c r="AV928" s="285"/>
      <c r="AW928" s="285"/>
      <c r="AX928" s="285"/>
      <c r="AY928" s="285"/>
      <c r="AZ928" s="285"/>
      <c r="BA928" s="285"/>
      <c r="BB928" s="285"/>
      <c r="BC928" s="285"/>
      <c r="BD928" s="285"/>
      <c r="BE928" s="285"/>
      <c r="BF928" s="285"/>
      <c r="BG928" s="285"/>
      <c r="BH928" s="285"/>
      <c r="BI928" s="285"/>
      <c r="BJ928" s="285"/>
      <c r="BK928" s="286"/>
      <c r="BL928" s="255" t="s">
        <v>899</v>
      </c>
      <c r="BM928" s="255"/>
      <c r="BN928" s="255"/>
      <c r="BO928" s="255"/>
      <c r="BP928" s="255"/>
      <c r="BQ928" s="255"/>
      <c r="BR928" s="255"/>
      <c r="BS928" s="255"/>
      <c r="BT928" s="255"/>
      <c r="BU928" s="255"/>
      <c r="BV928" s="255"/>
      <c r="BW928" s="255"/>
      <c r="BX928" s="255"/>
      <c r="BY928" s="255"/>
      <c r="BZ928" s="255"/>
      <c r="CA928" s="424" t="s">
        <v>899</v>
      </c>
      <c r="CB928" s="425"/>
      <c r="CC928" s="425"/>
      <c r="CD928" s="425"/>
      <c r="CE928" s="425"/>
      <c r="CF928" s="425"/>
      <c r="CG928" s="425"/>
      <c r="CH928" s="425"/>
      <c r="CI928" s="425"/>
      <c r="CJ928" s="425"/>
      <c r="CK928" s="425"/>
      <c r="CL928" s="425"/>
      <c r="CM928" s="425"/>
      <c r="CN928" s="426"/>
    </row>
    <row r="929" spans="4:92" ht="14.25" customHeight="1" x14ac:dyDescent="0.35">
      <c r="D929" s="284" t="s">
        <v>1232</v>
      </c>
      <c r="E929" s="285"/>
      <c r="F929" s="285"/>
      <c r="G929" s="285"/>
      <c r="H929" s="285"/>
      <c r="I929" s="285"/>
      <c r="J929" s="285"/>
      <c r="K929" s="285"/>
      <c r="L929" s="285"/>
      <c r="M929" s="285"/>
      <c r="N929" s="285"/>
      <c r="O929" s="285"/>
      <c r="P929" s="285"/>
      <c r="Q929" s="285"/>
      <c r="R929" s="285"/>
      <c r="S929" s="285"/>
      <c r="T929" s="285"/>
      <c r="U929" s="285"/>
      <c r="V929" s="285"/>
      <c r="W929" s="285"/>
      <c r="X929" s="285"/>
      <c r="Y929" s="285"/>
      <c r="Z929" s="285"/>
      <c r="AA929" s="285"/>
      <c r="AB929" s="285"/>
      <c r="AC929" s="285"/>
      <c r="AD929" s="285"/>
      <c r="AE929" s="285"/>
      <c r="AF929" s="285"/>
      <c r="AG929" s="285"/>
      <c r="AH929" s="285"/>
      <c r="AI929" s="285"/>
      <c r="AJ929" s="285"/>
      <c r="AK929" s="285"/>
      <c r="AL929" s="285"/>
      <c r="AM929" s="285"/>
      <c r="AN929" s="286"/>
      <c r="AO929" s="284" t="s">
        <v>1306</v>
      </c>
      <c r="AP929" s="285"/>
      <c r="AQ929" s="285"/>
      <c r="AR929" s="285"/>
      <c r="AS929" s="285"/>
      <c r="AT929" s="285"/>
      <c r="AU929" s="285"/>
      <c r="AV929" s="285"/>
      <c r="AW929" s="285"/>
      <c r="AX929" s="285"/>
      <c r="AY929" s="285"/>
      <c r="AZ929" s="285"/>
      <c r="BA929" s="285"/>
      <c r="BB929" s="285"/>
      <c r="BC929" s="285"/>
      <c r="BD929" s="285"/>
      <c r="BE929" s="285"/>
      <c r="BF929" s="285"/>
      <c r="BG929" s="285"/>
      <c r="BH929" s="285"/>
      <c r="BI929" s="285"/>
      <c r="BJ929" s="285"/>
      <c r="BK929" s="286"/>
      <c r="BL929" s="255" t="s">
        <v>899</v>
      </c>
      <c r="BM929" s="255"/>
      <c r="BN929" s="255"/>
      <c r="BO929" s="255"/>
      <c r="BP929" s="255"/>
      <c r="BQ929" s="255"/>
      <c r="BR929" s="255"/>
      <c r="BS929" s="255"/>
      <c r="BT929" s="255"/>
      <c r="BU929" s="255"/>
      <c r="BV929" s="255"/>
      <c r="BW929" s="255"/>
      <c r="BX929" s="255"/>
      <c r="BY929" s="255"/>
      <c r="BZ929" s="255"/>
      <c r="CA929" s="424" t="s">
        <v>899</v>
      </c>
      <c r="CB929" s="425"/>
      <c r="CC929" s="425"/>
      <c r="CD929" s="425"/>
      <c r="CE929" s="425"/>
      <c r="CF929" s="425"/>
      <c r="CG929" s="425"/>
      <c r="CH929" s="425"/>
      <c r="CI929" s="425"/>
      <c r="CJ929" s="425"/>
      <c r="CK929" s="425"/>
      <c r="CL929" s="425"/>
      <c r="CM929" s="425"/>
      <c r="CN929" s="426"/>
    </row>
    <row r="930" spans="4:92" ht="14.25" customHeight="1" x14ac:dyDescent="0.35">
      <c r="D930" s="284" t="s">
        <v>1233</v>
      </c>
      <c r="E930" s="285"/>
      <c r="F930" s="285"/>
      <c r="G930" s="285"/>
      <c r="H930" s="285"/>
      <c r="I930" s="285"/>
      <c r="J930" s="285"/>
      <c r="K930" s="285"/>
      <c r="L930" s="285"/>
      <c r="M930" s="285"/>
      <c r="N930" s="285"/>
      <c r="O930" s="285"/>
      <c r="P930" s="285"/>
      <c r="Q930" s="285"/>
      <c r="R930" s="285"/>
      <c r="S930" s="285"/>
      <c r="T930" s="285"/>
      <c r="U930" s="285"/>
      <c r="V930" s="285"/>
      <c r="W930" s="285"/>
      <c r="X930" s="285"/>
      <c r="Y930" s="285"/>
      <c r="Z930" s="285"/>
      <c r="AA930" s="285"/>
      <c r="AB930" s="285"/>
      <c r="AC930" s="285"/>
      <c r="AD930" s="285"/>
      <c r="AE930" s="285"/>
      <c r="AF930" s="285"/>
      <c r="AG930" s="285"/>
      <c r="AH930" s="285"/>
      <c r="AI930" s="285"/>
      <c r="AJ930" s="285"/>
      <c r="AK930" s="285"/>
      <c r="AL930" s="285"/>
      <c r="AM930" s="285"/>
      <c r="AN930" s="286"/>
      <c r="AO930" s="284" t="s">
        <v>1235</v>
      </c>
      <c r="AP930" s="285"/>
      <c r="AQ930" s="285"/>
      <c r="AR930" s="285"/>
      <c r="AS930" s="285"/>
      <c r="AT930" s="285"/>
      <c r="AU930" s="285"/>
      <c r="AV930" s="285"/>
      <c r="AW930" s="285"/>
      <c r="AX930" s="285"/>
      <c r="AY930" s="285"/>
      <c r="AZ930" s="285"/>
      <c r="BA930" s="285"/>
      <c r="BB930" s="285"/>
      <c r="BC930" s="285"/>
      <c r="BD930" s="285"/>
      <c r="BE930" s="285"/>
      <c r="BF930" s="285"/>
      <c r="BG930" s="285"/>
      <c r="BH930" s="285"/>
      <c r="BI930" s="285"/>
      <c r="BJ930" s="285"/>
      <c r="BK930" s="286"/>
      <c r="BL930" s="255" t="s">
        <v>899</v>
      </c>
      <c r="BM930" s="255"/>
      <c r="BN930" s="255"/>
      <c r="BO930" s="255"/>
      <c r="BP930" s="255"/>
      <c r="BQ930" s="255"/>
      <c r="BR930" s="255"/>
      <c r="BS930" s="255"/>
      <c r="BT930" s="255"/>
      <c r="BU930" s="255"/>
      <c r="BV930" s="255"/>
      <c r="BW930" s="255"/>
      <c r="BX930" s="255"/>
      <c r="BY930" s="255"/>
      <c r="BZ930" s="255"/>
      <c r="CA930" s="424" t="s">
        <v>899</v>
      </c>
      <c r="CB930" s="425"/>
      <c r="CC930" s="425"/>
      <c r="CD930" s="425"/>
      <c r="CE930" s="425"/>
      <c r="CF930" s="425"/>
      <c r="CG930" s="425"/>
      <c r="CH930" s="425"/>
      <c r="CI930" s="425"/>
      <c r="CJ930" s="425"/>
      <c r="CK930" s="425"/>
      <c r="CL930" s="425"/>
      <c r="CM930" s="425"/>
      <c r="CN930" s="426"/>
    </row>
    <row r="931" spans="4:92" ht="14.25" customHeight="1" x14ac:dyDescent="0.35">
      <c r="D931" s="281"/>
      <c r="E931" s="282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  <c r="AC931" s="282"/>
      <c r="AD931" s="282"/>
      <c r="AE931" s="282"/>
      <c r="AF931" s="282"/>
      <c r="AG931" s="282"/>
      <c r="AH931" s="282"/>
      <c r="AI931" s="282"/>
      <c r="AJ931" s="282"/>
      <c r="AK931" s="282"/>
      <c r="AL931" s="282"/>
      <c r="AM931" s="282"/>
      <c r="AN931" s="283"/>
      <c r="AO931" s="281"/>
      <c r="AP931" s="282"/>
      <c r="AQ931" s="282"/>
      <c r="AR931" s="282"/>
      <c r="AS931" s="282"/>
      <c r="AT931" s="282"/>
      <c r="AU931" s="282"/>
      <c r="AV931" s="282"/>
      <c r="AW931" s="282"/>
      <c r="AX931" s="282"/>
      <c r="AY931" s="282"/>
      <c r="AZ931" s="282"/>
      <c r="BA931" s="282"/>
      <c r="BB931" s="282"/>
      <c r="BC931" s="282"/>
      <c r="BD931" s="282"/>
      <c r="BE931" s="282"/>
      <c r="BF931" s="282"/>
      <c r="BG931" s="282"/>
      <c r="BH931" s="282"/>
      <c r="BI931" s="282"/>
      <c r="BJ931" s="282"/>
      <c r="BK931" s="283"/>
      <c r="BL931" s="311"/>
      <c r="BM931" s="311"/>
      <c r="BN931" s="311"/>
      <c r="BO931" s="311"/>
      <c r="BP931" s="311"/>
      <c r="BQ931" s="311"/>
      <c r="BR931" s="311"/>
      <c r="BS931" s="311"/>
      <c r="BT931" s="311"/>
      <c r="BU931" s="311"/>
      <c r="BV931" s="311"/>
      <c r="BW931" s="311"/>
      <c r="BX931" s="311"/>
      <c r="BY931" s="311"/>
      <c r="BZ931" s="311"/>
      <c r="CA931" s="406"/>
      <c r="CB931" s="407"/>
      <c r="CC931" s="407"/>
      <c r="CD931" s="407"/>
      <c r="CE931" s="407"/>
      <c r="CF931" s="407"/>
      <c r="CG931" s="407"/>
      <c r="CH931" s="407"/>
      <c r="CI931" s="407"/>
      <c r="CJ931" s="407"/>
      <c r="CK931" s="407"/>
      <c r="CL931" s="407"/>
      <c r="CM931" s="407"/>
      <c r="CN931" s="408"/>
    </row>
    <row r="932" spans="4:92" ht="14.25" customHeight="1" x14ac:dyDescent="0.35">
      <c r="D932" s="281"/>
      <c r="E932" s="282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  <c r="AC932" s="282"/>
      <c r="AD932" s="282"/>
      <c r="AE932" s="282"/>
      <c r="AF932" s="282"/>
      <c r="AG932" s="282"/>
      <c r="AH932" s="282"/>
      <c r="AI932" s="282"/>
      <c r="AJ932" s="282"/>
      <c r="AK932" s="282"/>
      <c r="AL932" s="282"/>
      <c r="AM932" s="282"/>
      <c r="AN932" s="283"/>
      <c r="AO932" s="281"/>
      <c r="AP932" s="282"/>
      <c r="AQ932" s="282"/>
      <c r="AR932" s="282"/>
      <c r="AS932" s="282"/>
      <c r="AT932" s="282"/>
      <c r="AU932" s="282"/>
      <c r="AV932" s="282"/>
      <c r="AW932" s="282"/>
      <c r="AX932" s="282"/>
      <c r="AY932" s="282"/>
      <c r="AZ932" s="282"/>
      <c r="BA932" s="282"/>
      <c r="BB932" s="282"/>
      <c r="BC932" s="282"/>
      <c r="BD932" s="282"/>
      <c r="BE932" s="282"/>
      <c r="BF932" s="282"/>
      <c r="BG932" s="282"/>
      <c r="BH932" s="282"/>
      <c r="BI932" s="282"/>
      <c r="BJ932" s="282"/>
      <c r="BK932" s="283"/>
      <c r="BL932" s="311"/>
      <c r="BM932" s="311"/>
      <c r="BN932" s="311"/>
      <c r="BO932" s="311"/>
      <c r="BP932" s="311"/>
      <c r="BQ932" s="311"/>
      <c r="BR932" s="311"/>
      <c r="BS932" s="311"/>
      <c r="BT932" s="311"/>
      <c r="BU932" s="311"/>
      <c r="BV932" s="311"/>
      <c r="BW932" s="311"/>
      <c r="BX932" s="311"/>
      <c r="BY932" s="311"/>
      <c r="BZ932" s="311"/>
      <c r="CA932" s="406"/>
      <c r="CB932" s="407"/>
      <c r="CC932" s="407"/>
      <c r="CD932" s="407"/>
      <c r="CE932" s="407"/>
      <c r="CF932" s="407"/>
      <c r="CG932" s="407"/>
      <c r="CH932" s="407"/>
      <c r="CI932" s="407"/>
      <c r="CJ932" s="407"/>
      <c r="CK932" s="407"/>
      <c r="CL932" s="407"/>
      <c r="CM932" s="407"/>
      <c r="CN932" s="408"/>
    </row>
    <row r="933" spans="4:92" ht="14.25" customHeight="1" x14ac:dyDescent="0.35">
      <c r="D933" s="281"/>
      <c r="E933" s="282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  <c r="AC933" s="282"/>
      <c r="AD933" s="282"/>
      <c r="AE933" s="282"/>
      <c r="AF933" s="282"/>
      <c r="AG933" s="282"/>
      <c r="AH933" s="282"/>
      <c r="AI933" s="282"/>
      <c r="AJ933" s="282"/>
      <c r="AK933" s="282"/>
      <c r="AL933" s="282"/>
      <c r="AM933" s="282"/>
      <c r="AN933" s="283"/>
      <c r="AO933" s="281"/>
      <c r="AP933" s="282"/>
      <c r="AQ933" s="282"/>
      <c r="AR933" s="282"/>
      <c r="AS933" s="282"/>
      <c r="AT933" s="282"/>
      <c r="AU933" s="282"/>
      <c r="AV933" s="282"/>
      <c r="AW933" s="282"/>
      <c r="AX933" s="282"/>
      <c r="AY933" s="282"/>
      <c r="AZ933" s="282"/>
      <c r="BA933" s="282"/>
      <c r="BB933" s="282"/>
      <c r="BC933" s="282"/>
      <c r="BD933" s="282"/>
      <c r="BE933" s="282"/>
      <c r="BF933" s="282"/>
      <c r="BG933" s="282"/>
      <c r="BH933" s="282"/>
      <c r="BI933" s="282"/>
      <c r="BJ933" s="282"/>
      <c r="BK933" s="283"/>
      <c r="BL933" s="311"/>
      <c r="BM933" s="311"/>
      <c r="BN933" s="311"/>
      <c r="BO933" s="311"/>
      <c r="BP933" s="311"/>
      <c r="BQ933" s="311"/>
      <c r="BR933" s="311"/>
      <c r="BS933" s="311"/>
      <c r="BT933" s="311"/>
      <c r="BU933" s="311"/>
      <c r="BV933" s="311"/>
      <c r="BW933" s="311"/>
      <c r="BX933" s="311"/>
      <c r="BY933" s="311"/>
      <c r="BZ933" s="311"/>
      <c r="CA933" s="406"/>
      <c r="CB933" s="407"/>
      <c r="CC933" s="407"/>
      <c r="CD933" s="407"/>
      <c r="CE933" s="407"/>
      <c r="CF933" s="407"/>
      <c r="CG933" s="407"/>
      <c r="CH933" s="407"/>
      <c r="CI933" s="407"/>
      <c r="CJ933" s="407"/>
      <c r="CK933" s="407"/>
      <c r="CL933" s="407"/>
      <c r="CM933" s="407"/>
      <c r="CN933" s="408"/>
    </row>
    <row r="934" spans="4:92" ht="14.25" customHeight="1" x14ac:dyDescent="0.35">
      <c r="D934" s="202" t="s">
        <v>636</v>
      </c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 t="s">
        <v>654</v>
      </c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4"/>
      <c r="BD934" s="204"/>
      <c r="BE934" s="204"/>
      <c r="BF934" s="204"/>
      <c r="BG934" s="204"/>
      <c r="BH934" s="204"/>
      <c r="BI934" s="204"/>
      <c r="BJ934" s="204"/>
      <c r="BK934" s="204"/>
      <c r="BL934" s="204"/>
      <c r="BM934" s="204"/>
      <c r="BN934" s="204"/>
      <c r="BO934" s="204"/>
      <c r="BP934" s="204"/>
      <c r="BQ934" s="204"/>
      <c r="BR934" s="204"/>
      <c r="BS934" s="204"/>
      <c r="BT934" s="204"/>
      <c r="BU934" s="204"/>
      <c r="BV934" s="204"/>
      <c r="BW934" s="204"/>
      <c r="BX934" s="204"/>
      <c r="BY934" s="204"/>
      <c r="BZ934" s="204"/>
      <c r="CA934" s="204"/>
      <c r="CB934" s="204"/>
      <c r="CC934" s="204"/>
      <c r="CD934" s="204"/>
      <c r="CE934" s="204"/>
      <c r="CF934" s="204"/>
      <c r="CG934" s="204"/>
      <c r="CH934" s="204"/>
      <c r="CI934" s="204"/>
      <c r="CJ934" s="204"/>
      <c r="CK934" s="204"/>
      <c r="CL934" s="204"/>
      <c r="CM934" s="204"/>
      <c r="CN934" s="202"/>
    </row>
    <row r="935" spans="4:92" ht="14.25" customHeight="1" x14ac:dyDescent="0.35"/>
    <row r="936" spans="4:92" ht="14.25" customHeight="1" x14ac:dyDescent="0.35">
      <c r="D936" s="390" t="s">
        <v>652</v>
      </c>
      <c r="E936" s="390"/>
      <c r="F936" s="390"/>
      <c r="G936" s="390"/>
      <c r="H936" s="390"/>
      <c r="I936" s="390"/>
      <c r="J936" s="390"/>
      <c r="K936" s="390"/>
      <c r="L936" s="390"/>
      <c r="M936" s="390"/>
      <c r="N936" s="390"/>
      <c r="O936" s="390"/>
      <c r="P936" s="390"/>
      <c r="Q936" s="390"/>
      <c r="R936" s="390"/>
      <c r="S936" s="390"/>
      <c r="T936" s="390"/>
      <c r="U936" s="390"/>
      <c r="V936" s="390"/>
      <c r="W936" s="390"/>
      <c r="X936" s="390"/>
      <c r="Y936" s="390"/>
      <c r="Z936" s="390"/>
      <c r="AA936" s="390"/>
      <c r="AB936" s="390"/>
      <c r="AC936" s="390"/>
      <c r="AD936" s="390"/>
      <c r="AE936" s="390"/>
      <c r="AF936" s="390"/>
      <c r="AG936" s="390"/>
      <c r="AH936" s="390"/>
      <c r="AI936" s="390"/>
      <c r="AJ936" s="390"/>
      <c r="AK936" s="390"/>
      <c r="AL936" s="390"/>
      <c r="AM936" s="390"/>
      <c r="AN936" s="390"/>
      <c r="AO936" s="390"/>
      <c r="AP936" s="390"/>
      <c r="AQ936" s="390"/>
      <c r="AR936" s="390"/>
      <c r="AS936" s="390"/>
      <c r="AT936" s="390"/>
      <c r="AW936" s="390" t="s">
        <v>476</v>
      </c>
      <c r="AX936" s="390"/>
      <c r="AY936" s="390"/>
      <c r="AZ936" s="390"/>
      <c r="BA936" s="390"/>
      <c r="BB936" s="390"/>
      <c r="BC936" s="390"/>
      <c r="BD936" s="390"/>
      <c r="BE936" s="390"/>
      <c r="BF936" s="390"/>
      <c r="BG936" s="390"/>
      <c r="BH936" s="390"/>
      <c r="BI936" s="390"/>
      <c r="BJ936" s="390"/>
      <c r="BK936" s="390"/>
      <c r="BL936" s="390"/>
      <c r="BM936" s="390"/>
      <c r="BN936" s="390"/>
      <c r="BO936" s="390"/>
      <c r="BP936" s="390"/>
      <c r="BQ936" s="390"/>
      <c r="BR936" s="390"/>
      <c r="BS936" s="390"/>
      <c r="BT936" s="390"/>
      <c r="BU936" s="390"/>
      <c r="BV936" s="390"/>
      <c r="BW936" s="390"/>
      <c r="BX936" s="390"/>
      <c r="BY936" s="390"/>
      <c r="BZ936" s="390"/>
      <c r="CA936" s="390"/>
      <c r="CB936" s="390"/>
      <c r="CC936" s="390"/>
      <c r="CD936" s="390"/>
      <c r="CE936" s="390"/>
      <c r="CF936" s="390"/>
      <c r="CG936" s="390"/>
      <c r="CH936" s="390"/>
      <c r="CI936" s="390"/>
      <c r="CJ936" s="390"/>
      <c r="CK936" s="390"/>
      <c r="CL936" s="390"/>
      <c r="CM936" s="390"/>
    </row>
    <row r="937" spans="4:92" ht="14.25" customHeight="1" x14ac:dyDescent="0.35">
      <c r="D937" s="451"/>
      <c r="E937" s="451"/>
      <c r="F937" s="451"/>
      <c r="G937" s="451"/>
      <c r="H937" s="451"/>
      <c r="I937" s="451"/>
      <c r="J937" s="451"/>
      <c r="K937" s="451"/>
      <c r="L937" s="451"/>
      <c r="M937" s="451"/>
      <c r="N937" s="451"/>
      <c r="O937" s="451"/>
      <c r="P937" s="451"/>
      <c r="Q937" s="451"/>
      <c r="R937" s="451"/>
      <c r="S937" s="451"/>
      <c r="T937" s="451"/>
      <c r="U937" s="451"/>
      <c r="V937" s="451"/>
      <c r="W937" s="451"/>
      <c r="X937" s="451"/>
      <c r="Y937" s="451"/>
      <c r="Z937" s="451"/>
      <c r="AA937" s="451"/>
      <c r="AB937" s="451"/>
      <c r="AC937" s="451"/>
      <c r="AD937" s="451"/>
      <c r="AE937" s="451"/>
      <c r="AF937" s="451"/>
      <c r="AG937" s="451"/>
      <c r="AH937" s="451"/>
      <c r="AI937" s="451"/>
      <c r="AJ937" s="451"/>
      <c r="AK937" s="451"/>
      <c r="AL937" s="451"/>
      <c r="AM937" s="451"/>
      <c r="AN937" s="451"/>
      <c r="AO937" s="451"/>
      <c r="AP937" s="451"/>
      <c r="AQ937" s="451"/>
      <c r="AR937" s="451"/>
      <c r="AS937" s="451"/>
      <c r="AT937" s="451"/>
      <c r="AW937" s="390"/>
      <c r="AX937" s="390"/>
      <c r="AY937" s="390"/>
      <c r="AZ937" s="390"/>
      <c r="BA937" s="390"/>
      <c r="BB937" s="390"/>
      <c r="BC937" s="390"/>
      <c r="BD937" s="390"/>
      <c r="BE937" s="390"/>
      <c r="BF937" s="390"/>
      <c r="BG937" s="390"/>
      <c r="BH937" s="390"/>
      <c r="BI937" s="390"/>
      <c r="BJ937" s="390"/>
      <c r="BK937" s="390"/>
      <c r="BL937" s="390"/>
      <c r="BM937" s="390"/>
      <c r="BN937" s="390"/>
      <c r="BO937" s="390"/>
      <c r="BP937" s="390"/>
      <c r="BQ937" s="390"/>
      <c r="BR937" s="390"/>
      <c r="BS937" s="390"/>
      <c r="BT937" s="390"/>
      <c r="BU937" s="390"/>
      <c r="BV937" s="390"/>
      <c r="BW937" s="390"/>
      <c r="BX937" s="390"/>
      <c r="BY937" s="390"/>
      <c r="BZ937" s="390"/>
      <c r="CA937" s="390"/>
      <c r="CB937" s="390"/>
      <c r="CC937" s="390"/>
      <c r="CD937" s="390"/>
      <c r="CE937" s="390"/>
      <c r="CF937" s="390"/>
      <c r="CG937" s="390"/>
      <c r="CH937" s="390"/>
      <c r="CI937" s="390"/>
      <c r="CJ937" s="390"/>
      <c r="CK937" s="390"/>
      <c r="CL937" s="390"/>
      <c r="CM937" s="390"/>
    </row>
    <row r="938" spans="4:92" ht="14.25" customHeight="1" x14ac:dyDescent="0.35">
      <c r="D938" s="270" t="s">
        <v>471</v>
      </c>
      <c r="E938" s="271"/>
      <c r="F938" s="271"/>
      <c r="G938" s="271"/>
      <c r="H938" s="271"/>
      <c r="I938" s="271"/>
      <c r="J938" s="271"/>
      <c r="K938" s="271"/>
      <c r="L938" s="271"/>
      <c r="M938" s="271"/>
      <c r="N938" s="271"/>
      <c r="O938" s="271"/>
      <c r="P938" s="271"/>
      <c r="Q938" s="271"/>
      <c r="R938" s="271"/>
      <c r="S938" s="271"/>
      <c r="T938" s="271"/>
      <c r="U938" s="271"/>
      <c r="V938" s="271"/>
      <c r="W938" s="271"/>
      <c r="X938" s="271"/>
      <c r="Y938" s="272"/>
      <c r="Z938" s="276" t="s">
        <v>472</v>
      </c>
      <c r="AA938" s="277"/>
      <c r="AB938" s="277"/>
      <c r="AC938" s="277"/>
      <c r="AD938" s="277"/>
      <c r="AE938" s="277"/>
      <c r="AF938" s="277"/>
      <c r="AG938" s="277"/>
      <c r="AH938" s="277"/>
      <c r="AI938" s="277"/>
      <c r="AJ938" s="277"/>
      <c r="AK938" s="277"/>
      <c r="AL938" s="277"/>
      <c r="AM938" s="277"/>
      <c r="AN938" s="277"/>
      <c r="AO938" s="277"/>
      <c r="AP938" s="277"/>
      <c r="AQ938" s="277"/>
      <c r="AR938" s="277"/>
      <c r="AS938" s="277"/>
      <c r="AT938" s="278"/>
      <c r="AU938" s="7"/>
      <c r="AV938" s="270" t="s">
        <v>477</v>
      </c>
      <c r="AW938" s="271"/>
      <c r="AX938" s="271"/>
      <c r="AY938" s="271"/>
      <c r="AZ938" s="271"/>
      <c r="BA938" s="271"/>
      <c r="BB938" s="271"/>
      <c r="BC938" s="271"/>
      <c r="BD938" s="271"/>
      <c r="BE938" s="271"/>
      <c r="BF938" s="271"/>
      <c r="BG938" s="271"/>
      <c r="BH938" s="271"/>
      <c r="BI938" s="271"/>
      <c r="BJ938" s="271"/>
      <c r="BK938" s="272"/>
      <c r="BL938" s="270" t="s">
        <v>478</v>
      </c>
      <c r="BM938" s="271"/>
      <c r="BN938" s="271"/>
      <c r="BO938" s="271"/>
      <c r="BP938" s="271"/>
      <c r="BQ938" s="271"/>
      <c r="BR938" s="271"/>
      <c r="BS938" s="290" t="s">
        <v>479</v>
      </c>
      <c r="BT938" s="290"/>
      <c r="BU938" s="290"/>
      <c r="BV938" s="290"/>
      <c r="BW938" s="290"/>
      <c r="BX938" s="290"/>
      <c r="BY938" s="290"/>
      <c r="BZ938" s="290" t="s">
        <v>480</v>
      </c>
      <c r="CA938" s="290"/>
      <c r="CB938" s="290"/>
      <c r="CC938" s="290"/>
      <c r="CD938" s="290"/>
      <c r="CE938" s="290"/>
      <c r="CF938" s="290"/>
      <c r="CG938" s="270" t="s">
        <v>481</v>
      </c>
      <c r="CH938" s="271"/>
      <c r="CI938" s="271"/>
      <c r="CJ938" s="271"/>
      <c r="CK938" s="271"/>
      <c r="CL938" s="271"/>
      <c r="CM938" s="271"/>
      <c r="CN938" s="272"/>
    </row>
    <row r="939" spans="4:92" ht="14.25" customHeight="1" x14ac:dyDescent="0.35">
      <c r="D939" s="273"/>
      <c r="E939" s="274"/>
      <c r="F939" s="274"/>
      <c r="G939" s="274"/>
      <c r="H939" s="274"/>
      <c r="I939" s="274"/>
      <c r="J939" s="274"/>
      <c r="K939" s="274"/>
      <c r="L939" s="274"/>
      <c r="M939" s="274"/>
      <c r="N939" s="274"/>
      <c r="O939" s="274"/>
      <c r="P939" s="274"/>
      <c r="Q939" s="274"/>
      <c r="R939" s="274"/>
      <c r="S939" s="274"/>
      <c r="T939" s="274"/>
      <c r="U939" s="274"/>
      <c r="V939" s="274"/>
      <c r="W939" s="274"/>
      <c r="X939" s="274"/>
      <c r="Y939" s="275"/>
      <c r="Z939" s="276" t="s">
        <v>473</v>
      </c>
      <c r="AA939" s="277"/>
      <c r="AB939" s="277"/>
      <c r="AC939" s="277"/>
      <c r="AD939" s="277"/>
      <c r="AE939" s="278"/>
      <c r="AF939" s="276" t="s">
        <v>474</v>
      </c>
      <c r="AG939" s="277"/>
      <c r="AH939" s="277"/>
      <c r="AI939" s="277"/>
      <c r="AJ939" s="277"/>
      <c r="AK939" s="277"/>
      <c r="AL939" s="277"/>
      <c r="AM939" s="278"/>
      <c r="AN939" s="276" t="s">
        <v>475</v>
      </c>
      <c r="AO939" s="277"/>
      <c r="AP939" s="277"/>
      <c r="AQ939" s="277"/>
      <c r="AR939" s="277"/>
      <c r="AS939" s="277"/>
      <c r="AT939" s="278"/>
      <c r="AU939" s="7"/>
      <c r="AV939" s="273"/>
      <c r="AW939" s="274"/>
      <c r="AX939" s="274"/>
      <c r="AY939" s="274"/>
      <c r="AZ939" s="274"/>
      <c r="BA939" s="274"/>
      <c r="BB939" s="274"/>
      <c r="BC939" s="274"/>
      <c r="BD939" s="274"/>
      <c r="BE939" s="274"/>
      <c r="BF939" s="274"/>
      <c r="BG939" s="274"/>
      <c r="BH939" s="274"/>
      <c r="BI939" s="274"/>
      <c r="BJ939" s="274"/>
      <c r="BK939" s="275"/>
      <c r="BL939" s="410"/>
      <c r="BM939" s="411"/>
      <c r="BN939" s="411"/>
      <c r="BO939" s="411"/>
      <c r="BP939" s="411"/>
      <c r="BQ939" s="411"/>
      <c r="BR939" s="411"/>
      <c r="BS939" s="290"/>
      <c r="BT939" s="290"/>
      <c r="BU939" s="290"/>
      <c r="BV939" s="290"/>
      <c r="BW939" s="290"/>
      <c r="BX939" s="290"/>
      <c r="BY939" s="290"/>
      <c r="BZ939" s="290"/>
      <c r="CA939" s="290"/>
      <c r="CB939" s="290"/>
      <c r="CC939" s="290"/>
      <c r="CD939" s="290"/>
      <c r="CE939" s="290"/>
      <c r="CF939" s="290"/>
      <c r="CG939" s="273"/>
      <c r="CH939" s="274"/>
      <c r="CI939" s="274"/>
      <c r="CJ939" s="274"/>
      <c r="CK939" s="274"/>
      <c r="CL939" s="274"/>
      <c r="CM939" s="274"/>
      <c r="CN939" s="275"/>
    </row>
    <row r="940" spans="4:92" ht="14.25" customHeight="1" x14ac:dyDescent="0.35">
      <c r="D940" s="284" t="s">
        <v>646</v>
      </c>
      <c r="E940" s="285"/>
      <c r="F940" s="285"/>
      <c r="G940" s="285"/>
      <c r="H940" s="285"/>
      <c r="I940" s="285"/>
      <c r="J940" s="285"/>
      <c r="K940" s="285"/>
      <c r="L940" s="285"/>
      <c r="M940" s="285"/>
      <c r="N940" s="285"/>
      <c r="O940" s="285"/>
      <c r="P940" s="285"/>
      <c r="Q940" s="285"/>
      <c r="R940" s="285"/>
      <c r="S940" s="285"/>
      <c r="T940" s="285"/>
      <c r="U940" s="285"/>
      <c r="V940" s="285"/>
      <c r="W940" s="285"/>
      <c r="X940" s="285"/>
      <c r="Y940" s="286"/>
      <c r="Z940" s="284" t="s">
        <v>646</v>
      </c>
      <c r="AA940" s="285"/>
      <c r="AB940" s="285"/>
      <c r="AC940" s="285"/>
      <c r="AD940" s="285"/>
      <c r="AE940" s="286"/>
      <c r="AF940" s="284" t="s">
        <v>646</v>
      </c>
      <c r="AG940" s="285"/>
      <c r="AH940" s="285"/>
      <c r="AI940" s="285"/>
      <c r="AJ940" s="285"/>
      <c r="AK940" s="285"/>
      <c r="AL940" s="285"/>
      <c r="AM940" s="286"/>
      <c r="AN940" s="284" t="s">
        <v>646</v>
      </c>
      <c r="AO940" s="285"/>
      <c r="AP940" s="285"/>
      <c r="AQ940" s="285"/>
      <c r="AR940" s="285"/>
      <c r="AS940" s="285"/>
      <c r="AT940" s="286"/>
      <c r="AV940" s="383" t="s">
        <v>646</v>
      </c>
      <c r="AW940" s="383"/>
      <c r="AX940" s="383"/>
      <c r="AY940" s="383"/>
      <c r="AZ940" s="383"/>
      <c r="BA940" s="383"/>
      <c r="BB940" s="383"/>
      <c r="BC940" s="383"/>
      <c r="BD940" s="383"/>
      <c r="BE940" s="383"/>
      <c r="BF940" s="383"/>
      <c r="BG940" s="383"/>
      <c r="BH940" s="383"/>
      <c r="BI940" s="383"/>
      <c r="BJ940" s="383"/>
      <c r="BK940" s="383"/>
      <c r="BL940" s="255" t="s">
        <v>646</v>
      </c>
      <c r="BM940" s="255"/>
      <c r="BN940" s="255"/>
      <c r="BO940" s="255"/>
      <c r="BP940" s="255"/>
      <c r="BQ940" s="255"/>
      <c r="BR940" s="255"/>
      <c r="BS940" s="284" t="s">
        <v>646</v>
      </c>
      <c r="BT940" s="285"/>
      <c r="BU940" s="285"/>
      <c r="BV940" s="285"/>
      <c r="BW940" s="285"/>
      <c r="BX940" s="285"/>
      <c r="BY940" s="286"/>
      <c r="BZ940" s="284" t="s">
        <v>646</v>
      </c>
      <c r="CA940" s="285"/>
      <c r="CB940" s="285"/>
      <c r="CC940" s="285"/>
      <c r="CD940" s="285"/>
      <c r="CE940" s="285"/>
      <c r="CF940" s="286"/>
      <c r="CG940" s="284" t="s">
        <v>646</v>
      </c>
      <c r="CH940" s="285"/>
      <c r="CI940" s="285"/>
      <c r="CJ940" s="285"/>
      <c r="CK940" s="285"/>
      <c r="CL940" s="285"/>
      <c r="CM940" s="285"/>
      <c r="CN940" s="286"/>
    </row>
    <row r="941" spans="4:92" ht="14.25" customHeight="1" x14ac:dyDescent="0.35">
      <c r="D941" s="284"/>
      <c r="E941" s="285"/>
      <c r="F941" s="285"/>
      <c r="G941" s="285"/>
      <c r="H941" s="285"/>
      <c r="I941" s="285"/>
      <c r="J941" s="285"/>
      <c r="K941" s="285"/>
      <c r="L941" s="285"/>
      <c r="M941" s="285"/>
      <c r="N941" s="285"/>
      <c r="O941" s="285"/>
      <c r="P941" s="285"/>
      <c r="Q941" s="285"/>
      <c r="R941" s="285"/>
      <c r="S941" s="285"/>
      <c r="T941" s="285"/>
      <c r="U941" s="285"/>
      <c r="V941" s="285"/>
      <c r="W941" s="285"/>
      <c r="X941" s="285"/>
      <c r="Y941" s="286"/>
      <c r="Z941" s="284"/>
      <c r="AA941" s="285"/>
      <c r="AB941" s="285"/>
      <c r="AC941" s="285"/>
      <c r="AD941" s="285"/>
      <c r="AE941" s="286"/>
      <c r="AF941" s="284"/>
      <c r="AG941" s="285"/>
      <c r="AH941" s="285"/>
      <c r="AI941" s="285"/>
      <c r="AJ941" s="285"/>
      <c r="AK941" s="285"/>
      <c r="AL941" s="285"/>
      <c r="AM941" s="286"/>
      <c r="AN941" s="284"/>
      <c r="AO941" s="285"/>
      <c r="AP941" s="285"/>
      <c r="AQ941" s="285"/>
      <c r="AR941" s="285"/>
      <c r="AS941" s="285"/>
      <c r="AT941" s="286"/>
      <c r="AV941" s="383"/>
      <c r="AW941" s="383"/>
      <c r="AX941" s="383"/>
      <c r="AY941" s="383"/>
      <c r="AZ941" s="383"/>
      <c r="BA941" s="383"/>
      <c r="BB941" s="383"/>
      <c r="BC941" s="383"/>
      <c r="BD941" s="383"/>
      <c r="BE941" s="383"/>
      <c r="BF941" s="383"/>
      <c r="BG941" s="383"/>
      <c r="BH941" s="383"/>
      <c r="BI941" s="383"/>
      <c r="BJ941" s="383"/>
      <c r="BK941" s="383"/>
      <c r="BL941" s="255"/>
      <c r="BM941" s="255"/>
      <c r="BN941" s="255"/>
      <c r="BO941" s="255"/>
      <c r="BP941" s="255"/>
      <c r="BQ941" s="255"/>
      <c r="BR941" s="255"/>
      <c r="BS941" s="284"/>
      <c r="BT941" s="285"/>
      <c r="BU941" s="285"/>
      <c r="BV941" s="285"/>
      <c r="BW941" s="285"/>
      <c r="BX941" s="285"/>
      <c r="BY941" s="286"/>
      <c r="BZ941" s="284"/>
      <c r="CA941" s="285"/>
      <c r="CB941" s="285"/>
      <c r="CC941" s="285"/>
      <c r="CD941" s="285"/>
      <c r="CE941" s="285"/>
      <c r="CF941" s="286"/>
      <c r="CG941" s="284"/>
      <c r="CH941" s="285"/>
      <c r="CI941" s="285"/>
      <c r="CJ941" s="285"/>
      <c r="CK941" s="285"/>
      <c r="CL941" s="285"/>
      <c r="CM941" s="285"/>
      <c r="CN941" s="286"/>
    </row>
    <row r="942" spans="4:92" ht="14.25" customHeight="1" x14ac:dyDescent="0.35">
      <c r="D942" s="284"/>
      <c r="E942" s="285"/>
      <c r="F942" s="285"/>
      <c r="G942" s="285"/>
      <c r="H942" s="285"/>
      <c r="I942" s="285"/>
      <c r="J942" s="285"/>
      <c r="K942" s="285"/>
      <c r="L942" s="285"/>
      <c r="M942" s="285"/>
      <c r="N942" s="285"/>
      <c r="O942" s="285"/>
      <c r="P942" s="285"/>
      <c r="Q942" s="285"/>
      <c r="R942" s="285"/>
      <c r="S942" s="285"/>
      <c r="T942" s="285"/>
      <c r="U942" s="285"/>
      <c r="V942" s="285"/>
      <c r="W942" s="285"/>
      <c r="X942" s="285"/>
      <c r="Y942" s="286"/>
      <c r="Z942" s="284"/>
      <c r="AA942" s="285"/>
      <c r="AB942" s="285"/>
      <c r="AC942" s="285"/>
      <c r="AD942" s="285"/>
      <c r="AE942" s="286"/>
      <c r="AF942" s="284"/>
      <c r="AG942" s="285"/>
      <c r="AH942" s="285"/>
      <c r="AI942" s="285"/>
      <c r="AJ942" s="285"/>
      <c r="AK942" s="285"/>
      <c r="AL942" s="285"/>
      <c r="AM942" s="286"/>
      <c r="AN942" s="284"/>
      <c r="AO942" s="285"/>
      <c r="AP942" s="285"/>
      <c r="AQ942" s="285"/>
      <c r="AR942" s="285"/>
      <c r="AS942" s="285"/>
      <c r="AT942" s="286"/>
      <c r="AV942" s="383"/>
      <c r="AW942" s="383"/>
      <c r="AX942" s="383"/>
      <c r="AY942" s="383"/>
      <c r="AZ942" s="383"/>
      <c r="BA942" s="383"/>
      <c r="BB942" s="383"/>
      <c r="BC942" s="383"/>
      <c r="BD942" s="383"/>
      <c r="BE942" s="383"/>
      <c r="BF942" s="383"/>
      <c r="BG942" s="383"/>
      <c r="BH942" s="383"/>
      <c r="BI942" s="383"/>
      <c r="BJ942" s="383"/>
      <c r="BK942" s="383"/>
      <c r="BL942" s="255"/>
      <c r="BM942" s="255"/>
      <c r="BN942" s="255"/>
      <c r="BO942" s="255"/>
      <c r="BP942" s="255"/>
      <c r="BQ942" s="255"/>
      <c r="BR942" s="255"/>
      <c r="BS942" s="284"/>
      <c r="BT942" s="285"/>
      <c r="BU942" s="285"/>
      <c r="BV942" s="285"/>
      <c r="BW942" s="285"/>
      <c r="BX942" s="285"/>
      <c r="BY942" s="286"/>
      <c r="BZ942" s="284"/>
      <c r="CA942" s="285"/>
      <c r="CB942" s="285"/>
      <c r="CC942" s="285"/>
      <c r="CD942" s="285"/>
      <c r="CE942" s="285"/>
      <c r="CF942" s="286"/>
      <c r="CG942" s="284"/>
      <c r="CH942" s="285"/>
      <c r="CI942" s="285"/>
      <c r="CJ942" s="285"/>
      <c r="CK942" s="285"/>
      <c r="CL942" s="285"/>
      <c r="CM942" s="285"/>
      <c r="CN942" s="286"/>
    </row>
    <row r="943" spans="4:92" ht="14.25" customHeight="1" x14ac:dyDescent="0.35">
      <c r="D943" s="284"/>
      <c r="E943" s="285"/>
      <c r="F943" s="285"/>
      <c r="G943" s="285"/>
      <c r="H943" s="285"/>
      <c r="I943" s="285"/>
      <c r="J943" s="285"/>
      <c r="K943" s="285"/>
      <c r="L943" s="285"/>
      <c r="M943" s="285"/>
      <c r="N943" s="285"/>
      <c r="O943" s="285"/>
      <c r="P943" s="285"/>
      <c r="Q943" s="285"/>
      <c r="R943" s="285"/>
      <c r="S943" s="285"/>
      <c r="T943" s="285"/>
      <c r="U943" s="285"/>
      <c r="V943" s="285"/>
      <c r="W943" s="285"/>
      <c r="X943" s="285"/>
      <c r="Y943" s="286"/>
      <c r="Z943" s="284"/>
      <c r="AA943" s="285"/>
      <c r="AB943" s="285"/>
      <c r="AC943" s="285"/>
      <c r="AD943" s="285"/>
      <c r="AE943" s="286"/>
      <c r="AF943" s="284"/>
      <c r="AG943" s="285"/>
      <c r="AH943" s="285"/>
      <c r="AI943" s="285"/>
      <c r="AJ943" s="285"/>
      <c r="AK943" s="285"/>
      <c r="AL943" s="285"/>
      <c r="AM943" s="286"/>
      <c r="AN943" s="284"/>
      <c r="AO943" s="285"/>
      <c r="AP943" s="285"/>
      <c r="AQ943" s="285"/>
      <c r="AR943" s="285"/>
      <c r="AS943" s="285"/>
      <c r="AT943" s="286"/>
      <c r="AV943" s="383"/>
      <c r="AW943" s="383"/>
      <c r="AX943" s="383"/>
      <c r="AY943" s="383"/>
      <c r="AZ943" s="383"/>
      <c r="BA943" s="383"/>
      <c r="BB943" s="383"/>
      <c r="BC943" s="383"/>
      <c r="BD943" s="383"/>
      <c r="BE943" s="383"/>
      <c r="BF943" s="383"/>
      <c r="BG943" s="383"/>
      <c r="BH943" s="383"/>
      <c r="BI943" s="383"/>
      <c r="BJ943" s="383"/>
      <c r="BK943" s="383"/>
      <c r="BL943" s="255"/>
      <c r="BM943" s="255"/>
      <c r="BN943" s="255"/>
      <c r="BO943" s="255"/>
      <c r="BP943" s="255"/>
      <c r="BQ943" s="255"/>
      <c r="BR943" s="255"/>
      <c r="BS943" s="284"/>
      <c r="BT943" s="285"/>
      <c r="BU943" s="285"/>
      <c r="BV943" s="285"/>
      <c r="BW943" s="285"/>
      <c r="BX943" s="285"/>
      <c r="BY943" s="286"/>
      <c r="BZ943" s="284"/>
      <c r="CA943" s="285"/>
      <c r="CB943" s="285"/>
      <c r="CC943" s="285"/>
      <c r="CD943" s="285"/>
      <c r="CE943" s="285"/>
      <c r="CF943" s="286"/>
      <c r="CG943" s="284"/>
      <c r="CH943" s="285"/>
      <c r="CI943" s="285"/>
      <c r="CJ943" s="285"/>
      <c r="CK943" s="285"/>
      <c r="CL943" s="285"/>
      <c r="CM943" s="285"/>
      <c r="CN943" s="286"/>
    </row>
    <row r="944" spans="4:92" ht="14.25" customHeight="1" x14ac:dyDescent="0.35">
      <c r="D944" s="284"/>
      <c r="E944" s="285"/>
      <c r="F944" s="285"/>
      <c r="G944" s="285"/>
      <c r="H944" s="285"/>
      <c r="I944" s="285"/>
      <c r="J944" s="285"/>
      <c r="K944" s="285"/>
      <c r="L944" s="285"/>
      <c r="M944" s="285"/>
      <c r="N944" s="285"/>
      <c r="O944" s="285"/>
      <c r="P944" s="285"/>
      <c r="Q944" s="285"/>
      <c r="R944" s="285"/>
      <c r="S944" s="285"/>
      <c r="T944" s="285"/>
      <c r="U944" s="285"/>
      <c r="V944" s="285"/>
      <c r="W944" s="285"/>
      <c r="X944" s="285"/>
      <c r="Y944" s="286"/>
      <c r="Z944" s="284"/>
      <c r="AA944" s="285"/>
      <c r="AB944" s="285"/>
      <c r="AC944" s="285"/>
      <c r="AD944" s="285"/>
      <c r="AE944" s="286"/>
      <c r="AF944" s="284"/>
      <c r="AG944" s="285"/>
      <c r="AH944" s="285"/>
      <c r="AI944" s="285"/>
      <c r="AJ944" s="285"/>
      <c r="AK944" s="285"/>
      <c r="AL944" s="285"/>
      <c r="AM944" s="286"/>
      <c r="AN944" s="284"/>
      <c r="AO944" s="285"/>
      <c r="AP944" s="285"/>
      <c r="AQ944" s="285"/>
      <c r="AR944" s="285"/>
      <c r="AS944" s="285"/>
      <c r="AT944" s="286"/>
      <c r="AV944" s="383"/>
      <c r="AW944" s="383"/>
      <c r="AX944" s="383"/>
      <c r="AY944" s="383"/>
      <c r="AZ944" s="383"/>
      <c r="BA944" s="383"/>
      <c r="BB944" s="383"/>
      <c r="BC944" s="383"/>
      <c r="BD944" s="383"/>
      <c r="BE944" s="383"/>
      <c r="BF944" s="383"/>
      <c r="BG944" s="383"/>
      <c r="BH944" s="383"/>
      <c r="BI944" s="383"/>
      <c r="BJ944" s="383"/>
      <c r="BK944" s="383"/>
      <c r="BL944" s="255"/>
      <c r="BM944" s="255"/>
      <c r="BN944" s="255"/>
      <c r="BO944" s="255"/>
      <c r="BP944" s="255"/>
      <c r="BQ944" s="255"/>
      <c r="BR944" s="255"/>
      <c r="BS944" s="284"/>
      <c r="BT944" s="285"/>
      <c r="BU944" s="285"/>
      <c r="BV944" s="285"/>
      <c r="BW944" s="285"/>
      <c r="BX944" s="285"/>
      <c r="BY944" s="286"/>
      <c r="BZ944" s="284"/>
      <c r="CA944" s="285"/>
      <c r="CB944" s="285"/>
      <c r="CC944" s="285"/>
      <c r="CD944" s="285"/>
      <c r="CE944" s="285"/>
      <c r="CF944" s="286"/>
      <c r="CG944" s="284"/>
      <c r="CH944" s="285"/>
      <c r="CI944" s="285"/>
      <c r="CJ944" s="285"/>
      <c r="CK944" s="285"/>
      <c r="CL944" s="285"/>
      <c r="CM944" s="285"/>
      <c r="CN944" s="286"/>
    </row>
    <row r="945" spans="4:144" ht="14.25" customHeight="1" x14ac:dyDescent="0.35">
      <c r="D945" s="284"/>
      <c r="E945" s="285"/>
      <c r="F945" s="285"/>
      <c r="G945" s="285"/>
      <c r="H945" s="285"/>
      <c r="I945" s="285"/>
      <c r="J945" s="285"/>
      <c r="K945" s="285"/>
      <c r="L945" s="285"/>
      <c r="M945" s="285"/>
      <c r="N945" s="285"/>
      <c r="O945" s="285"/>
      <c r="P945" s="285"/>
      <c r="Q945" s="285"/>
      <c r="R945" s="285"/>
      <c r="S945" s="285"/>
      <c r="T945" s="285"/>
      <c r="U945" s="285"/>
      <c r="V945" s="285"/>
      <c r="W945" s="285"/>
      <c r="X945" s="285"/>
      <c r="Y945" s="286"/>
      <c r="Z945" s="284"/>
      <c r="AA945" s="285"/>
      <c r="AB945" s="285"/>
      <c r="AC945" s="285"/>
      <c r="AD945" s="285"/>
      <c r="AE945" s="286"/>
      <c r="AF945" s="284"/>
      <c r="AG945" s="285"/>
      <c r="AH945" s="285"/>
      <c r="AI945" s="285"/>
      <c r="AJ945" s="285"/>
      <c r="AK945" s="285"/>
      <c r="AL945" s="285"/>
      <c r="AM945" s="286"/>
      <c r="AN945" s="284"/>
      <c r="AO945" s="285"/>
      <c r="AP945" s="285"/>
      <c r="AQ945" s="285"/>
      <c r="AR945" s="285"/>
      <c r="AS945" s="285"/>
      <c r="AT945" s="286"/>
      <c r="AV945" s="383"/>
      <c r="AW945" s="383"/>
      <c r="AX945" s="383"/>
      <c r="AY945" s="383"/>
      <c r="AZ945" s="383"/>
      <c r="BA945" s="383"/>
      <c r="BB945" s="383"/>
      <c r="BC945" s="383"/>
      <c r="BD945" s="383"/>
      <c r="BE945" s="383"/>
      <c r="BF945" s="383"/>
      <c r="BG945" s="383"/>
      <c r="BH945" s="383"/>
      <c r="BI945" s="383"/>
      <c r="BJ945" s="383"/>
      <c r="BK945" s="383"/>
      <c r="BL945" s="255"/>
      <c r="BM945" s="255"/>
      <c r="BN945" s="255"/>
      <c r="BO945" s="255"/>
      <c r="BP945" s="255"/>
      <c r="BQ945" s="255"/>
      <c r="BR945" s="255"/>
      <c r="BS945" s="284"/>
      <c r="BT945" s="285"/>
      <c r="BU945" s="285"/>
      <c r="BV945" s="285"/>
      <c r="BW945" s="285"/>
      <c r="BX945" s="285"/>
      <c r="BY945" s="286"/>
      <c r="BZ945" s="284"/>
      <c r="CA945" s="285"/>
      <c r="CB945" s="285"/>
      <c r="CC945" s="285"/>
      <c r="CD945" s="285"/>
      <c r="CE945" s="285"/>
      <c r="CF945" s="286"/>
      <c r="CG945" s="284"/>
      <c r="CH945" s="285"/>
      <c r="CI945" s="285"/>
      <c r="CJ945" s="285"/>
      <c r="CK945" s="285"/>
      <c r="CL945" s="285"/>
      <c r="CM945" s="285"/>
      <c r="CN945" s="286"/>
    </row>
    <row r="946" spans="4:144" ht="14.25" customHeight="1" x14ac:dyDescent="0.35">
      <c r="D946" s="284"/>
      <c r="E946" s="285"/>
      <c r="F946" s="285"/>
      <c r="G946" s="285"/>
      <c r="H946" s="285"/>
      <c r="I946" s="285"/>
      <c r="J946" s="285"/>
      <c r="K946" s="285"/>
      <c r="L946" s="285"/>
      <c r="M946" s="285"/>
      <c r="N946" s="285"/>
      <c r="O946" s="285"/>
      <c r="P946" s="285"/>
      <c r="Q946" s="285"/>
      <c r="R946" s="285"/>
      <c r="S946" s="285"/>
      <c r="T946" s="285"/>
      <c r="U946" s="285"/>
      <c r="V946" s="285"/>
      <c r="W946" s="285"/>
      <c r="X946" s="285"/>
      <c r="Y946" s="286"/>
      <c r="Z946" s="284"/>
      <c r="AA946" s="285"/>
      <c r="AB946" s="285"/>
      <c r="AC946" s="285"/>
      <c r="AD946" s="285"/>
      <c r="AE946" s="286"/>
      <c r="AF946" s="284"/>
      <c r="AG946" s="285"/>
      <c r="AH946" s="285"/>
      <c r="AI946" s="285"/>
      <c r="AJ946" s="285"/>
      <c r="AK946" s="285"/>
      <c r="AL946" s="285"/>
      <c r="AM946" s="286"/>
      <c r="AN946" s="284"/>
      <c r="AO946" s="285"/>
      <c r="AP946" s="285"/>
      <c r="AQ946" s="285"/>
      <c r="AR946" s="285"/>
      <c r="AS946" s="285"/>
      <c r="AT946" s="286"/>
      <c r="AV946" s="383"/>
      <c r="AW946" s="383"/>
      <c r="AX946" s="383"/>
      <c r="AY946" s="383"/>
      <c r="AZ946" s="383"/>
      <c r="BA946" s="383"/>
      <c r="BB946" s="383"/>
      <c r="BC946" s="383"/>
      <c r="BD946" s="383"/>
      <c r="BE946" s="383"/>
      <c r="BF946" s="383"/>
      <c r="BG946" s="383"/>
      <c r="BH946" s="383"/>
      <c r="BI946" s="383"/>
      <c r="BJ946" s="383"/>
      <c r="BK946" s="383"/>
      <c r="BL946" s="255"/>
      <c r="BM946" s="255"/>
      <c r="BN946" s="255"/>
      <c r="BO946" s="255"/>
      <c r="BP946" s="255"/>
      <c r="BQ946" s="255"/>
      <c r="BR946" s="255"/>
      <c r="BS946" s="284"/>
      <c r="BT946" s="285"/>
      <c r="BU946" s="285"/>
      <c r="BV946" s="285"/>
      <c r="BW946" s="285"/>
      <c r="BX946" s="285"/>
      <c r="BY946" s="286"/>
      <c r="BZ946" s="284"/>
      <c r="CA946" s="285"/>
      <c r="CB946" s="285"/>
      <c r="CC946" s="285"/>
      <c r="CD946" s="285"/>
      <c r="CE946" s="285"/>
      <c r="CF946" s="286"/>
      <c r="CG946" s="284"/>
      <c r="CH946" s="285"/>
      <c r="CI946" s="285"/>
      <c r="CJ946" s="285"/>
      <c r="CK946" s="285"/>
      <c r="CL946" s="285"/>
      <c r="CM946" s="285"/>
      <c r="CN946" s="286"/>
    </row>
    <row r="947" spans="4:144" ht="14.25" customHeight="1" x14ac:dyDescent="0.35">
      <c r="D947" s="284"/>
      <c r="E947" s="285"/>
      <c r="F947" s="285"/>
      <c r="G947" s="285"/>
      <c r="H947" s="285"/>
      <c r="I947" s="285"/>
      <c r="J947" s="285"/>
      <c r="K947" s="285"/>
      <c r="L947" s="285"/>
      <c r="M947" s="285"/>
      <c r="N947" s="285"/>
      <c r="O947" s="285"/>
      <c r="P947" s="285"/>
      <c r="Q947" s="285"/>
      <c r="R947" s="285"/>
      <c r="S947" s="285"/>
      <c r="T947" s="285"/>
      <c r="U947" s="285"/>
      <c r="V947" s="285"/>
      <c r="W947" s="285"/>
      <c r="X947" s="285"/>
      <c r="Y947" s="286"/>
      <c r="Z947" s="284"/>
      <c r="AA947" s="285"/>
      <c r="AB947" s="285"/>
      <c r="AC947" s="285"/>
      <c r="AD947" s="285"/>
      <c r="AE947" s="286"/>
      <c r="AF947" s="284"/>
      <c r="AG947" s="285"/>
      <c r="AH947" s="285"/>
      <c r="AI947" s="285"/>
      <c r="AJ947" s="285"/>
      <c r="AK947" s="285"/>
      <c r="AL947" s="285"/>
      <c r="AM947" s="286"/>
      <c r="AN947" s="284"/>
      <c r="AO947" s="285"/>
      <c r="AP947" s="285"/>
      <c r="AQ947" s="285"/>
      <c r="AR947" s="285"/>
      <c r="AS947" s="285"/>
      <c r="AT947" s="286"/>
      <c r="AV947" s="383"/>
      <c r="AW947" s="383"/>
      <c r="AX947" s="383"/>
      <c r="AY947" s="383"/>
      <c r="AZ947" s="383"/>
      <c r="BA947" s="383"/>
      <c r="BB947" s="383"/>
      <c r="BC947" s="383"/>
      <c r="BD947" s="383"/>
      <c r="BE947" s="383"/>
      <c r="BF947" s="383"/>
      <c r="BG947" s="383"/>
      <c r="BH947" s="383"/>
      <c r="BI947" s="383"/>
      <c r="BJ947" s="383"/>
      <c r="BK947" s="383"/>
      <c r="BL947" s="255"/>
      <c r="BM947" s="255"/>
      <c r="BN947" s="255"/>
      <c r="BO947" s="255"/>
      <c r="BP947" s="255"/>
      <c r="BQ947" s="255"/>
      <c r="BR947" s="255"/>
      <c r="BS947" s="284"/>
      <c r="BT947" s="285"/>
      <c r="BU947" s="285"/>
      <c r="BV947" s="285"/>
      <c r="BW947" s="285"/>
      <c r="BX947" s="285"/>
      <c r="BY947" s="286"/>
      <c r="BZ947" s="284"/>
      <c r="CA947" s="285"/>
      <c r="CB947" s="285"/>
      <c r="CC947" s="285"/>
      <c r="CD947" s="285"/>
      <c r="CE947" s="285"/>
      <c r="CF947" s="286"/>
      <c r="CG947" s="284"/>
      <c r="CH947" s="285"/>
      <c r="CI947" s="285"/>
      <c r="CJ947" s="285"/>
      <c r="CK947" s="285"/>
      <c r="CL947" s="285"/>
      <c r="CM947" s="285"/>
      <c r="CN947" s="286"/>
    </row>
    <row r="948" spans="4:144" ht="14.25" customHeight="1" x14ac:dyDescent="0.35">
      <c r="D948" s="284"/>
      <c r="E948" s="285"/>
      <c r="F948" s="285"/>
      <c r="G948" s="285"/>
      <c r="H948" s="285"/>
      <c r="I948" s="285"/>
      <c r="J948" s="285"/>
      <c r="K948" s="285"/>
      <c r="L948" s="285"/>
      <c r="M948" s="285"/>
      <c r="N948" s="285"/>
      <c r="O948" s="285"/>
      <c r="P948" s="285"/>
      <c r="Q948" s="285"/>
      <c r="R948" s="285"/>
      <c r="S948" s="285"/>
      <c r="T948" s="285"/>
      <c r="U948" s="285"/>
      <c r="V948" s="285"/>
      <c r="W948" s="285"/>
      <c r="X948" s="285"/>
      <c r="Y948" s="286"/>
      <c r="Z948" s="284"/>
      <c r="AA948" s="285"/>
      <c r="AB948" s="285"/>
      <c r="AC948" s="285"/>
      <c r="AD948" s="285"/>
      <c r="AE948" s="286"/>
      <c r="AF948" s="284"/>
      <c r="AG948" s="285"/>
      <c r="AH948" s="285"/>
      <c r="AI948" s="285"/>
      <c r="AJ948" s="285"/>
      <c r="AK948" s="285"/>
      <c r="AL948" s="285"/>
      <c r="AM948" s="286"/>
      <c r="AN948" s="284"/>
      <c r="AO948" s="285"/>
      <c r="AP948" s="285"/>
      <c r="AQ948" s="285"/>
      <c r="AR948" s="285"/>
      <c r="AS948" s="285"/>
      <c r="AT948" s="286"/>
      <c r="AV948" s="383"/>
      <c r="AW948" s="383"/>
      <c r="AX948" s="383"/>
      <c r="AY948" s="383"/>
      <c r="AZ948" s="383"/>
      <c r="BA948" s="383"/>
      <c r="BB948" s="383"/>
      <c r="BC948" s="383"/>
      <c r="BD948" s="383"/>
      <c r="BE948" s="383"/>
      <c r="BF948" s="383"/>
      <c r="BG948" s="383"/>
      <c r="BH948" s="383"/>
      <c r="BI948" s="383"/>
      <c r="BJ948" s="383"/>
      <c r="BK948" s="383"/>
      <c r="BL948" s="255"/>
      <c r="BM948" s="255"/>
      <c r="BN948" s="255"/>
      <c r="BO948" s="255"/>
      <c r="BP948" s="255"/>
      <c r="BQ948" s="255"/>
      <c r="BR948" s="255"/>
      <c r="BS948" s="284"/>
      <c r="BT948" s="285"/>
      <c r="BU948" s="285"/>
      <c r="BV948" s="285"/>
      <c r="BW948" s="285"/>
      <c r="BX948" s="285"/>
      <c r="BY948" s="286"/>
      <c r="BZ948" s="284"/>
      <c r="CA948" s="285"/>
      <c r="CB948" s="285"/>
      <c r="CC948" s="285"/>
      <c r="CD948" s="285"/>
      <c r="CE948" s="285"/>
      <c r="CF948" s="286"/>
      <c r="CG948" s="284"/>
      <c r="CH948" s="285"/>
      <c r="CI948" s="285"/>
      <c r="CJ948" s="285"/>
      <c r="CK948" s="285"/>
      <c r="CL948" s="285"/>
      <c r="CM948" s="285"/>
      <c r="CN948" s="286"/>
    </row>
    <row r="949" spans="4:144" ht="14.25" customHeight="1" x14ac:dyDescent="0.35">
      <c r="D949" s="284"/>
      <c r="E949" s="285"/>
      <c r="F949" s="285"/>
      <c r="G949" s="285"/>
      <c r="H949" s="285"/>
      <c r="I949" s="285"/>
      <c r="J949" s="285"/>
      <c r="K949" s="285"/>
      <c r="L949" s="285"/>
      <c r="M949" s="285"/>
      <c r="N949" s="285"/>
      <c r="O949" s="285"/>
      <c r="P949" s="285"/>
      <c r="Q949" s="285"/>
      <c r="R949" s="285"/>
      <c r="S949" s="285"/>
      <c r="T949" s="285"/>
      <c r="U949" s="285"/>
      <c r="V949" s="285"/>
      <c r="W949" s="285"/>
      <c r="X949" s="285"/>
      <c r="Y949" s="286"/>
      <c r="Z949" s="284"/>
      <c r="AA949" s="285"/>
      <c r="AB949" s="285"/>
      <c r="AC949" s="285"/>
      <c r="AD949" s="285"/>
      <c r="AE949" s="286"/>
      <c r="AF949" s="284"/>
      <c r="AG949" s="285"/>
      <c r="AH949" s="285"/>
      <c r="AI949" s="285"/>
      <c r="AJ949" s="285"/>
      <c r="AK949" s="285"/>
      <c r="AL949" s="285"/>
      <c r="AM949" s="286"/>
      <c r="AN949" s="284"/>
      <c r="AO949" s="285"/>
      <c r="AP949" s="285"/>
      <c r="AQ949" s="285"/>
      <c r="AR949" s="285"/>
      <c r="AS949" s="285"/>
      <c r="AT949" s="286"/>
      <c r="AV949" s="383"/>
      <c r="AW949" s="383"/>
      <c r="AX949" s="383"/>
      <c r="AY949" s="383"/>
      <c r="AZ949" s="383"/>
      <c r="BA949" s="383"/>
      <c r="BB949" s="383"/>
      <c r="BC949" s="383"/>
      <c r="BD949" s="383"/>
      <c r="BE949" s="383"/>
      <c r="BF949" s="383"/>
      <c r="BG949" s="383"/>
      <c r="BH949" s="383"/>
      <c r="BI949" s="383"/>
      <c r="BJ949" s="383"/>
      <c r="BK949" s="383"/>
      <c r="BL949" s="255"/>
      <c r="BM949" s="255"/>
      <c r="BN949" s="255"/>
      <c r="BO949" s="255"/>
      <c r="BP949" s="255"/>
      <c r="BQ949" s="255"/>
      <c r="BR949" s="255"/>
      <c r="BS949" s="284"/>
      <c r="BT949" s="285"/>
      <c r="BU949" s="285"/>
      <c r="BV949" s="285"/>
      <c r="BW949" s="285"/>
      <c r="BX949" s="285"/>
      <c r="BY949" s="286"/>
      <c r="BZ949" s="284"/>
      <c r="CA949" s="285"/>
      <c r="CB949" s="285"/>
      <c r="CC949" s="285"/>
      <c r="CD949" s="285"/>
      <c r="CE949" s="285"/>
      <c r="CF949" s="286"/>
      <c r="CG949" s="284"/>
      <c r="CH949" s="285"/>
      <c r="CI949" s="285"/>
      <c r="CJ949" s="285"/>
      <c r="CK949" s="285"/>
      <c r="CL949" s="285"/>
      <c r="CM949" s="285"/>
      <c r="CN949" s="286"/>
    </row>
    <row r="950" spans="4:144" ht="14.25" customHeight="1" x14ac:dyDescent="0.35">
      <c r="D950" s="284"/>
      <c r="E950" s="285"/>
      <c r="F950" s="285"/>
      <c r="G950" s="285"/>
      <c r="H950" s="285"/>
      <c r="I950" s="285"/>
      <c r="J950" s="285"/>
      <c r="K950" s="285"/>
      <c r="L950" s="285"/>
      <c r="M950" s="285"/>
      <c r="N950" s="285"/>
      <c r="O950" s="285"/>
      <c r="P950" s="285"/>
      <c r="Q950" s="285"/>
      <c r="R950" s="285"/>
      <c r="S950" s="285"/>
      <c r="T950" s="285"/>
      <c r="U950" s="285"/>
      <c r="V950" s="285"/>
      <c r="W950" s="285"/>
      <c r="X950" s="285"/>
      <c r="Y950" s="286"/>
      <c r="Z950" s="284"/>
      <c r="AA950" s="285"/>
      <c r="AB950" s="285"/>
      <c r="AC950" s="285"/>
      <c r="AD950" s="285"/>
      <c r="AE950" s="286"/>
      <c r="AF950" s="284"/>
      <c r="AG950" s="285"/>
      <c r="AH950" s="285"/>
      <c r="AI950" s="285"/>
      <c r="AJ950" s="285"/>
      <c r="AK950" s="285"/>
      <c r="AL950" s="285"/>
      <c r="AM950" s="286"/>
      <c r="AN950" s="284"/>
      <c r="AO950" s="285"/>
      <c r="AP950" s="285"/>
      <c r="AQ950" s="285"/>
      <c r="AR950" s="285"/>
      <c r="AS950" s="285"/>
      <c r="AT950" s="286"/>
      <c r="AV950" s="383"/>
      <c r="AW950" s="383"/>
      <c r="AX950" s="383"/>
      <c r="AY950" s="383"/>
      <c r="AZ950" s="383"/>
      <c r="BA950" s="383"/>
      <c r="BB950" s="383"/>
      <c r="BC950" s="383"/>
      <c r="BD950" s="383"/>
      <c r="BE950" s="383"/>
      <c r="BF950" s="383"/>
      <c r="BG950" s="383"/>
      <c r="BH950" s="383"/>
      <c r="BI950" s="383"/>
      <c r="BJ950" s="383"/>
      <c r="BK950" s="383"/>
      <c r="BL950" s="255"/>
      <c r="BM950" s="255"/>
      <c r="BN950" s="255"/>
      <c r="BO950" s="255"/>
      <c r="BP950" s="255"/>
      <c r="BQ950" s="255"/>
      <c r="BR950" s="255"/>
      <c r="BS950" s="284"/>
      <c r="BT950" s="285"/>
      <c r="BU950" s="285"/>
      <c r="BV950" s="285"/>
      <c r="BW950" s="285"/>
      <c r="BX950" s="285"/>
      <c r="BY950" s="286"/>
      <c r="BZ950" s="284"/>
      <c r="CA950" s="285"/>
      <c r="CB950" s="285"/>
      <c r="CC950" s="285"/>
      <c r="CD950" s="285"/>
      <c r="CE950" s="285"/>
      <c r="CF950" s="286"/>
      <c r="CG950" s="284"/>
      <c r="CH950" s="285"/>
      <c r="CI950" s="285"/>
      <c r="CJ950" s="285"/>
      <c r="CK950" s="285"/>
      <c r="CL950" s="285"/>
      <c r="CM950" s="285"/>
      <c r="CN950" s="286"/>
    </row>
    <row r="951" spans="4:144" ht="14.25" customHeight="1" x14ac:dyDescent="0.35">
      <c r="D951" s="165" t="s">
        <v>776</v>
      </c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86"/>
      <c r="AV951" s="518" t="s">
        <v>777</v>
      </c>
      <c r="AW951" s="518"/>
      <c r="AX951" s="518"/>
      <c r="AY951" s="518"/>
      <c r="AZ951" s="518"/>
      <c r="BA951" s="518"/>
      <c r="BB951" s="518"/>
      <c r="BC951" s="518"/>
      <c r="BD951" s="518"/>
      <c r="BE951" s="518"/>
      <c r="BF951" s="518"/>
      <c r="BG951" s="518"/>
      <c r="BH951" s="518"/>
      <c r="BI951" s="518"/>
      <c r="BJ951" s="518"/>
      <c r="BK951" s="518"/>
      <c r="BL951" s="518"/>
      <c r="BM951" s="518"/>
      <c r="BN951" s="518"/>
      <c r="BO951" s="518"/>
      <c r="BP951" s="518"/>
      <c r="BQ951" s="518"/>
      <c r="BR951" s="518"/>
      <c r="BS951" s="518"/>
      <c r="BT951" s="518"/>
      <c r="BU951" s="518"/>
      <c r="BV951" s="518"/>
      <c r="BW951" s="518"/>
      <c r="BX951" s="518"/>
      <c r="BY951" s="518"/>
      <c r="BZ951" s="518"/>
      <c r="CA951" s="518"/>
      <c r="CB951" s="518"/>
      <c r="CC951" s="518"/>
      <c r="CD951" s="518"/>
      <c r="CE951" s="518"/>
      <c r="CF951" s="518"/>
      <c r="CG951" s="518"/>
      <c r="CH951" s="518"/>
      <c r="CI951" s="518"/>
      <c r="CJ951" s="518"/>
      <c r="CK951" s="518"/>
      <c r="CL951" s="518"/>
      <c r="CM951" s="518"/>
      <c r="CN951" s="86"/>
    </row>
    <row r="952" spans="4:144" ht="14.25" customHeight="1" x14ac:dyDescent="0.35"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  <c r="AR952" s="108"/>
      <c r="AS952" s="108"/>
      <c r="AT952" s="108"/>
      <c r="AU952" s="86"/>
      <c r="AV952" s="108"/>
      <c r="AW952" s="108"/>
      <c r="AX952" s="108"/>
      <c r="AY952" s="108"/>
      <c r="AZ952" s="108"/>
      <c r="BA952" s="108"/>
      <c r="BB952" s="108"/>
      <c r="BC952" s="108"/>
      <c r="BD952" s="108"/>
      <c r="BE952" s="108"/>
      <c r="BF952" s="108"/>
      <c r="BG952" s="108"/>
      <c r="BH952" s="108"/>
      <c r="BI952" s="108"/>
      <c r="BJ952" s="108"/>
      <c r="BK952" s="108"/>
      <c r="BL952" s="108"/>
      <c r="BM952" s="108"/>
      <c r="BN952" s="108"/>
      <c r="BO952" s="108"/>
      <c r="BP952" s="108"/>
      <c r="BQ952" s="108"/>
      <c r="BR952" s="108"/>
      <c r="BS952" s="108"/>
      <c r="BT952" s="108"/>
      <c r="BU952" s="108"/>
      <c r="BV952" s="108"/>
      <c r="BW952" s="108"/>
      <c r="BX952" s="108"/>
      <c r="BY952" s="108"/>
      <c r="BZ952" s="108"/>
      <c r="CA952" s="108"/>
      <c r="CB952" s="108"/>
      <c r="CC952" s="108"/>
      <c r="CD952" s="108"/>
      <c r="CE952" s="108"/>
      <c r="CF952" s="108"/>
      <c r="CG952" s="108"/>
      <c r="CH952" s="108"/>
      <c r="CI952" s="108"/>
      <c r="CJ952" s="108"/>
      <c r="CK952" s="108"/>
      <c r="CL952" s="108"/>
      <c r="CM952" s="108"/>
      <c r="CN952" s="86"/>
    </row>
    <row r="953" spans="4:144" ht="14.25" customHeight="1" x14ac:dyDescent="0.35">
      <c r="D953" s="355" t="s">
        <v>483</v>
      </c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  <c r="AM953" s="355"/>
      <c r="AN953" s="355"/>
      <c r="AO953" s="355"/>
      <c r="AP953" s="355"/>
      <c r="AQ953" s="355"/>
      <c r="AR953" s="355"/>
      <c r="AS953" s="355"/>
      <c r="AT953" s="355"/>
    </row>
    <row r="954" spans="4:144" ht="14.25" customHeight="1" x14ac:dyDescent="0.35"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  <c r="AM954" s="355"/>
      <c r="AN954" s="355"/>
      <c r="AO954" s="355"/>
      <c r="AP954" s="355"/>
      <c r="AQ954" s="355"/>
      <c r="AR954" s="355"/>
      <c r="AS954" s="355"/>
      <c r="AT954" s="355"/>
      <c r="EM954" s="122" t="s">
        <v>510</v>
      </c>
      <c r="EN954" s="122">
        <f>AA959/$AA$958*100</f>
        <v>80</v>
      </c>
    </row>
    <row r="955" spans="4:144" ht="14.25" customHeight="1" x14ac:dyDescent="0.35">
      <c r="D955" s="356"/>
      <c r="E955" s="356"/>
      <c r="F955" s="356"/>
      <c r="G955" s="356"/>
      <c r="H955" s="356"/>
      <c r="I955" s="356"/>
      <c r="J955" s="356"/>
      <c r="K955" s="356"/>
      <c r="L955" s="356"/>
      <c r="M955" s="356"/>
      <c r="N955" s="356"/>
      <c r="O955" s="356"/>
      <c r="P955" s="356"/>
      <c r="Q955" s="356"/>
      <c r="R955" s="356"/>
      <c r="S955" s="356"/>
      <c r="T955" s="356"/>
      <c r="U955" s="356"/>
      <c r="V955" s="356"/>
      <c r="W955" s="356"/>
      <c r="X955" s="356"/>
      <c r="Y955" s="356"/>
      <c r="Z955" s="356"/>
      <c r="AA955" s="356"/>
      <c r="AB955" s="356"/>
      <c r="AC955" s="356"/>
      <c r="AD955" s="356"/>
      <c r="AE955" s="356"/>
      <c r="AF955" s="356"/>
      <c r="AG955" s="356"/>
      <c r="AH955" s="356"/>
      <c r="AI955" s="356"/>
      <c r="AJ955" s="356"/>
      <c r="AK955" s="356"/>
      <c r="AL955" s="356"/>
      <c r="AM955" s="356"/>
      <c r="AN955" s="356"/>
      <c r="AO955" s="356"/>
      <c r="AP955" s="356"/>
      <c r="AQ955" s="356"/>
      <c r="AR955" s="356"/>
      <c r="AS955" s="356"/>
      <c r="AT955" s="356"/>
      <c r="EM955" s="122" t="s">
        <v>508</v>
      </c>
      <c r="EN955" s="122">
        <f>AA960/$AA$958*100</f>
        <v>5.6000000000000005</v>
      </c>
    </row>
    <row r="956" spans="4:144" ht="14.25" customHeight="1" x14ac:dyDescent="0.35">
      <c r="D956" s="270" t="s">
        <v>484</v>
      </c>
      <c r="E956" s="271"/>
      <c r="F956" s="271"/>
      <c r="G956" s="271"/>
      <c r="H956" s="271"/>
      <c r="I956" s="271"/>
      <c r="J956" s="271"/>
      <c r="K956" s="271"/>
      <c r="L956" s="271"/>
      <c r="M956" s="271"/>
      <c r="N956" s="271"/>
      <c r="O956" s="271"/>
      <c r="P956" s="271"/>
      <c r="Q956" s="271"/>
      <c r="R956" s="271"/>
      <c r="S956" s="271"/>
      <c r="T956" s="271"/>
      <c r="U956" s="271"/>
      <c r="V956" s="271"/>
      <c r="W956" s="271"/>
      <c r="X956" s="271"/>
      <c r="Y956" s="271"/>
      <c r="Z956" s="272"/>
      <c r="AA956" s="270" t="s">
        <v>485</v>
      </c>
      <c r="AB956" s="271"/>
      <c r="AC956" s="271"/>
      <c r="AD956" s="271"/>
      <c r="AE956" s="271"/>
      <c r="AF956" s="271"/>
      <c r="AG956" s="271"/>
      <c r="AH956" s="271"/>
      <c r="AI956" s="271"/>
      <c r="AJ956" s="271"/>
      <c r="AK956" s="271"/>
      <c r="AL956" s="271"/>
      <c r="AM956" s="271"/>
      <c r="AN956" s="271"/>
      <c r="AO956" s="271"/>
      <c r="AP956" s="271"/>
      <c r="AQ956" s="271"/>
      <c r="AR956" s="271"/>
      <c r="AS956" s="271"/>
      <c r="AT956" s="272"/>
      <c r="EM956" s="122" t="s">
        <v>509</v>
      </c>
      <c r="EN956" s="122">
        <f>AA961/$AA$958*100</f>
        <v>13.600000000000001</v>
      </c>
    </row>
    <row r="957" spans="4:144" ht="14.25" customHeight="1" x14ac:dyDescent="0.35">
      <c r="D957" s="273"/>
      <c r="E957" s="274"/>
      <c r="F957" s="274"/>
      <c r="G957" s="274"/>
      <c r="H957" s="274"/>
      <c r="I957" s="274"/>
      <c r="J957" s="274"/>
      <c r="K957" s="274"/>
      <c r="L957" s="274"/>
      <c r="M957" s="274"/>
      <c r="N957" s="274"/>
      <c r="O957" s="274"/>
      <c r="P957" s="274"/>
      <c r="Q957" s="274"/>
      <c r="R957" s="274"/>
      <c r="S957" s="274"/>
      <c r="T957" s="274"/>
      <c r="U957" s="274"/>
      <c r="V957" s="274"/>
      <c r="W957" s="274"/>
      <c r="X957" s="274"/>
      <c r="Y957" s="274"/>
      <c r="Z957" s="275"/>
      <c r="AA957" s="273"/>
      <c r="AB957" s="274"/>
      <c r="AC957" s="274"/>
      <c r="AD957" s="274"/>
      <c r="AE957" s="274"/>
      <c r="AF957" s="274"/>
      <c r="AG957" s="274"/>
      <c r="AH957" s="274"/>
      <c r="AI957" s="274"/>
      <c r="AJ957" s="274"/>
      <c r="AK957" s="274"/>
      <c r="AL957" s="274"/>
      <c r="AM957" s="274"/>
      <c r="AN957" s="274"/>
      <c r="AO957" s="274"/>
      <c r="AP957" s="274"/>
      <c r="AQ957" s="274"/>
      <c r="AR957" s="274"/>
      <c r="AS957" s="274"/>
      <c r="AT957" s="275"/>
    </row>
    <row r="958" spans="4:144" ht="14.25" customHeight="1" x14ac:dyDescent="0.35">
      <c r="D958" s="284" t="s">
        <v>486</v>
      </c>
      <c r="E958" s="285"/>
      <c r="F958" s="285"/>
      <c r="G958" s="285"/>
      <c r="H958" s="285"/>
      <c r="I958" s="285"/>
      <c r="J958" s="285"/>
      <c r="K958" s="285"/>
      <c r="L958" s="285"/>
      <c r="M958" s="285"/>
      <c r="N958" s="285"/>
      <c r="O958" s="285"/>
      <c r="P958" s="285"/>
      <c r="Q958" s="285"/>
      <c r="R958" s="285"/>
      <c r="S958" s="285"/>
      <c r="T958" s="285"/>
      <c r="U958" s="285"/>
      <c r="V958" s="285"/>
      <c r="W958" s="285"/>
      <c r="X958" s="285"/>
      <c r="Y958" s="285"/>
      <c r="Z958" s="286"/>
      <c r="AA958" s="373">
        <v>125</v>
      </c>
      <c r="AB958" s="374"/>
      <c r="AC958" s="374"/>
      <c r="AD958" s="374"/>
      <c r="AE958" s="374"/>
      <c r="AF958" s="374"/>
      <c r="AG958" s="374"/>
      <c r="AH958" s="374"/>
      <c r="AI958" s="374"/>
      <c r="AJ958" s="374"/>
      <c r="AK958" s="374"/>
      <c r="AL958" s="374"/>
      <c r="AM958" s="374"/>
      <c r="AN958" s="374"/>
      <c r="AO958" s="374"/>
      <c r="AP958" s="374"/>
      <c r="AQ958" s="374"/>
      <c r="AR958" s="374"/>
      <c r="AS958" s="374"/>
      <c r="AT958" s="375"/>
    </row>
    <row r="959" spans="4:144" ht="14.25" customHeight="1" x14ac:dyDescent="0.35">
      <c r="D959" s="284" t="s">
        <v>487</v>
      </c>
      <c r="E959" s="285"/>
      <c r="F959" s="285"/>
      <c r="G959" s="285"/>
      <c r="H959" s="285"/>
      <c r="I959" s="285"/>
      <c r="J959" s="285"/>
      <c r="K959" s="285"/>
      <c r="L959" s="285"/>
      <c r="M959" s="285"/>
      <c r="N959" s="285"/>
      <c r="O959" s="285"/>
      <c r="P959" s="285"/>
      <c r="Q959" s="285"/>
      <c r="R959" s="285"/>
      <c r="S959" s="285"/>
      <c r="T959" s="285"/>
      <c r="U959" s="285"/>
      <c r="V959" s="285"/>
      <c r="W959" s="285"/>
      <c r="X959" s="285"/>
      <c r="Y959" s="285"/>
      <c r="Z959" s="286"/>
      <c r="AA959" s="373">
        <v>100</v>
      </c>
      <c r="AB959" s="374"/>
      <c r="AC959" s="374"/>
      <c r="AD959" s="374"/>
      <c r="AE959" s="374"/>
      <c r="AF959" s="374"/>
      <c r="AG959" s="374"/>
      <c r="AH959" s="374"/>
      <c r="AI959" s="374"/>
      <c r="AJ959" s="374"/>
      <c r="AK959" s="374"/>
      <c r="AL959" s="374"/>
      <c r="AM959" s="374"/>
      <c r="AN959" s="374"/>
      <c r="AO959" s="374"/>
      <c r="AP959" s="374"/>
      <c r="AQ959" s="374"/>
      <c r="AR959" s="374"/>
      <c r="AS959" s="374"/>
      <c r="AT959" s="375"/>
    </row>
    <row r="960" spans="4:144" ht="14.25" customHeight="1" x14ac:dyDescent="0.35">
      <c r="D960" s="284" t="s">
        <v>488</v>
      </c>
      <c r="E960" s="285"/>
      <c r="F960" s="285"/>
      <c r="G960" s="285"/>
      <c r="H960" s="285"/>
      <c r="I960" s="285"/>
      <c r="J960" s="285"/>
      <c r="K960" s="285"/>
      <c r="L960" s="285"/>
      <c r="M960" s="285"/>
      <c r="N960" s="285"/>
      <c r="O960" s="285"/>
      <c r="P960" s="285"/>
      <c r="Q960" s="285"/>
      <c r="R960" s="285"/>
      <c r="S960" s="285"/>
      <c r="T960" s="285"/>
      <c r="U960" s="285"/>
      <c r="V960" s="285"/>
      <c r="W960" s="285"/>
      <c r="X960" s="285"/>
      <c r="Y960" s="285"/>
      <c r="Z960" s="286"/>
      <c r="AA960" s="373">
        <v>7</v>
      </c>
      <c r="AB960" s="374"/>
      <c r="AC960" s="374"/>
      <c r="AD960" s="374"/>
      <c r="AE960" s="374"/>
      <c r="AF960" s="374"/>
      <c r="AG960" s="374"/>
      <c r="AH960" s="374"/>
      <c r="AI960" s="374"/>
      <c r="AJ960" s="374"/>
      <c r="AK960" s="374"/>
      <c r="AL960" s="374"/>
      <c r="AM960" s="374"/>
      <c r="AN960" s="374"/>
      <c r="AO960" s="374"/>
      <c r="AP960" s="374"/>
      <c r="AQ960" s="374"/>
      <c r="AR960" s="374"/>
      <c r="AS960" s="374"/>
      <c r="AT960" s="375"/>
    </row>
    <row r="961" spans="4:145" ht="14.25" customHeight="1" x14ac:dyDescent="0.35">
      <c r="D961" s="284" t="s">
        <v>489</v>
      </c>
      <c r="E961" s="285"/>
      <c r="F961" s="285"/>
      <c r="G961" s="285"/>
      <c r="H961" s="285"/>
      <c r="I961" s="285"/>
      <c r="J961" s="285"/>
      <c r="K961" s="285"/>
      <c r="L961" s="285"/>
      <c r="M961" s="285"/>
      <c r="N961" s="285"/>
      <c r="O961" s="285"/>
      <c r="P961" s="285"/>
      <c r="Q961" s="285"/>
      <c r="R961" s="285"/>
      <c r="S961" s="285"/>
      <c r="T961" s="285"/>
      <c r="U961" s="285"/>
      <c r="V961" s="285"/>
      <c r="W961" s="285"/>
      <c r="X961" s="285"/>
      <c r="Y961" s="285"/>
      <c r="Z961" s="286"/>
      <c r="AA961" s="373">
        <v>17</v>
      </c>
      <c r="AB961" s="374"/>
      <c r="AC961" s="374"/>
      <c r="AD961" s="374"/>
      <c r="AE961" s="374"/>
      <c r="AF961" s="374"/>
      <c r="AG961" s="374"/>
      <c r="AH961" s="374"/>
      <c r="AI961" s="374"/>
      <c r="AJ961" s="374"/>
      <c r="AK961" s="374"/>
      <c r="AL961" s="374"/>
      <c r="AM961" s="374"/>
      <c r="AN961" s="374"/>
      <c r="AO961" s="374"/>
      <c r="AP961" s="374"/>
      <c r="AQ961" s="374"/>
      <c r="AR961" s="374"/>
      <c r="AS961" s="374"/>
      <c r="AT961" s="375"/>
    </row>
    <row r="962" spans="4:145" ht="14.25" customHeight="1" x14ac:dyDescent="0.35">
      <c r="D962" s="107" t="s">
        <v>482</v>
      </c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</row>
    <row r="963" spans="4:145" ht="14.25" customHeight="1" x14ac:dyDescent="0.35"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</row>
    <row r="964" spans="4:145" ht="14.25" customHeight="1" x14ac:dyDescent="0.35">
      <c r="D964" s="355" t="s">
        <v>490</v>
      </c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  <c r="AM964" s="355"/>
      <c r="AN964" s="355"/>
      <c r="AO964" s="355"/>
      <c r="AP964" s="355"/>
      <c r="AQ964" s="355"/>
      <c r="AR964" s="355"/>
      <c r="AS964" s="355"/>
      <c r="AT964" s="355"/>
    </row>
    <row r="965" spans="4:145" ht="14.25" customHeight="1" x14ac:dyDescent="0.35">
      <c r="D965" s="356"/>
      <c r="E965" s="356"/>
      <c r="F965" s="356"/>
      <c r="G965" s="356"/>
      <c r="H965" s="356"/>
      <c r="I965" s="356"/>
      <c r="J965" s="356"/>
      <c r="K965" s="356"/>
      <c r="L965" s="356"/>
      <c r="M965" s="356"/>
      <c r="N965" s="356"/>
      <c r="O965" s="356"/>
      <c r="P965" s="356"/>
      <c r="Q965" s="356"/>
      <c r="R965" s="356"/>
      <c r="S965" s="356"/>
      <c r="T965" s="356"/>
      <c r="U965" s="356"/>
      <c r="V965" s="356"/>
      <c r="W965" s="356"/>
      <c r="X965" s="356"/>
      <c r="Y965" s="356"/>
      <c r="Z965" s="356"/>
      <c r="AA965" s="356"/>
      <c r="AB965" s="356"/>
      <c r="AC965" s="356"/>
      <c r="AD965" s="356"/>
      <c r="AE965" s="356"/>
      <c r="AF965" s="356"/>
      <c r="AG965" s="356"/>
      <c r="AH965" s="356"/>
      <c r="AI965" s="356"/>
      <c r="AJ965" s="356"/>
      <c r="AK965" s="356"/>
      <c r="AL965" s="356"/>
      <c r="AM965" s="356"/>
      <c r="AN965" s="356"/>
      <c r="AO965" s="356"/>
      <c r="AP965" s="356"/>
      <c r="AQ965" s="356"/>
      <c r="AR965" s="356"/>
      <c r="AS965" s="356"/>
      <c r="AT965" s="356"/>
    </row>
    <row r="966" spans="4:145" ht="14.25" customHeight="1" x14ac:dyDescent="0.35">
      <c r="D966" s="270" t="s">
        <v>491</v>
      </c>
      <c r="E966" s="271"/>
      <c r="F966" s="271"/>
      <c r="G966" s="271"/>
      <c r="H966" s="271"/>
      <c r="I966" s="271"/>
      <c r="J966" s="271"/>
      <c r="K966" s="271"/>
      <c r="L966" s="271"/>
      <c r="M966" s="271"/>
      <c r="N966" s="271"/>
      <c r="O966" s="271"/>
      <c r="P966" s="271"/>
      <c r="Q966" s="271"/>
      <c r="R966" s="271"/>
      <c r="S966" s="271"/>
      <c r="T966" s="271"/>
      <c r="U966" s="271"/>
      <c r="V966" s="271"/>
      <c r="W966" s="271"/>
      <c r="X966" s="271"/>
      <c r="Y966" s="271"/>
      <c r="Z966" s="272"/>
      <c r="AA966" s="270" t="s">
        <v>492</v>
      </c>
      <c r="AB966" s="271"/>
      <c r="AC966" s="271"/>
      <c r="AD966" s="271"/>
      <c r="AE966" s="271"/>
      <c r="AF966" s="271"/>
      <c r="AG966" s="271"/>
      <c r="AH966" s="271"/>
      <c r="AI966" s="271"/>
      <c r="AJ966" s="271"/>
      <c r="AK966" s="271"/>
      <c r="AL966" s="271"/>
      <c r="AM966" s="271"/>
      <c r="AN966" s="271"/>
      <c r="AO966" s="271"/>
      <c r="AP966" s="271"/>
      <c r="AQ966" s="271"/>
      <c r="AR966" s="271"/>
      <c r="AS966" s="271"/>
      <c r="AT966" s="272"/>
    </row>
    <row r="967" spans="4:145" ht="14.25" customHeight="1" x14ac:dyDescent="0.35">
      <c r="D967" s="273"/>
      <c r="E967" s="274"/>
      <c r="F967" s="274"/>
      <c r="G967" s="274"/>
      <c r="H967" s="274"/>
      <c r="I967" s="274"/>
      <c r="J967" s="274"/>
      <c r="K967" s="274"/>
      <c r="L967" s="274"/>
      <c r="M967" s="274"/>
      <c r="N967" s="274"/>
      <c r="O967" s="274"/>
      <c r="P967" s="274"/>
      <c r="Q967" s="274"/>
      <c r="R967" s="274"/>
      <c r="S967" s="274"/>
      <c r="T967" s="274"/>
      <c r="U967" s="274"/>
      <c r="V967" s="274"/>
      <c r="W967" s="274"/>
      <c r="X967" s="274"/>
      <c r="Y967" s="274"/>
      <c r="Z967" s="275"/>
      <c r="AA967" s="273"/>
      <c r="AB967" s="274"/>
      <c r="AC967" s="274"/>
      <c r="AD967" s="274"/>
      <c r="AE967" s="274"/>
      <c r="AF967" s="274"/>
      <c r="AG967" s="274"/>
      <c r="AH967" s="274"/>
      <c r="AI967" s="274"/>
      <c r="AJ967" s="274"/>
      <c r="AK967" s="274"/>
      <c r="AL967" s="274"/>
      <c r="AM967" s="274"/>
      <c r="AN967" s="274"/>
      <c r="AO967" s="274"/>
      <c r="AP967" s="274"/>
      <c r="AQ967" s="274"/>
      <c r="AR967" s="274"/>
      <c r="AS967" s="274"/>
      <c r="AT967" s="275"/>
    </row>
    <row r="968" spans="4:145" ht="14.25" customHeight="1" x14ac:dyDescent="0.35">
      <c r="D968" s="284" t="s">
        <v>493</v>
      </c>
      <c r="E968" s="285"/>
      <c r="F968" s="285"/>
      <c r="G968" s="285"/>
      <c r="H968" s="285"/>
      <c r="I968" s="285"/>
      <c r="J968" s="285"/>
      <c r="K968" s="285"/>
      <c r="L968" s="285"/>
      <c r="M968" s="285"/>
      <c r="N968" s="285"/>
      <c r="O968" s="285"/>
      <c r="P968" s="285"/>
      <c r="Q968" s="285"/>
      <c r="R968" s="285"/>
      <c r="S968" s="285"/>
      <c r="T968" s="285"/>
      <c r="U968" s="285"/>
      <c r="V968" s="285"/>
      <c r="W968" s="285"/>
      <c r="X968" s="285"/>
      <c r="Y968" s="285"/>
      <c r="Z968" s="286"/>
      <c r="AA968" s="284"/>
      <c r="AB968" s="285"/>
      <c r="AC968" s="285"/>
      <c r="AD968" s="285"/>
      <c r="AE968" s="285"/>
      <c r="AF968" s="285"/>
      <c r="AG968" s="285"/>
      <c r="AH968" s="285"/>
      <c r="AI968" s="285"/>
      <c r="AJ968" s="285"/>
      <c r="AK968" s="285"/>
      <c r="AL968" s="285"/>
      <c r="AM968" s="285"/>
      <c r="AN968" s="285"/>
      <c r="AO968" s="285"/>
      <c r="AP968" s="285"/>
      <c r="AQ968" s="285"/>
      <c r="AR968" s="285"/>
      <c r="AS968" s="285"/>
      <c r="AT968" s="286"/>
    </row>
    <row r="969" spans="4:145" ht="14.25" customHeight="1" x14ac:dyDescent="0.35">
      <c r="D969" s="284" t="s">
        <v>494</v>
      </c>
      <c r="E969" s="285"/>
      <c r="F969" s="285"/>
      <c r="G969" s="285"/>
      <c r="H969" s="285"/>
      <c r="I969" s="285"/>
      <c r="J969" s="285"/>
      <c r="K969" s="285"/>
      <c r="L969" s="285"/>
      <c r="M969" s="285"/>
      <c r="N969" s="285"/>
      <c r="O969" s="285"/>
      <c r="P969" s="285"/>
      <c r="Q969" s="285"/>
      <c r="R969" s="285"/>
      <c r="S969" s="285"/>
      <c r="T969" s="285"/>
      <c r="U969" s="285"/>
      <c r="V969" s="285"/>
      <c r="W969" s="285"/>
      <c r="X969" s="285"/>
      <c r="Y969" s="285"/>
      <c r="Z969" s="286"/>
      <c r="AA969" s="378"/>
      <c r="AB969" s="379"/>
      <c r="AC969" s="379"/>
      <c r="AD969" s="379"/>
      <c r="AE969" s="379"/>
      <c r="AF969" s="379"/>
      <c r="AG969" s="379"/>
      <c r="AH969" s="379"/>
      <c r="AI969" s="379"/>
      <c r="AJ969" s="379"/>
      <c r="AK969" s="379"/>
      <c r="AL969" s="379"/>
      <c r="AM969" s="379"/>
      <c r="AN969" s="379"/>
      <c r="AO969" s="379"/>
      <c r="AP969" s="379"/>
      <c r="AQ969" s="379"/>
      <c r="AR969" s="379"/>
      <c r="AS969" s="379"/>
      <c r="AT969" s="380"/>
      <c r="AV969" s="842" t="s">
        <v>482</v>
      </c>
      <c r="AW969" s="842"/>
      <c r="AX969" s="842"/>
      <c r="AY969" s="842"/>
      <c r="AZ969" s="842"/>
      <c r="BA969" s="842"/>
      <c r="BB969" s="842"/>
      <c r="BC969" s="842"/>
      <c r="BD969" s="842"/>
      <c r="BE969" s="842"/>
      <c r="BF969" s="842"/>
      <c r="BG969" s="842"/>
      <c r="BH969" s="842"/>
      <c r="BI969" s="842"/>
      <c r="BJ969" s="842"/>
      <c r="BK969" s="842"/>
      <c r="BL969" s="842"/>
      <c r="BM969" s="842"/>
      <c r="BN969" s="842"/>
      <c r="BO969" s="842"/>
      <c r="BP969" s="842"/>
      <c r="BQ969" s="842"/>
      <c r="BR969" s="842"/>
      <c r="BS969" s="842"/>
      <c r="BT969" s="842"/>
      <c r="BU969" s="842"/>
      <c r="BV969" s="842"/>
      <c r="BW969" s="842"/>
      <c r="BX969" s="842"/>
      <c r="BY969" s="842"/>
      <c r="BZ969" s="842"/>
      <c r="CA969" s="842"/>
      <c r="CB969" s="842"/>
      <c r="CC969" s="842"/>
      <c r="CD969" s="842"/>
      <c r="CE969" s="842"/>
      <c r="CF969" s="842"/>
      <c r="CG969" s="842"/>
      <c r="CH969" s="842"/>
      <c r="CI969" s="842"/>
      <c r="CJ969" s="842"/>
      <c r="CK969" s="842"/>
      <c r="CL969" s="842"/>
    </row>
    <row r="970" spans="4:145" ht="14.25" customHeight="1" x14ac:dyDescent="0.35">
      <c r="D970" s="284" t="s">
        <v>495</v>
      </c>
      <c r="E970" s="285"/>
      <c r="F970" s="285"/>
      <c r="G970" s="285"/>
      <c r="H970" s="285"/>
      <c r="I970" s="285"/>
      <c r="J970" s="285"/>
      <c r="K970" s="285"/>
      <c r="L970" s="285"/>
      <c r="M970" s="285"/>
      <c r="N970" s="285"/>
      <c r="O970" s="285"/>
      <c r="P970" s="285"/>
      <c r="Q970" s="285"/>
      <c r="R970" s="285"/>
      <c r="S970" s="285"/>
      <c r="T970" s="285"/>
      <c r="U970" s="285"/>
      <c r="V970" s="285"/>
      <c r="W970" s="285"/>
      <c r="X970" s="285"/>
      <c r="Y970" s="285"/>
      <c r="Z970" s="286"/>
      <c r="AA970" s="284"/>
      <c r="AB970" s="285"/>
      <c r="AC970" s="285"/>
      <c r="AD970" s="285"/>
      <c r="AE970" s="285"/>
      <c r="AF970" s="285"/>
      <c r="AG970" s="285"/>
      <c r="AH970" s="285"/>
      <c r="AI970" s="285"/>
      <c r="AJ970" s="285"/>
      <c r="AK970" s="285"/>
      <c r="AL970" s="285"/>
      <c r="AM970" s="285"/>
      <c r="AN970" s="285"/>
      <c r="AO970" s="285"/>
      <c r="AP970" s="285"/>
      <c r="AQ970" s="285"/>
      <c r="AR970" s="285"/>
      <c r="AS970" s="285"/>
      <c r="AT970" s="286"/>
    </row>
    <row r="971" spans="4:145" ht="14.25" customHeight="1" x14ac:dyDescent="0.35">
      <c r="D971" s="284" t="s">
        <v>496</v>
      </c>
      <c r="E971" s="285"/>
      <c r="F971" s="285"/>
      <c r="G971" s="285"/>
      <c r="H971" s="285"/>
      <c r="I971" s="285"/>
      <c r="J971" s="285"/>
      <c r="K971" s="285"/>
      <c r="L971" s="285"/>
      <c r="M971" s="285"/>
      <c r="N971" s="285"/>
      <c r="O971" s="285"/>
      <c r="P971" s="285"/>
      <c r="Q971" s="285"/>
      <c r="R971" s="285"/>
      <c r="S971" s="285"/>
      <c r="T971" s="285"/>
      <c r="U971" s="285"/>
      <c r="V971" s="285"/>
      <c r="W971" s="285"/>
      <c r="X971" s="285"/>
      <c r="Y971" s="285"/>
      <c r="Z971" s="286"/>
      <c r="AA971" s="378"/>
      <c r="AB971" s="379"/>
      <c r="AC971" s="379"/>
      <c r="AD971" s="379"/>
      <c r="AE971" s="379"/>
      <c r="AF971" s="379"/>
      <c r="AG971" s="379"/>
      <c r="AH971" s="379"/>
      <c r="AI971" s="379"/>
      <c r="AJ971" s="379"/>
      <c r="AK971" s="379"/>
      <c r="AL971" s="379"/>
      <c r="AM971" s="379"/>
      <c r="AN971" s="379"/>
      <c r="AO971" s="379"/>
      <c r="AP971" s="379"/>
      <c r="AQ971" s="379"/>
      <c r="AR971" s="379"/>
      <c r="AS971" s="379"/>
      <c r="AT971" s="380"/>
    </row>
    <row r="972" spans="4:145" ht="14.25" customHeight="1" x14ac:dyDescent="0.35">
      <c r="D972" s="284" t="s">
        <v>497</v>
      </c>
      <c r="E972" s="285"/>
      <c r="F972" s="285"/>
      <c r="G972" s="285"/>
      <c r="H972" s="285"/>
      <c r="I972" s="285"/>
      <c r="J972" s="285"/>
      <c r="K972" s="285"/>
      <c r="L972" s="285"/>
      <c r="M972" s="285"/>
      <c r="N972" s="285"/>
      <c r="O972" s="285"/>
      <c r="P972" s="285"/>
      <c r="Q972" s="285"/>
      <c r="R972" s="285"/>
      <c r="S972" s="285"/>
      <c r="T972" s="285"/>
      <c r="U972" s="285"/>
      <c r="V972" s="285"/>
      <c r="W972" s="285"/>
      <c r="X972" s="285"/>
      <c r="Y972" s="285"/>
      <c r="Z972" s="286"/>
      <c r="AA972" s="284"/>
      <c r="AB972" s="285"/>
      <c r="AC972" s="285"/>
      <c r="AD972" s="285"/>
      <c r="AE972" s="285"/>
      <c r="AF972" s="285"/>
      <c r="AG972" s="285"/>
      <c r="AH972" s="285"/>
      <c r="AI972" s="285"/>
      <c r="AJ972" s="285"/>
      <c r="AK972" s="285"/>
      <c r="AL972" s="285"/>
      <c r="AM972" s="285"/>
      <c r="AN972" s="285"/>
      <c r="AO972" s="285"/>
      <c r="AP972" s="285"/>
      <c r="AQ972" s="285"/>
      <c r="AR972" s="285"/>
      <c r="AS972" s="285"/>
      <c r="AT972" s="286"/>
      <c r="EM972" s="122" t="s">
        <v>511</v>
      </c>
      <c r="EN972" s="137" t="e">
        <f>EO972/$EO$975*100</f>
        <v>#DIV/0!</v>
      </c>
      <c r="EO972" s="122">
        <f>AA985</f>
        <v>0</v>
      </c>
    </row>
    <row r="973" spans="4:145" ht="14.25" customHeight="1" x14ac:dyDescent="0.35">
      <c r="D973" s="284" t="s">
        <v>498</v>
      </c>
      <c r="E973" s="285"/>
      <c r="F973" s="285"/>
      <c r="G973" s="285"/>
      <c r="H973" s="285"/>
      <c r="I973" s="285"/>
      <c r="J973" s="285"/>
      <c r="K973" s="285"/>
      <c r="L973" s="285"/>
      <c r="M973" s="285"/>
      <c r="N973" s="285"/>
      <c r="O973" s="285"/>
      <c r="P973" s="285"/>
      <c r="Q973" s="285"/>
      <c r="R973" s="285"/>
      <c r="S973" s="285"/>
      <c r="T973" s="285"/>
      <c r="U973" s="285"/>
      <c r="V973" s="285"/>
      <c r="W973" s="285"/>
      <c r="X973" s="285"/>
      <c r="Y973" s="285"/>
      <c r="Z973" s="286"/>
      <c r="AA973" s="378"/>
      <c r="AB973" s="379"/>
      <c r="AC973" s="379"/>
      <c r="AD973" s="379"/>
      <c r="AE973" s="379"/>
      <c r="AF973" s="379"/>
      <c r="AG973" s="379"/>
      <c r="AH973" s="379"/>
      <c r="AI973" s="379"/>
      <c r="AJ973" s="379"/>
      <c r="AK973" s="379"/>
      <c r="AL973" s="379"/>
      <c r="AM973" s="379"/>
      <c r="AN973" s="379"/>
      <c r="AO973" s="379"/>
      <c r="AP973" s="379"/>
      <c r="AQ973" s="379"/>
      <c r="AR973" s="379"/>
      <c r="AS973" s="379"/>
      <c r="AT973" s="380"/>
      <c r="EM973" s="122" t="s">
        <v>512</v>
      </c>
      <c r="EN973" s="137" t="e">
        <f t="shared" ref="EN973:EN974" si="39">EO973/$EO$975*100</f>
        <v>#DIV/0!</v>
      </c>
      <c r="EO973" s="122">
        <f>AA986</f>
        <v>0</v>
      </c>
    </row>
    <row r="974" spans="4:145" ht="14.25" customHeight="1" x14ac:dyDescent="0.35">
      <c r="D974" s="284" t="s">
        <v>499</v>
      </c>
      <c r="E974" s="285"/>
      <c r="F974" s="285"/>
      <c r="G974" s="285"/>
      <c r="H974" s="285"/>
      <c r="I974" s="285"/>
      <c r="J974" s="285"/>
      <c r="K974" s="285"/>
      <c r="L974" s="285"/>
      <c r="M974" s="285"/>
      <c r="N974" s="285"/>
      <c r="O974" s="285"/>
      <c r="P974" s="285"/>
      <c r="Q974" s="285"/>
      <c r="R974" s="285"/>
      <c r="S974" s="285"/>
      <c r="T974" s="285"/>
      <c r="U974" s="285"/>
      <c r="V974" s="285"/>
      <c r="W974" s="285"/>
      <c r="X974" s="285"/>
      <c r="Y974" s="285"/>
      <c r="Z974" s="286"/>
      <c r="AA974" s="284"/>
      <c r="AB974" s="285"/>
      <c r="AC974" s="285"/>
      <c r="AD974" s="285"/>
      <c r="AE974" s="285"/>
      <c r="AF974" s="285"/>
      <c r="AG974" s="285"/>
      <c r="AH974" s="285"/>
      <c r="AI974" s="285"/>
      <c r="AJ974" s="285"/>
      <c r="AK974" s="285"/>
      <c r="AL974" s="285"/>
      <c r="AM974" s="285"/>
      <c r="AN974" s="285"/>
      <c r="AO974" s="285"/>
      <c r="AP974" s="285"/>
      <c r="AQ974" s="285"/>
      <c r="AR974" s="285"/>
      <c r="AS974" s="285"/>
      <c r="AT974" s="286"/>
      <c r="EM974" s="122" t="s">
        <v>513</v>
      </c>
      <c r="EN974" s="137" t="e">
        <f t="shared" si="39"/>
        <v>#DIV/0!</v>
      </c>
      <c r="EO974" s="122">
        <f>AA987</f>
        <v>0</v>
      </c>
    </row>
    <row r="975" spans="4:145" ht="14.25" customHeight="1" x14ac:dyDescent="0.35">
      <c r="D975" s="284" t="s">
        <v>500</v>
      </c>
      <c r="E975" s="285"/>
      <c r="F975" s="285"/>
      <c r="G975" s="285"/>
      <c r="H975" s="285"/>
      <c r="I975" s="285"/>
      <c r="J975" s="285"/>
      <c r="K975" s="285"/>
      <c r="L975" s="285"/>
      <c r="M975" s="285"/>
      <c r="N975" s="285"/>
      <c r="O975" s="285"/>
      <c r="P975" s="285"/>
      <c r="Q975" s="285"/>
      <c r="R975" s="285"/>
      <c r="S975" s="285"/>
      <c r="T975" s="285"/>
      <c r="U975" s="285"/>
      <c r="V975" s="285"/>
      <c r="W975" s="285"/>
      <c r="X975" s="285"/>
      <c r="Y975" s="285"/>
      <c r="Z975" s="286"/>
      <c r="AA975" s="378"/>
      <c r="AB975" s="379"/>
      <c r="AC975" s="379"/>
      <c r="AD975" s="379"/>
      <c r="AE975" s="379"/>
      <c r="AF975" s="379"/>
      <c r="AG975" s="379"/>
      <c r="AH975" s="379"/>
      <c r="AI975" s="379"/>
      <c r="AJ975" s="379"/>
      <c r="AK975" s="379"/>
      <c r="AL975" s="379"/>
      <c r="AM975" s="379"/>
      <c r="AN975" s="379"/>
      <c r="AO975" s="379"/>
      <c r="AP975" s="379"/>
      <c r="AQ975" s="379"/>
      <c r="AR975" s="379"/>
      <c r="AS975" s="379"/>
      <c r="AT975" s="380"/>
      <c r="EM975" s="122" t="s">
        <v>481</v>
      </c>
      <c r="EO975" s="122">
        <f>EO972+EO973+EO974</f>
        <v>0</v>
      </c>
    </row>
    <row r="976" spans="4:145" ht="14.25" customHeight="1" x14ac:dyDescent="0.35">
      <c r="D976" s="284" t="s">
        <v>501</v>
      </c>
      <c r="E976" s="285"/>
      <c r="F976" s="285"/>
      <c r="G976" s="285"/>
      <c r="H976" s="285"/>
      <c r="I976" s="285"/>
      <c r="J976" s="285"/>
      <c r="K976" s="285"/>
      <c r="L976" s="285"/>
      <c r="M976" s="285"/>
      <c r="N976" s="285"/>
      <c r="O976" s="285"/>
      <c r="P976" s="285"/>
      <c r="Q976" s="285"/>
      <c r="R976" s="285"/>
      <c r="S976" s="285"/>
      <c r="T976" s="285"/>
      <c r="U976" s="285"/>
      <c r="V976" s="285"/>
      <c r="W976" s="285"/>
      <c r="X976" s="285"/>
      <c r="Y976" s="285"/>
      <c r="Z976" s="286"/>
      <c r="AA976" s="378"/>
      <c r="AB976" s="379"/>
      <c r="AC976" s="379"/>
      <c r="AD976" s="379"/>
      <c r="AE976" s="379"/>
      <c r="AF976" s="379"/>
      <c r="AG976" s="379"/>
      <c r="AH976" s="379"/>
      <c r="AI976" s="379"/>
      <c r="AJ976" s="379"/>
      <c r="AK976" s="379"/>
      <c r="AL976" s="379"/>
      <c r="AM976" s="379"/>
      <c r="AN976" s="379"/>
      <c r="AO976" s="379"/>
      <c r="AP976" s="379"/>
      <c r="AQ976" s="379"/>
      <c r="AR976" s="379"/>
      <c r="AS976" s="379"/>
      <c r="AT976" s="380"/>
    </row>
    <row r="977" spans="1:99" ht="14.25" customHeight="1" x14ac:dyDescent="0.35">
      <c r="D977" s="284" t="s">
        <v>502</v>
      </c>
      <c r="E977" s="285"/>
      <c r="F977" s="285"/>
      <c r="G977" s="285"/>
      <c r="H977" s="285"/>
      <c r="I977" s="285"/>
      <c r="J977" s="285"/>
      <c r="K977" s="285"/>
      <c r="L977" s="285"/>
      <c r="M977" s="285"/>
      <c r="N977" s="285"/>
      <c r="O977" s="285"/>
      <c r="P977" s="285"/>
      <c r="Q977" s="285"/>
      <c r="R977" s="285"/>
      <c r="S977" s="285"/>
      <c r="T977" s="285"/>
      <c r="U977" s="285"/>
      <c r="V977" s="285"/>
      <c r="W977" s="285"/>
      <c r="X977" s="285"/>
      <c r="Y977" s="285"/>
      <c r="Z977" s="286"/>
      <c r="AA977" s="284"/>
      <c r="AB977" s="285"/>
      <c r="AC977" s="285"/>
      <c r="AD977" s="285"/>
      <c r="AE977" s="285"/>
      <c r="AF977" s="285"/>
      <c r="AG977" s="285"/>
      <c r="AH977" s="285"/>
      <c r="AI977" s="285"/>
      <c r="AJ977" s="285"/>
      <c r="AK977" s="285"/>
      <c r="AL977" s="285"/>
      <c r="AM977" s="285"/>
      <c r="AN977" s="285"/>
      <c r="AO977" s="285"/>
      <c r="AP977" s="285"/>
      <c r="AQ977" s="285"/>
      <c r="AR977" s="285"/>
      <c r="AS977" s="285"/>
      <c r="AT977" s="286"/>
    </row>
    <row r="978" spans="1:99" ht="14.25" customHeight="1" x14ac:dyDescent="0.35">
      <c r="D978" s="107" t="s">
        <v>482</v>
      </c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</row>
    <row r="979" spans="1:99" ht="14.25" customHeight="1" x14ac:dyDescent="0.35"/>
    <row r="980" spans="1:99" ht="14.25" customHeight="1" x14ac:dyDescent="0.35">
      <c r="D980" s="376" t="s">
        <v>503</v>
      </c>
      <c r="E980" s="376"/>
      <c r="F980" s="376"/>
      <c r="G980" s="376"/>
      <c r="H980" s="376"/>
      <c r="I980" s="376"/>
      <c r="J980" s="376"/>
      <c r="K980" s="376"/>
      <c r="L980" s="376"/>
      <c r="M980" s="376"/>
      <c r="N980" s="376"/>
      <c r="O980" s="376"/>
      <c r="P980" s="376"/>
      <c r="Q980" s="376"/>
      <c r="R980" s="376"/>
      <c r="S980" s="376"/>
      <c r="T980" s="376"/>
      <c r="U980" s="376"/>
      <c r="V980" s="376"/>
      <c r="W980" s="376"/>
      <c r="X980" s="376"/>
      <c r="Y980" s="376"/>
      <c r="Z980" s="376"/>
      <c r="AA980" s="376"/>
      <c r="AB980" s="376"/>
      <c r="AC980" s="376"/>
      <c r="AD980" s="376"/>
      <c r="AE980" s="376"/>
      <c r="AF980" s="376"/>
      <c r="AG980" s="376"/>
      <c r="AH980" s="376"/>
      <c r="AI980" s="376"/>
      <c r="AJ980" s="376"/>
      <c r="AK980" s="376"/>
      <c r="AL980" s="376"/>
      <c r="AM980" s="376"/>
      <c r="AN980" s="376"/>
      <c r="AO980" s="376"/>
      <c r="AP980" s="376"/>
      <c r="AQ980" s="376"/>
      <c r="AR980" s="376"/>
      <c r="AS980" s="376"/>
      <c r="AT980" s="376"/>
    </row>
    <row r="981" spans="1:99" ht="14.25" customHeight="1" x14ac:dyDescent="0.35">
      <c r="D981" s="376"/>
      <c r="E981" s="376"/>
      <c r="F981" s="376"/>
      <c r="G981" s="376"/>
      <c r="H981" s="376"/>
      <c r="I981" s="376"/>
      <c r="J981" s="376"/>
      <c r="K981" s="376"/>
      <c r="L981" s="376"/>
      <c r="M981" s="376"/>
      <c r="N981" s="376"/>
      <c r="O981" s="376"/>
      <c r="P981" s="376"/>
      <c r="Q981" s="376"/>
      <c r="R981" s="376"/>
      <c r="S981" s="376"/>
      <c r="T981" s="376"/>
      <c r="U981" s="376"/>
      <c r="V981" s="376"/>
      <c r="W981" s="376"/>
      <c r="X981" s="376"/>
      <c r="Y981" s="376"/>
      <c r="Z981" s="376"/>
      <c r="AA981" s="376"/>
      <c r="AB981" s="376"/>
      <c r="AC981" s="376"/>
      <c r="AD981" s="376"/>
      <c r="AE981" s="376"/>
      <c r="AF981" s="376"/>
      <c r="AG981" s="376"/>
      <c r="AH981" s="376"/>
      <c r="AI981" s="376"/>
      <c r="AJ981" s="376"/>
      <c r="AK981" s="376"/>
      <c r="AL981" s="376"/>
      <c r="AM981" s="376"/>
      <c r="AN981" s="376"/>
      <c r="AO981" s="376"/>
      <c r="AP981" s="376"/>
      <c r="AQ981" s="376"/>
      <c r="AR981" s="376"/>
      <c r="AS981" s="376"/>
      <c r="AT981" s="376"/>
    </row>
    <row r="982" spans="1:99" ht="14.25" customHeight="1" x14ac:dyDescent="0.35">
      <c r="D982" s="377"/>
      <c r="E982" s="377"/>
      <c r="F982" s="377"/>
      <c r="G982" s="377"/>
      <c r="H982" s="377"/>
      <c r="I982" s="377"/>
      <c r="J982" s="377"/>
      <c r="K982" s="377"/>
      <c r="L982" s="377"/>
      <c r="M982" s="377"/>
      <c r="N982" s="377"/>
      <c r="O982" s="377"/>
      <c r="P982" s="377"/>
      <c r="Q982" s="377"/>
      <c r="R982" s="377"/>
      <c r="S982" s="377"/>
      <c r="T982" s="377"/>
      <c r="U982" s="377"/>
      <c r="V982" s="377"/>
      <c r="W982" s="377"/>
      <c r="X982" s="377"/>
      <c r="Y982" s="377"/>
      <c r="Z982" s="377"/>
      <c r="AA982" s="377"/>
      <c r="AB982" s="377"/>
      <c r="AC982" s="377"/>
      <c r="AD982" s="377"/>
      <c r="AE982" s="377"/>
      <c r="AF982" s="377"/>
      <c r="AG982" s="377"/>
      <c r="AH982" s="377"/>
      <c r="AI982" s="377"/>
      <c r="AJ982" s="377"/>
      <c r="AK982" s="377"/>
      <c r="AL982" s="377"/>
      <c r="AM982" s="377"/>
      <c r="AN982" s="377"/>
      <c r="AO982" s="377"/>
      <c r="AP982" s="377"/>
      <c r="AQ982" s="377"/>
      <c r="AR982" s="377"/>
      <c r="AS982" s="377"/>
      <c r="AT982" s="377"/>
    </row>
    <row r="983" spans="1:99" ht="14.25" customHeight="1" x14ac:dyDescent="0.35">
      <c r="D983" s="270" t="s">
        <v>505</v>
      </c>
      <c r="E983" s="271"/>
      <c r="F983" s="271"/>
      <c r="G983" s="271"/>
      <c r="H983" s="271"/>
      <c r="I983" s="271"/>
      <c r="J983" s="271"/>
      <c r="K983" s="271"/>
      <c r="L983" s="271"/>
      <c r="M983" s="271"/>
      <c r="N983" s="271"/>
      <c r="O983" s="271"/>
      <c r="P983" s="271"/>
      <c r="Q983" s="271"/>
      <c r="R983" s="271"/>
      <c r="S983" s="271"/>
      <c r="T983" s="271"/>
      <c r="U983" s="271"/>
      <c r="V983" s="271"/>
      <c r="W983" s="271"/>
      <c r="X983" s="271"/>
      <c r="Y983" s="271"/>
      <c r="Z983" s="272"/>
      <c r="AA983" s="270" t="s">
        <v>504</v>
      </c>
      <c r="AB983" s="271"/>
      <c r="AC983" s="271"/>
      <c r="AD983" s="271"/>
      <c r="AE983" s="271"/>
      <c r="AF983" s="271"/>
      <c r="AG983" s="271"/>
      <c r="AH983" s="271"/>
      <c r="AI983" s="271"/>
      <c r="AJ983" s="271"/>
      <c r="AK983" s="271"/>
      <c r="AL983" s="271"/>
      <c r="AM983" s="271"/>
      <c r="AN983" s="271"/>
      <c r="AO983" s="271"/>
      <c r="AP983" s="271"/>
      <c r="AQ983" s="271"/>
      <c r="AR983" s="271"/>
      <c r="AS983" s="271"/>
      <c r="AT983" s="272"/>
    </row>
    <row r="984" spans="1:99" ht="14.25" customHeight="1" x14ac:dyDescent="0.35">
      <c r="D984" s="273"/>
      <c r="E984" s="274"/>
      <c r="F984" s="274"/>
      <c r="G984" s="274"/>
      <c r="H984" s="274"/>
      <c r="I984" s="274"/>
      <c r="J984" s="274"/>
      <c r="K984" s="274"/>
      <c r="L984" s="274"/>
      <c r="M984" s="274"/>
      <c r="N984" s="274"/>
      <c r="O984" s="274"/>
      <c r="P984" s="274"/>
      <c r="Q984" s="274"/>
      <c r="R984" s="274"/>
      <c r="S984" s="274"/>
      <c r="T984" s="274"/>
      <c r="U984" s="274"/>
      <c r="V984" s="274"/>
      <c r="W984" s="274"/>
      <c r="X984" s="274"/>
      <c r="Y984" s="274"/>
      <c r="Z984" s="275"/>
      <c r="AA984" s="273"/>
      <c r="AB984" s="274"/>
      <c r="AC984" s="274"/>
      <c r="AD984" s="274"/>
      <c r="AE984" s="274"/>
      <c r="AF984" s="274"/>
      <c r="AG984" s="274"/>
      <c r="AH984" s="274"/>
      <c r="AI984" s="274"/>
      <c r="AJ984" s="274"/>
      <c r="AK984" s="274"/>
      <c r="AL984" s="274"/>
      <c r="AM984" s="274"/>
      <c r="AN984" s="274"/>
      <c r="AO984" s="274"/>
      <c r="AP984" s="274"/>
      <c r="AQ984" s="274"/>
      <c r="AR984" s="274"/>
      <c r="AS984" s="274"/>
      <c r="AT984" s="275"/>
    </row>
    <row r="985" spans="1:99" ht="14.25" customHeight="1" x14ac:dyDescent="0.35">
      <c r="D985" s="284" t="s">
        <v>507</v>
      </c>
      <c r="E985" s="285"/>
      <c r="F985" s="285"/>
      <c r="G985" s="285"/>
      <c r="H985" s="285"/>
      <c r="I985" s="285"/>
      <c r="J985" s="285"/>
      <c r="K985" s="285"/>
      <c r="L985" s="285"/>
      <c r="M985" s="285"/>
      <c r="N985" s="285"/>
      <c r="O985" s="285"/>
      <c r="P985" s="285"/>
      <c r="Q985" s="285"/>
      <c r="R985" s="285"/>
      <c r="S985" s="285"/>
      <c r="T985" s="285"/>
      <c r="U985" s="285"/>
      <c r="V985" s="285"/>
      <c r="W985" s="285"/>
      <c r="X985" s="285"/>
      <c r="Y985" s="285"/>
      <c r="Z985" s="286"/>
      <c r="AA985" s="373"/>
      <c r="AB985" s="374"/>
      <c r="AC985" s="374"/>
      <c r="AD985" s="374"/>
      <c r="AE985" s="374"/>
      <c r="AF985" s="374"/>
      <c r="AG985" s="374"/>
      <c r="AH985" s="374"/>
      <c r="AI985" s="374"/>
      <c r="AJ985" s="374"/>
      <c r="AK985" s="374"/>
      <c r="AL985" s="374"/>
      <c r="AM985" s="374"/>
      <c r="AN985" s="374"/>
      <c r="AO985" s="374"/>
      <c r="AP985" s="374"/>
      <c r="AQ985" s="374"/>
      <c r="AR985" s="374"/>
      <c r="AS985" s="374"/>
      <c r="AT985" s="375"/>
    </row>
    <row r="986" spans="1:99" ht="14.25" customHeight="1" x14ac:dyDescent="0.35">
      <c r="D986" s="284" t="s">
        <v>506</v>
      </c>
      <c r="E986" s="285"/>
      <c r="F986" s="285"/>
      <c r="G986" s="285"/>
      <c r="H986" s="285"/>
      <c r="I986" s="285"/>
      <c r="J986" s="285"/>
      <c r="K986" s="285"/>
      <c r="L986" s="285"/>
      <c r="M986" s="285"/>
      <c r="N986" s="285"/>
      <c r="O986" s="285"/>
      <c r="P986" s="285"/>
      <c r="Q986" s="285"/>
      <c r="R986" s="285"/>
      <c r="S986" s="285"/>
      <c r="T986" s="285"/>
      <c r="U986" s="285"/>
      <c r="V986" s="285"/>
      <c r="W986" s="285"/>
      <c r="X986" s="285"/>
      <c r="Y986" s="285"/>
      <c r="Z986" s="286"/>
      <c r="AA986" s="373"/>
      <c r="AB986" s="374"/>
      <c r="AC986" s="374"/>
      <c r="AD986" s="374"/>
      <c r="AE986" s="374"/>
      <c r="AF986" s="374"/>
      <c r="AG986" s="374"/>
      <c r="AH986" s="374"/>
      <c r="AI986" s="374"/>
      <c r="AJ986" s="374"/>
      <c r="AK986" s="374"/>
      <c r="AL986" s="374"/>
      <c r="AM986" s="374"/>
      <c r="AN986" s="374"/>
      <c r="AO986" s="374"/>
      <c r="AP986" s="374"/>
      <c r="AQ986" s="374"/>
      <c r="AR986" s="374"/>
      <c r="AS986" s="374"/>
      <c r="AT986" s="375"/>
    </row>
    <row r="987" spans="1:99" ht="14.25" customHeight="1" x14ac:dyDescent="0.35">
      <c r="D987" s="284" t="s">
        <v>513</v>
      </c>
      <c r="E987" s="285"/>
      <c r="F987" s="285"/>
      <c r="G987" s="285"/>
      <c r="H987" s="285"/>
      <c r="I987" s="285"/>
      <c r="J987" s="285"/>
      <c r="K987" s="285"/>
      <c r="L987" s="285"/>
      <c r="M987" s="285"/>
      <c r="N987" s="285"/>
      <c r="O987" s="285"/>
      <c r="P987" s="285"/>
      <c r="Q987" s="285"/>
      <c r="R987" s="285"/>
      <c r="S987" s="285"/>
      <c r="T987" s="285"/>
      <c r="U987" s="285"/>
      <c r="V987" s="285"/>
      <c r="W987" s="285"/>
      <c r="X987" s="285"/>
      <c r="Y987" s="285"/>
      <c r="Z987" s="286"/>
      <c r="AA987" s="373"/>
      <c r="AB987" s="374"/>
      <c r="AC987" s="374"/>
      <c r="AD987" s="374"/>
      <c r="AE987" s="374"/>
      <c r="AF987" s="374"/>
      <c r="AG987" s="374"/>
      <c r="AH987" s="374"/>
      <c r="AI987" s="374"/>
      <c r="AJ987" s="374"/>
      <c r="AK987" s="374"/>
      <c r="AL987" s="374"/>
      <c r="AM987" s="374"/>
      <c r="AN987" s="374"/>
      <c r="AO987" s="374"/>
      <c r="AP987" s="374"/>
      <c r="AQ987" s="374"/>
      <c r="AR987" s="374"/>
      <c r="AS987" s="374"/>
      <c r="AT987" s="375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</row>
    <row r="988" spans="1:99" ht="14.25" customHeight="1" x14ac:dyDescent="0.35">
      <c r="D988" s="107" t="s">
        <v>774</v>
      </c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V988" s="842" t="s">
        <v>482</v>
      </c>
      <c r="AW988" s="842"/>
      <c r="AX988" s="842"/>
      <c r="AY988" s="842"/>
      <c r="AZ988" s="842"/>
      <c r="BA988" s="842"/>
      <c r="BB988" s="842"/>
      <c r="BC988" s="842"/>
      <c r="BD988" s="842"/>
      <c r="BE988" s="842"/>
      <c r="BF988" s="842"/>
      <c r="BG988" s="842"/>
      <c r="BH988" s="842"/>
      <c r="BI988" s="842"/>
      <c r="BJ988" s="842"/>
      <c r="BK988" s="842"/>
      <c r="BL988" s="842"/>
      <c r="BM988" s="842"/>
      <c r="BN988" s="842"/>
      <c r="BO988" s="842"/>
      <c r="BP988" s="842"/>
      <c r="BQ988" s="842"/>
      <c r="BR988" s="842"/>
      <c r="BS988" s="842"/>
      <c r="BT988" s="842"/>
      <c r="BU988" s="842"/>
      <c r="BV988" s="842"/>
      <c r="BW988" s="842"/>
      <c r="BX988" s="842"/>
      <c r="BY988" s="842"/>
      <c r="BZ988" s="842"/>
      <c r="CA988" s="842"/>
      <c r="CB988" s="842"/>
      <c r="CC988" s="842"/>
      <c r="CD988" s="842"/>
      <c r="CE988" s="842"/>
      <c r="CF988" s="842"/>
      <c r="CG988" s="842"/>
      <c r="CH988" s="842"/>
      <c r="CI988" s="842"/>
      <c r="CJ988" s="842"/>
      <c r="CK988" s="842"/>
      <c r="CL988" s="842"/>
    </row>
    <row r="989" spans="1:99" ht="14.25" customHeight="1" x14ac:dyDescent="0.35"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</row>
    <row r="990" spans="1:99" ht="14.25" customHeight="1" x14ac:dyDescent="0.3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111"/>
      <c r="BP990" s="111"/>
      <c r="BQ990" s="111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2"/>
      <c r="CP990" s="131"/>
      <c r="CQ990" s="131"/>
      <c r="CR990" s="131"/>
      <c r="CS990" s="131"/>
      <c r="CT990" s="131"/>
      <c r="CU990" s="131"/>
    </row>
    <row r="991" spans="1:99" ht="14.25" customHeight="1" x14ac:dyDescent="0.3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  <c r="BJ991" s="111"/>
      <c r="BK991" s="111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111"/>
      <c r="CM991" s="111"/>
      <c r="CN991" s="111"/>
      <c r="CO991" s="2"/>
      <c r="CP991" s="131"/>
      <c r="CQ991" s="131"/>
      <c r="CR991" s="131"/>
      <c r="CS991" s="131"/>
      <c r="CT991" s="131"/>
      <c r="CU991" s="131"/>
    </row>
    <row r="992" spans="1:99" ht="14.25" customHeight="1" x14ac:dyDescent="0.35">
      <c r="CM992" s="279"/>
      <c r="CN992" s="279"/>
    </row>
    <row r="993" spans="4:110" ht="14.25" customHeight="1" x14ac:dyDescent="0.35">
      <c r="D993" s="168" t="s">
        <v>514</v>
      </c>
      <c r="E993" s="168"/>
      <c r="F993" s="168"/>
      <c r="G993" s="168"/>
      <c r="H993" s="168"/>
      <c r="I993" s="168"/>
      <c r="J993" s="168"/>
      <c r="K993" s="168"/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2"/>
      <c r="AV993" s="381" t="s">
        <v>517</v>
      </c>
      <c r="AW993" s="381"/>
      <c r="AX993" s="381"/>
      <c r="AY993" s="381"/>
      <c r="AZ993" s="381"/>
      <c r="BA993" s="381"/>
      <c r="BB993" s="381"/>
      <c r="BC993" s="381"/>
      <c r="BD993" s="381"/>
      <c r="BE993" s="381"/>
      <c r="BF993" s="381"/>
      <c r="BG993" s="381"/>
      <c r="BH993" s="381"/>
      <c r="BI993" s="381"/>
      <c r="BJ993" s="381"/>
      <c r="BK993" s="381"/>
      <c r="BL993" s="381"/>
      <c r="BM993" s="381"/>
      <c r="BN993" s="381"/>
      <c r="BO993" s="381"/>
      <c r="BP993" s="381"/>
      <c r="BQ993" s="381"/>
      <c r="BR993" s="381"/>
      <c r="BS993" s="381"/>
      <c r="BT993" s="381"/>
      <c r="BU993" s="381"/>
      <c r="BV993" s="381"/>
      <c r="BW993" s="381"/>
      <c r="BX993" s="381"/>
      <c r="BY993" s="381"/>
      <c r="BZ993" s="381"/>
      <c r="CA993" s="381"/>
      <c r="CB993" s="381"/>
      <c r="CC993" s="381"/>
      <c r="CD993" s="381"/>
      <c r="CE993" s="381"/>
      <c r="CF993" s="381"/>
      <c r="CG993" s="381"/>
      <c r="CH993" s="381"/>
      <c r="CI993" s="381"/>
      <c r="CJ993" s="381"/>
      <c r="CK993" s="381"/>
      <c r="CL993" s="381"/>
      <c r="CM993" s="381"/>
      <c r="CN993" s="381"/>
      <c r="CO993" s="2"/>
    </row>
    <row r="994" spans="4:110" ht="14.25" customHeight="1" x14ac:dyDescent="0.35">
      <c r="D994" s="171"/>
      <c r="E994" s="171"/>
      <c r="F994" s="171"/>
      <c r="G994" s="171"/>
      <c r="H994" s="171"/>
      <c r="I994" s="171"/>
      <c r="J994" s="171"/>
      <c r="K994" s="171"/>
      <c r="L994" s="171"/>
      <c r="M994" s="171"/>
      <c r="N994" s="171"/>
      <c r="O994" s="171"/>
      <c r="P994" s="171"/>
      <c r="Q994" s="171"/>
      <c r="R994" s="171"/>
      <c r="S994" s="171"/>
      <c r="T994" s="171"/>
      <c r="U994" s="171"/>
      <c r="V994" s="171"/>
      <c r="W994" s="171"/>
      <c r="X994" s="171"/>
      <c r="Y994" s="171"/>
      <c r="Z994" s="171"/>
      <c r="AA994" s="171"/>
      <c r="AB994" s="171"/>
      <c r="AC994" s="171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98"/>
      <c r="AQ994" s="98"/>
      <c r="AR994" s="98"/>
      <c r="AS994" s="98"/>
      <c r="AT994" s="98"/>
      <c r="AU994" s="2"/>
      <c r="AV994" s="382"/>
      <c r="AW994" s="382"/>
      <c r="AX994" s="382"/>
      <c r="AY994" s="382"/>
      <c r="AZ994" s="382"/>
      <c r="BA994" s="382"/>
      <c r="BB994" s="382"/>
      <c r="BC994" s="382"/>
      <c r="BD994" s="382"/>
      <c r="BE994" s="382"/>
      <c r="BF994" s="382"/>
      <c r="BG994" s="382"/>
      <c r="BH994" s="382"/>
      <c r="BI994" s="382"/>
      <c r="BJ994" s="382"/>
      <c r="BK994" s="382"/>
      <c r="BL994" s="382"/>
      <c r="BM994" s="382"/>
      <c r="BN994" s="382"/>
      <c r="BO994" s="382"/>
      <c r="BP994" s="382"/>
      <c r="BQ994" s="382"/>
      <c r="BR994" s="382"/>
      <c r="BS994" s="382"/>
      <c r="BT994" s="382"/>
      <c r="BU994" s="382"/>
      <c r="BV994" s="382"/>
      <c r="BW994" s="382"/>
      <c r="BX994" s="382"/>
      <c r="BY994" s="382"/>
      <c r="BZ994" s="382"/>
      <c r="CA994" s="382"/>
      <c r="CB994" s="382"/>
      <c r="CC994" s="382"/>
      <c r="CD994" s="382"/>
      <c r="CE994" s="382"/>
      <c r="CF994" s="382"/>
      <c r="CG994" s="382"/>
      <c r="CH994" s="382"/>
      <c r="CI994" s="382"/>
      <c r="CJ994" s="382"/>
      <c r="CK994" s="382"/>
      <c r="CL994" s="382"/>
      <c r="CM994" s="382"/>
      <c r="CN994" s="382"/>
      <c r="CO994" s="2"/>
    </row>
    <row r="995" spans="4:110" ht="14.25" customHeight="1" x14ac:dyDescent="0.35">
      <c r="D995" s="270" t="s">
        <v>23</v>
      </c>
      <c r="E995" s="271"/>
      <c r="F995" s="271"/>
      <c r="G995" s="271"/>
      <c r="H995" s="271"/>
      <c r="I995" s="271"/>
      <c r="J995" s="271"/>
      <c r="K995" s="271"/>
      <c r="L995" s="271"/>
      <c r="M995" s="271"/>
      <c r="N995" s="271"/>
      <c r="O995" s="271"/>
      <c r="P995" s="271"/>
      <c r="Q995" s="271"/>
      <c r="R995" s="271"/>
      <c r="S995" s="271"/>
      <c r="T995" s="271"/>
      <c r="U995" s="271"/>
      <c r="V995" s="271"/>
      <c r="W995" s="271"/>
      <c r="X995" s="271"/>
      <c r="Y995" s="272"/>
      <c r="Z995" s="276" t="s">
        <v>45</v>
      </c>
      <c r="AA995" s="277"/>
      <c r="AB995" s="277"/>
      <c r="AC995" s="277"/>
      <c r="AD995" s="277"/>
      <c r="AE995" s="277"/>
      <c r="AF995" s="277"/>
      <c r="AG995" s="277"/>
      <c r="AH995" s="277"/>
      <c r="AI995" s="277"/>
      <c r="AJ995" s="277"/>
      <c r="AK995" s="277"/>
      <c r="AL995" s="277"/>
      <c r="AM995" s="278"/>
      <c r="AN995" s="270" t="s">
        <v>464</v>
      </c>
      <c r="AO995" s="271"/>
      <c r="AP995" s="271"/>
      <c r="AQ995" s="271"/>
      <c r="AR995" s="271"/>
      <c r="AS995" s="271"/>
      <c r="AT995" s="272"/>
      <c r="AU995" s="2"/>
      <c r="AV995" s="270" t="s">
        <v>23</v>
      </c>
      <c r="AW995" s="271"/>
      <c r="AX995" s="271"/>
      <c r="AY995" s="271"/>
      <c r="AZ995" s="271"/>
      <c r="BA995" s="271"/>
      <c r="BB995" s="271"/>
      <c r="BC995" s="271"/>
      <c r="BD995" s="271"/>
      <c r="BE995" s="271"/>
      <c r="BF995" s="271"/>
      <c r="BG995" s="271"/>
      <c r="BH995" s="271"/>
      <c r="BI995" s="271"/>
      <c r="BJ995" s="271"/>
      <c r="BK995" s="271"/>
      <c r="BL995" s="271"/>
      <c r="BM995" s="271"/>
      <c r="BN995" s="271"/>
      <c r="BO995" s="271"/>
      <c r="BP995" s="271"/>
      <c r="BQ995" s="272"/>
      <c r="BR995" s="276" t="s">
        <v>45</v>
      </c>
      <c r="BS995" s="277"/>
      <c r="BT995" s="277"/>
      <c r="BU995" s="277"/>
      <c r="BV995" s="277"/>
      <c r="BW995" s="277"/>
      <c r="BX995" s="277"/>
      <c r="BY995" s="277"/>
      <c r="BZ995" s="277"/>
      <c r="CA995" s="277"/>
      <c r="CB995" s="277"/>
      <c r="CC995" s="277"/>
      <c r="CD995" s="277"/>
      <c r="CE995" s="277"/>
      <c r="CF995" s="270" t="s">
        <v>464</v>
      </c>
      <c r="CG995" s="271"/>
      <c r="CH995" s="271"/>
      <c r="CI995" s="271"/>
      <c r="CJ995" s="271"/>
      <c r="CK995" s="271"/>
      <c r="CL995" s="271"/>
      <c r="CM995" s="271"/>
      <c r="CN995" s="272"/>
      <c r="CO995" s="2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</row>
    <row r="996" spans="4:110" ht="14.25" customHeight="1" x14ac:dyDescent="0.35">
      <c r="D996" s="273"/>
      <c r="E996" s="274"/>
      <c r="F996" s="274"/>
      <c r="G996" s="274"/>
      <c r="H996" s="274"/>
      <c r="I996" s="274"/>
      <c r="J996" s="274"/>
      <c r="K996" s="274"/>
      <c r="L996" s="274"/>
      <c r="M996" s="274"/>
      <c r="N996" s="274"/>
      <c r="O996" s="274"/>
      <c r="P996" s="274"/>
      <c r="Q996" s="274"/>
      <c r="R996" s="274"/>
      <c r="S996" s="274"/>
      <c r="T996" s="274"/>
      <c r="U996" s="274"/>
      <c r="V996" s="274"/>
      <c r="W996" s="274"/>
      <c r="X996" s="274"/>
      <c r="Y996" s="275"/>
      <c r="Z996" s="276" t="s">
        <v>515</v>
      </c>
      <c r="AA996" s="277"/>
      <c r="AB996" s="277"/>
      <c r="AC996" s="277"/>
      <c r="AD996" s="277"/>
      <c r="AE996" s="278"/>
      <c r="AF996" s="276" t="s">
        <v>124</v>
      </c>
      <c r="AG996" s="277"/>
      <c r="AH996" s="277"/>
      <c r="AI996" s="277"/>
      <c r="AJ996" s="277"/>
      <c r="AK996" s="277"/>
      <c r="AL996" s="277"/>
      <c r="AM996" s="278"/>
      <c r="AN996" s="273"/>
      <c r="AO996" s="274"/>
      <c r="AP996" s="274"/>
      <c r="AQ996" s="274"/>
      <c r="AR996" s="274"/>
      <c r="AS996" s="274"/>
      <c r="AT996" s="275"/>
      <c r="AU996" s="2"/>
      <c r="AV996" s="273"/>
      <c r="AW996" s="274"/>
      <c r="AX996" s="274"/>
      <c r="AY996" s="274"/>
      <c r="AZ996" s="274"/>
      <c r="BA996" s="274"/>
      <c r="BB996" s="274"/>
      <c r="BC996" s="274"/>
      <c r="BD996" s="274"/>
      <c r="BE996" s="274"/>
      <c r="BF996" s="274"/>
      <c r="BG996" s="274"/>
      <c r="BH996" s="274"/>
      <c r="BI996" s="274"/>
      <c r="BJ996" s="274"/>
      <c r="BK996" s="274"/>
      <c r="BL996" s="274"/>
      <c r="BM996" s="274"/>
      <c r="BN996" s="274"/>
      <c r="BO996" s="274"/>
      <c r="BP996" s="274"/>
      <c r="BQ996" s="275"/>
      <c r="BR996" s="290" t="s">
        <v>515</v>
      </c>
      <c r="BS996" s="290"/>
      <c r="BT996" s="290"/>
      <c r="BU996" s="290"/>
      <c r="BV996" s="290"/>
      <c r="BW996" s="290"/>
      <c r="BX996" s="290" t="s">
        <v>124</v>
      </c>
      <c r="BY996" s="290"/>
      <c r="BZ996" s="290"/>
      <c r="CA996" s="290"/>
      <c r="CB996" s="290"/>
      <c r="CC996" s="290"/>
      <c r="CD996" s="290"/>
      <c r="CE996" s="290"/>
      <c r="CF996" s="273"/>
      <c r="CG996" s="274"/>
      <c r="CH996" s="274"/>
      <c r="CI996" s="274"/>
      <c r="CJ996" s="274"/>
      <c r="CK996" s="274"/>
      <c r="CL996" s="274"/>
      <c r="CM996" s="274"/>
      <c r="CN996" s="275"/>
      <c r="CO996" s="2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</row>
    <row r="997" spans="4:110" ht="29.25" customHeight="1" x14ac:dyDescent="0.35">
      <c r="D997" s="291" t="s">
        <v>968</v>
      </c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3"/>
      <c r="Z997" s="284" t="s">
        <v>899</v>
      </c>
      <c r="AA997" s="285"/>
      <c r="AB997" s="285"/>
      <c r="AC997" s="285"/>
      <c r="AD997" s="285"/>
      <c r="AE997" s="286"/>
      <c r="AF997" s="284"/>
      <c r="AG997" s="285"/>
      <c r="AH997" s="285"/>
      <c r="AI997" s="285"/>
      <c r="AJ997" s="285"/>
      <c r="AK997" s="285"/>
      <c r="AL997" s="285"/>
      <c r="AM997" s="286"/>
      <c r="AN997" s="284" t="s">
        <v>988</v>
      </c>
      <c r="AO997" s="285"/>
      <c r="AP997" s="285"/>
      <c r="AQ997" s="285"/>
      <c r="AR997" s="285"/>
      <c r="AS997" s="285"/>
      <c r="AT997" s="286"/>
      <c r="AU997" s="2"/>
      <c r="AV997" s="348" t="s">
        <v>985</v>
      </c>
      <c r="AW997" s="348"/>
      <c r="AX997" s="348"/>
      <c r="AY997" s="348"/>
      <c r="AZ997" s="348"/>
      <c r="BA997" s="348"/>
      <c r="BB997" s="348"/>
      <c r="BC997" s="348"/>
      <c r="BD997" s="348"/>
      <c r="BE997" s="348"/>
      <c r="BF997" s="348"/>
      <c r="BG997" s="348"/>
      <c r="BH997" s="348"/>
      <c r="BI997" s="348"/>
      <c r="BJ997" s="348"/>
      <c r="BK997" s="348"/>
      <c r="BL997" s="348"/>
      <c r="BM997" s="348"/>
      <c r="BN997" s="348"/>
      <c r="BO997" s="348"/>
      <c r="BP997" s="348"/>
      <c r="BQ997" s="348"/>
      <c r="BR997" s="255" t="s">
        <v>899</v>
      </c>
      <c r="BS997" s="255"/>
      <c r="BT997" s="255"/>
      <c r="BU997" s="255"/>
      <c r="BV997" s="255"/>
      <c r="BW997" s="255"/>
      <c r="BX997" s="255"/>
      <c r="BY997" s="255"/>
      <c r="BZ997" s="255"/>
      <c r="CA997" s="255"/>
      <c r="CB997" s="255"/>
      <c r="CC997" s="255"/>
      <c r="CD997" s="255"/>
      <c r="CE997" s="255"/>
      <c r="CF997" s="284" t="s">
        <v>988</v>
      </c>
      <c r="CG997" s="285"/>
      <c r="CH997" s="285"/>
      <c r="CI997" s="285"/>
      <c r="CJ997" s="285"/>
      <c r="CK997" s="285"/>
      <c r="CL997" s="285"/>
      <c r="CM997" s="285"/>
      <c r="CN997" s="286"/>
      <c r="CO997" s="2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</row>
    <row r="998" spans="4:110" ht="14.25" customHeight="1" x14ac:dyDescent="0.35">
      <c r="D998" s="291" t="s">
        <v>969</v>
      </c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3"/>
      <c r="Z998" s="284" t="s">
        <v>899</v>
      </c>
      <c r="AA998" s="285"/>
      <c r="AB998" s="285"/>
      <c r="AC998" s="285"/>
      <c r="AD998" s="285"/>
      <c r="AE998" s="286"/>
      <c r="AF998" s="284"/>
      <c r="AG998" s="285"/>
      <c r="AH998" s="285"/>
      <c r="AI998" s="285"/>
      <c r="AJ998" s="285"/>
      <c r="AK998" s="285"/>
      <c r="AL998" s="285"/>
      <c r="AM998" s="286"/>
      <c r="AN998" s="284" t="s">
        <v>988</v>
      </c>
      <c r="AO998" s="285"/>
      <c r="AP998" s="285"/>
      <c r="AQ998" s="285"/>
      <c r="AR998" s="285"/>
      <c r="AS998" s="285"/>
      <c r="AT998" s="286"/>
      <c r="AU998" s="2"/>
      <c r="AV998" s="255" t="s">
        <v>986</v>
      </c>
      <c r="AW998" s="255"/>
      <c r="AX998" s="255"/>
      <c r="AY998" s="255"/>
      <c r="AZ998" s="255"/>
      <c r="BA998" s="255"/>
      <c r="BB998" s="255"/>
      <c r="BC998" s="255"/>
      <c r="BD998" s="255"/>
      <c r="BE998" s="255"/>
      <c r="BF998" s="255"/>
      <c r="BG998" s="255"/>
      <c r="BH998" s="255"/>
      <c r="BI998" s="255"/>
      <c r="BJ998" s="255"/>
      <c r="BK998" s="255"/>
      <c r="BL998" s="255"/>
      <c r="BM998" s="255"/>
      <c r="BN998" s="255"/>
      <c r="BO998" s="255"/>
      <c r="BP998" s="255"/>
      <c r="BQ998" s="255"/>
      <c r="BR998" s="255" t="s">
        <v>899</v>
      </c>
      <c r="BS998" s="255"/>
      <c r="BT998" s="255"/>
      <c r="BU998" s="255"/>
      <c r="BV998" s="255"/>
      <c r="BW998" s="255"/>
      <c r="BX998" s="255"/>
      <c r="BY998" s="255"/>
      <c r="BZ998" s="255"/>
      <c r="CA998" s="255"/>
      <c r="CB998" s="255"/>
      <c r="CC998" s="255"/>
      <c r="CD998" s="255"/>
      <c r="CE998" s="255"/>
      <c r="CF998" s="284" t="s">
        <v>988</v>
      </c>
      <c r="CG998" s="285"/>
      <c r="CH998" s="285"/>
      <c r="CI998" s="285"/>
      <c r="CJ998" s="285"/>
      <c r="CK998" s="285"/>
      <c r="CL998" s="285"/>
      <c r="CM998" s="285"/>
      <c r="CN998" s="286"/>
      <c r="CO998" s="2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</row>
    <row r="999" spans="4:110" ht="14.25" customHeight="1" x14ac:dyDescent="0.35">
      <c r="D999" s="291" t="s">
        <v>970</v>
      </c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3"/>
      <c r="Z999" s="284" t="s">
        <v>899</v>
      </c>
      <c r="AA999" s="285"/>
      <c r="AB999" s="285"/>
      <c r="AC999" s="285"/>
      <c r="AD999" s="285"/>
      <c r="AE999" s="286"/>
      <c r="AF999" s="284"/>
      <c r="AG999" s="285"/>
      <c r="AH999" s="285"/>
      <c r="AI999" s="285"/>
      <c r="AJ999" s="285"/>
      <c r="AK999" s="285"/>
      <c r="AL999" s="285"/>
      <c r="AM999" s="286"/>
      <c r="AN999" s="387" t="s">
        <v>988</v>
      </c>
      <c r="AO999" s="388"/>
      <c r="AP999" s="388"/>
      <c r="AQ999" s="388"/>
      <c r="AR999" s="388"/>
      <c r="AS999" s="388"/>
      <c r="AT999" s="389"/>
      <c r="AU999" s="2"/>
      <c r="AV999" s="255" t="s">
        <v>987</v>
      </c>
      <c r="AW999" s="255"/>
      <c r="AX999" s="255"/>
      <c r="AY999" s="255"/>
      <c r="AZ999" s="255"/>
      <c r="BA999" s="255"/>
      <c r="BB999" s="255"/>
      <c r="BC999" s="255"/>
      <c r="BD999" s="255"/>
      <c r="BE999" s="255"/>
      <c r="BF999" s="255"/>
      <c r="BG999" s="255"/>
      <c r="BH999" s="255"/>
      <c r="BI999" s="255"/>
      <c r="BJ999" s="255"/>
      <c r="BK999" s="255"/>
      <c r="BL999" s="255"/>
      <c r="BM999" s="255"/>
      <c r="BN999" s="255"/>
      <c r="BO999" s="255"/>
      <c r="BP999" s="255"/>
      <c r="BQ999" s="255"/>
      <c r="BR999" s="255" t="s">
        <v>899</v>
      </c>
      <c r="BS999" s="255"/>
      <c r="BT999" s="255"/>
      <c r="BU999" s="255"/>
      <c r="BV999" s="255"/>
      <c r="BW999" s="255"/>
      <c r="BX999" s="255"/>
      <c r="BY999" s="255"/>
      <c r="BZ999" s="255"/>
      <c r="CA999" s="255"/>
      <c r="CB999" s="255"/>
      <c r="CC999" s="255"/>
      <c r="CD999" s="255"/>
      <c r="CE999" s="255"/>
      <c r="CF999" s="284" t="s">
        <v>988</v>
      </c>
      <c r="CG999" s="285"/>
      <c r="CH999" s="285"/>
      <c r="CI999" s="285"/>
      <c r="CJ999" s="285"/>
      <c r="CK999" s="285"/>
      <c r="CL999" s="285"/>
      <c r="CM999" s="285"/>
      <c r="CN999" s="286"/>
      <c r="CO999" s="2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</row>
    <row r="1000" spans="4:110" ht="14.25" customHeight="1" x14ac:dyDescent="0.35">
      <c r="D1000" s="291" t="s">
        <v>971</v>
      </c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3"/>
      <c r="Z1000" s="284" t="s">
        <v>899</v>
      </c>
      <c r="AA1000" s="285"/>
      <c r="AB1000" s="285"/>
      <c r="AC1000" s="285"/>
      <c r="AD1000" s="285"/>
      <c r="AE1000" s="286"/>
      <c r="AF1000" s="284"/>
      <c r="AG1000" s="285"/>
      <c r="AH1000" s="285"/>
      <c r="AI1000" s="285"/>
      <c r="AJ1000" s="285"/>
      <c r="AK1000" s="285"/>
      <c r="AL1000" s="285"/>
      <c r="AM1000" s="285"/>
      <c r="AN1000" s="631" t="s">
        <v>1283</v>
      </c>
      <c r="AO1000" s="632"/>
      <c r="AP1000" s="632"/>
      <c r="AQ1000" s="632"/>
      <c r="AR1000" s="632"/>
      <c r="AS1000" s="632"/>
      <c r="AT1000" s="633"/>
      <c r="AU1000" s="2"/>
      <c r="AV1000" s="255" t="s">
        <v>1284</v>
      </c>
      <c r="AW1000" s="255"/>
      <c r="AX1000" s="255"/>
      <c r="AY1000" s="255"/>
      <c r="AZ1000" s="255"/>
      <c r="BA1000" s="255"/>
      <c r="BB1000" s="255"/>
      <c r="BC1000" s="255"/>
      <c r="BD1000" s="255"/>
      <c r="BE1000" s="255"/>
      <c r="BF1000" s="255"/>
      <c r="BG1000" s="255"/>
      <c r="BH1000" s="255"/>
      <c r="BI1000" s="255"/>
      <c r="BJ1000" s="255"/>
      <c r="BK1000" s="255"/>
      <c r="BL1000" s="255"/>
      <c r="BM1000" s="255"/>
      <c r="BN1000" s="255"/>
      <c r="BO1000" s="255"/>
      <c r="BP1000" s="255"/>
      <c r="BQ1000" s="255"/>
      <c r="BR1000" s="255" t="s">
        <v>899</v>
      </c>
      <c r="BS1000" s="255"/>
      <c r="BT1000" s="255"/>
      <c r="BU1000" s="255"/>
      <c r="BV1000" s="255"/>
      <c r="BW1000" s="255"/>
      <c r="BX1000" s="255"/>
      <c r="BY1000" s="255"/>
      <c r="BZ1000" s="255"/>
      <c r="CA1000" s="255"/>
      <c r="CB1000" s="255"/>
      <c r="CC1000" s="255"/>
      <c r="CD1000" s="255"/>
      <c r="CE1000" s="255"/>
      <c r="CF1000" s="284" t="s">
        <v>988</v>
      </c>
      <c r="CG1000" s="285"/>
      <c r="CH1000" s="285"/>
      <c r="CI1000" s="285"/>
      <c r="CJ1000" s="285"/>
      <c r="CK1000" s="285"/>
      <c r="CL1000" s="285"/>
      <c r="CM1000" s="285"/>
      <c r="CN1000" s="286"/>
      <c r="CO1000" s="2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</row>
    <row r="1001" spans="4:110" ht="14.25" customHeight="1" x14ac:dyDescent="0.35">
      <c r="D1001" s="291" t="s">
        <v>972</v>
      </c>
      <c r="E1001" s="292"/>
      <c r="F1001" s="292"/>
      <c r="G1001" s="292"/>
      <c r="H1001" s="292"/>
      <c r="I1001" s="292"/>
      <c r="J1001" s="292"/>
      <c r="K1001" s="292"/>
      <c r="L1001" s="292"/>
      <c r="M1001" s="292"/>
      <c r="N1001" s="292"/>
      <c r="O1001" s="292"/>
      <c r="P1001" s="292"/>
      <c r="Q1001" s="292"/>
      <c r="R1001" s="292"/>
      <c r="S1001" s="292"/>
      <c r="T1001" s="292"/>
      <c r="U1001" s="292"/>
      <c r="V1001" s="292"/>
      <c r="W1001" s="292"/>
      <c r="X1001" s="292"/>
      <c r="Y1001" s="293"/>
      <c r="Z1001" s="284" t="s">
        <v>899</v>
      </c>
      <c r="AA1001" s="285"/>
      <c r="AB1001" s="285"/>
      <c r="AC1001" s="285"/>
      <c r="AD1001" s="285"/>
      <c r="AE1001" s="286"/>
      <c r="AF1001" s="284"/>
      <c r="AG1001" s="285"/>
      <c r="AH1001" s="285"/>
      <c r="AI1001" s="285"/>
      <c r="AJ1001" s="285"/>
      <c r="AK1001" s="285"/>
      <c r="AL1001" s="285"/>
      <c r="AM1001" s="286"/>
      <c r="AN1001" s="384" t="s">
        <v>1283</v>
      </c>
      <c r="AO1001" s="385"/>
      <c r="AP1001" s="385"/>
      <c r="AQ1001" s="385"/>
      <c r="AR1001" s="385"/>
      <c r="AS1001" s="385"/>
      <c r="AT1001" s="386"/>
      <c r="AU1001" s="2"/>
      <c r="AV1001" s="255" t="s">
        <v>1309</v>
      </c>
      <c r="AW1001" s="255"/>
      <c r="AX1001" s="255"/>
      <c r="AY1001" s="255"/>
      <c r="AZ1001" s="255"/>
      <c r="BA1001" s="255"/>
      <c r="BB1001" s="255"/>
      <c r="BC1001" s="255"/>
      <c r="BD1001" s="255"/>
      <c r="BE1001" s="255"/>
      <c r="BF1001" s="255"/>
      <c r="BG1001" s="255"/>
      <c r="BH1001" s="255"/>
      <c r="BI1001" s="255"/>
      <c r="BJ1001" s="255"/>
      <c r="BK1001" s="255"/>
      <c r="BL1001" s="255"/>
      <c r="BM1001" s="255"/>
      <c r="BN1001" s="255"/>
      <c r="BO1001" s="255"/>
      <c r="BP1001" s="255"/>
      <c r="BQ1001" s="255"/>
      <c r="BR1001" s="255" t="s">
        <v>899</v>
      </c>
      <c r="BS1001" s="255"/>
      <c r="BT1001" s="255"/>
      <c r="BU1001" s="255"/>
      <c r="BV1001" s="255"/>
      <c r="BW1001" s="255"/>
      <c r="BX1001" s="255"/>
      <c r="BY1001" s="255"/>
      <c r="BZ1001" s="255"/>
      <c r="CA1001" s="255"/>
      <c r="CB1001" s="255"/>
      <c r="CC1001" s="255"/>
      <c r="CD1001" s="255"/>
      <c r="CE1001" s="255"/>
      <c r="CF1001" s="284" t="s">
        <v>988</v>
      </c>
      <c r="CG1001" s="285"/>
      <c r="CH1001" s="285"/>
      <c r="CI1001" s="285"/>
      <c r="CJ1001" s="285"/>
      <c r="CK1001" s="285"/>
      <c r="CL1001" s="285"/>
      <c r="CM1001" s="285"/>
      <c r="CN1001" s="286"/>
      <c r="CO1001" s="2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</row>
    <row r="1002" spans="4:110" ht="14.25" customHeight="1" x14ac:dyDescent="0.35">
      <c r="D1002" s="291" t="s">
        <v>973</v>
      </c>
      <c r="E1002" s="292"/>
      <c r="F1002" s="292"/>
      <c r="G1002" s="292"/>
      <c r="H1002" s="292"/>
      <c r="I1002" s="292"/>
      <c r="J1002" s="292"/>
      <c r="K1002" s="292"/>
      <c r="L1002" s="292"/>
      <c r="M1002" s="292"/>
      <c r="N1002" s="292"/>
      <c r="O1002" s="292"/>
      <c r="P1002" s="292"/>
      <c r="Q1002" s="292"/>
      <c r="R1002" s="292"/>
      <c r="S1002" s="292"/>
      <c r="T1002" s="292"/>
      <c r="U1002" s="292"/>
      <c r="V1002" s="292"/>
      <c r="W1002" s="292"/>
      <c r="X1002" s="292"/>
      <c r="Y1002" s="293"/>
      <c r="Z1002" s="284" t="s">
        <v>899</v>
      </c>
      <c r="AA1002" s="285"/>
      <c r="AB1002" s="285"/>
      <c r="AC1002" s="285"/>
      <c r="AD1002" s="285"/>
      <c r="AE1002" s="286"/>
      <c r="AF1002" s="284"/>
      <c r="AG1002" s="285"/>
      <c r="AH1002" s="285"/>
      <c r="AI1002" s="285"/>
      <c r="AJ1002" s="285"/>
      <c r="AK1002" s="285"/>
      <c r="AL1002" s="285"/>
      <c r="AM1002" s="286"/>
      <c r="AN1002" s="284" t="s">
        <v>1283</v>
      </c>
      <c r="AO1002" s="285"/>
      <c r="AP1002" s="285"/>
      <c r="AQ1002" s="285"/>
      <c r="AR1002" s="285"/>
      <c r="AS1002" s="285"/>
      <c r="AT1002" s="286"/>
      <c r="AU1002" s="2"/>
      <c r="AV1002" s="255"/>
      <c r="AW1002" s="255"/>
      <c r="AX1002" s="255"/>
      <c r="AY1002" s="255"/>
      <c r="AZ1002" s="255"/>
      <c r="BA1002" s="255"/>
      <c r="BB1002" s="255"/>
      <c r="BC1002" s="255"/>
      <c r="BD1002" s="255"/>
      <c r="BE1002" s="255"/>
      <c r="BF1002" s="255"/>
      <c r="BG1002" s="255"/>
      <c r="BH1002" s="255"/>
      <c r="BI1002" s="255"/>
      <c r="BJ1002" s="255"/>
      <c r="BK1002" s="255"/>
      <c r="BL1002" s="255"/>
      <c r="BM1002" s="255"/>
      <c r="BN1002" s="255"/>
      <c r="BO1002" s="255"/>
      <c r="BP1002" s="255"/>
      <c r="BQ1002" s="255"/>
      <c r="BR1002" s="255"/>
      <c r="BS1002" s="255"/>
      <c r="BT1002" s="255"/>
      <c r="BU1002" s="255"/>
      <c r="BV1002" s="255"/>
      <c r="BW1002" s="255"/>
      <c r="BX1002" s="255"/>
      <c r="BY1002" s="255"/>
      <c r="BZ1002" s="255"/>
      <c r="CA1002" s="255"/>
      <c r="CB1002" s="255"/>
      <c r="CC1002" s="255"/>
      <c r="CD1002" s="255"/>
      <c r="CE1002" s="255"/>
      <c r="CF1002" s="284"/>
      <c r="CG1002" s="285"/>
      <c r="CH1002" s="285"/>
      <c r="CI1002" s="285"/>
      <c r="CJ1002" s="285"/>
      <c r="CK1002" s="285"/>
      <c r="CL1002" s="285"/>
      <c r="CM1002" s="285"/>
      <c r="CN1002" s="286"/>
      <c r="CO1002" s="2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</row>
    <row r="1003" spans="4:110" ht="14.25" customHeight="1" x14ac:dyDescent="0.35">
      <c r="D1003" s="291" t="s">
        <v>974</v>
      </c>
      <c r="E1003" s="292"/>
      <c r="F1003" s="292"/>
      <c r="G1003" s="292"/>
      <c r="H1003" s="292"/>
      <c r="I1003" s="292"/>
      <c r="J1003" s="292"/>
      <c r="K1003" s="292"/>
      <c r="L1003" s="292"/>
      <c r="M1003" s="292"/>
      <c r="N1003" s="292"/>
      <c r="O1003" s="292"/>
      <c r="P1003" s="292"/>
      <c r="Q1003" s="292"/>
      <c r="R1003" s="292"/>
      <c r="S1003" s="292"/>
      <c r="T1003" s="292"/>
      <c r="U1003" s="292"/>
      <c r="V1003" s="292"/>
      <c r="W1003" s="292"/>
      <c r="X1003" s="292"/>
      <c r="Y1003" s="293"/>
      <c r="Z1003" s="284" t="s">
        <v>899</v>
      </c>
      <c r="AA1003" s="285"/>
      <c r="AB1003" s="285"/>
      <c r="AC1003" s="285"/>
      <c r="AD1003" s="285"/>
      <c r="AE1003" s="286"/>
      <c r="AF1003" s="284"/>
      <c r="AG1003" s="285"/>
      <c r="AH1003" s="285"/>
      <c r="AI1003" s="285"/>
      <c r="AJ1003" s="285"/>
      <c r="AK1003" s="285"/>
      <c r="AL1003" s="285"/>
      <c r="AM1003" s="286"/>
      <c r="AN1003" s="284" t="s">
        <v>1283</v>
      </c>
      <c r="AO1003" s="285"/>
      <c r="AP1003" s="285"/>
      <c r="AQ1003" s="285"/>
      <c r="AR1003" s="285"/>
      <c r="AS1003" s="285"/>
      <c r="AT1003" s="286"/>
      <c r="AU1003" s="2"/>
      <c r="AV1003" s="255"/>
      <c r="AW1003" s="255"/>
      <c r="AX1003" s="255"/>
      <c r="AY1003" s="255"/>
      <c r="AZ1003" s="255"/>
      <c r="BA1003" s="255"/>
      <c r="BB1003" s="255"/>
      <c r="BC1003" s="255"/>
      <c r="BD1003" s="255"/>
      <c r="BE1003" s="255"/>
      <c r="BF1003" s="255"/>
      <c r="BG1003" s="255"/>
      <c r="BH1003" s="255"/>
      <c r="BI1003" s="255"/>
      <c r="BJ1003" s="255"/>
      <c r="BK1003" s="255"/>
      <c r="BL1003" s="255"/>
      <c r="BM1003" s="255"/>
      <c r="BN1003" s="255"/>
      <c r="BO1003" s="255"/>
      <c r="BP1003" s="255"/>
      <c r="BQ1003" s="255"/>
      <c r="BR1003" s="255"/>
      <c r="BS1003" s="255"/>
      <c r="BT1003" s="255"/>
      <c r="BU1003" s="255"/>
      <c r="BV1003" s="255"/>
      <c r="BW1003" s="255"/>
      <c r="BX1003" s="255"/>
      <c r="BY1003" s="255"/>
      <c r="BZ1003" s="255"/>
      <c r="CA1003" s="255"/>
      <c r="CB1003" s="255"/>
      <c r="CC1003" s="255"/>
      <c r="CD1003" s="255"/>
      <c r="CE1003" s="255"/>
      <c r="CF1003" s="284"/>
      <c r="CG1003" s="285"/>
      <c r="CH1003" s="285"/>
      <c r="CI1003" s="285"/>
      <c r="CJ1003" s="285"/>
      <c r="CK1003" s="285"/>
      <c r="CL1003" s="285"/>
      <c r="CM1003" s="285"/>
      <c r="CN1003" s="286"/>
      <c r="CO1003" s="2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</row>
    <row r="1004" spans="4:110" ht="14.25" customHeight="1" x14ac:dyDescent="0.35">
      <c r="D1004" s="291" t="s">
        <v>975</v>
      </c>
      <c r="E1004" s="292"/>
      <c r="F1004" s="292"/>
      <c r="G1004" s="292"/>
      <c r="H1004" s="292"/>
      <c r="I1004" s="292"/>
      <c r="J1004" s="292"/>
      <c r="K1004" s="292"/>
      <c r="L1004" s="292"/>
      <c r="M1004" s="292"/>
      <c r="N1004" s="292"/>
      <c r="O1004" s="292"/>
      <c r="P1004" s="292"/>
      <c r="Q1004" s="292"/>
      <c r="R1004" s="292"/>
      <c r="S1004" s="292"/>
      <c r="T1004" s="292"/>
      <c r="U1004" s="292"/>
      <c r="V1004" s="292"/>
      <c r="W1004" s="292"/>
      <c r="X1004" s="292"/>
      <c r="Y1004" s="293"/>
      <c r="Z1004" s="284" t="s">
        <v>899</v>
      </c>
      <c r="AA1004" s="285"/>
      <c r="AB1004" s="285"/>
      <c r="AC1004" s="285"/>
      <c r="AD1004" s="285"/>
      <c r="AE1004" s="286"/>
      <c r="AF1004" s="284"/>
      <c r="AG1004" s="285"/>
      <c r="AH1004" s="285"/>
      <c r="AI1004" s="285"/>
      <c r="AJ1004" s="285"/>
      <c r="AK1004" s="285"/>
      <c r="AL1004" s="285"/>
      <c r="AM1004" s="286"/>
      <c r="AN1004" s="284" t="s">
        <v>988</v>
      </c>
      <c r="AO1004" s="285"/>
      <c r="AP1004" s="285"/>
      <c r="AQ1004" s="285"/>
      <c r="AR1004" s="285"/>
      <c r="AS1004" s="285"/>
      <c r="AT1004" s="286"/>
      <c r="AU1004" s="2"/>
      <c r="AV1004" s="255"/>
      <c r="AW1004" s="255"/>
      <c r="AX1004" s="255"/>
      <c r="AY1004" s="255"/>
      <c r="AZ1004" s="255"/>
      <c r="BA1004" s="255"/>
      <c r="BB1004" s="255"/>
      <c r="BC1004" s="255"/>
      <c r="BD1004" s="255"/>
      <c r="BE1004" s="255"/>
      <c r="BF1004" s="255"/>
      <c r="BG1004" s="255"/>
      <c r="BH1004" s="255"/>
      <c r="BI1004" s="255"/>
      <c r="BJ1004" s="255"/>
      <c r="BK1004" s="255"/>
      <c r="BL1004" s="255"/>
      <c r="BM1004" s="255"/>
      <c r="BN1004" s="255"/>
      <c r="BO1004" s="255"/>
      <c r="BP1004" s="255"/>
      <c r="BQ1004" s="255"/>
      <c r="BR1004" s="255"/>
      <c r="BS1004" s="255"/>
      <c r="BT1004" s="255"/>
      <c r="BU1004" s="255"/>
      <c r="BV1004" s="255"/>
      <c r="BW1004" s="255"/>
      <c r="BX1004" s="255"/>
      <c r="BY1004" s="255"/>
      <c r="BZ1004" s="255"/>
      <c r="CA1004" s="255"/>
      <c r="CB1004" s="255"/>
      <c r="CC1004" s="255"/>
      <c r="CD1004" s="255"/>
      <c r="CE1004" s="255"/>
      <c r="CF1004" s="284"/>
      <c r="CG1004" s="285"/>
      <c r="CH1004" s="285"/>
      <c r="CI1004" s="285"/>
      <c r="CJ1004" s="285"/>
      <c r="CK1004" s="285"/>
      <c r="CL1004" s="285"/>
      <c r="CM1004" s="285"/>
      <c r="CN1004" s="286"/>
      <c r="CO1004" s="2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</row>
    <row r="1005" spans="4:110" ht="14.25" customHeight="1" x14ac:dyDescent="0.35">
      <c r="D1005" s="291" t="s">
        <v>1307</v>
      </c>
      <c r="E1005" s="292"/>
      <c r="F1005" s="292"/>
      <c r="G1005" s="292"/>
      <c r="H1005" s="292"/>
      <c r="I1005" s="292"/>
      <c r="J1005" s="292"/>
      <c r="K1005" s="292"/>
      <c r="L1005" s="292"/>
      <c r="M1005" s="292"/>
      <c r="N1005" s="292"/>
      <c r="O1005" s="292"/>
      <c r="P1005" s="292"/>
      <c r="Q1005" s="292"/>
      <c r="R1005" s="292"/>
      <c r="S1005" s="292"/>
      <c r="T1005" s="292"/>
      <c r="U1005" s="292"/>
      <c r="V1005" s="292"/>
      <c r="W1005" s="292"/>
      <c r="X1005" s="292"/>
      <c r="Y1005" s="293"/>
      <c r="Z1005" s="284" t="s">
        <v>899</v>
      </c>
      <c r="AA1005" s="285"/>
      <c r="AB1005" s="285"/>
      <c r="AC1005" s="285"/>
      <c r="AD1005" s="285"/>
      <c r="AE1005" s="286"/>
      <c r="AF1005" s="284"/>
      <c r="AG1005" s="285"/>
      <c r="AH1005" s="285"/>
      <c r="AI1005" s="285"/>
      <c r="AJ1005" s="285"/>
      <c r="AK1005" s="285"/>
      <c r="AL1005" s="285"/>
      <c r="AM1005" s="286"/>
      <c r="AN1005" s="284" t="s">
        <v>988</v>
      </c>
      <c r="AO1005" s="285"/>
      <c r="AP1005" s="285"/>
      <c r="AQ1005" s="285"/>
      <c r="AR1005" s="285"/>
      <c r="AS1005" s="285"/>
      <c r="AT1005" s="286"/>
      <c r="AU1005" s="2"/>
      <c r="AV1005" s="255"/>
      <c r="AW1005" s="255"/>
      <c r="AX1005" s="255"/>
      <c r="AY1005" s="255"/>
      <c r="AZ1005" s="255"/>
      <c r="BA1005" s="255"/>
      <c r="BB1005" s="255"/>
      <c r="BC1005" s="255"/>
      <c r="BD1005" s="255"/>
      <c r="BE1005" s="255"/>
      <c r="BF1005" s="255"/>
      <c r="BG1005" s="255"/>
      <c r="BH1005" s="255"/>
      <c r="BI1005" s="255"/>
      <c r="BJ1005" s="255"/>
      <c r="BK1005" s="255"/>
      <c r="BL1005" s="255"/>
      <c r="BM1005" s="255"/>
      <c r="BN1005" s="255"/>
      <c r="BO1005" s="255"/>
      <c r="BP1005" s="255"/>
      <c r="BQ1005" s="255"/>
      <c r="BR1005" s="255"/>
      <c r="BS1005" s="255"/>
      <c r="BT1005" s="255"/>
      <c r="BU1005" s="255"/>
      <c r="BV1005" s="255"/>
      <c r="BW1005" s="255"/>
      <c r="BX1005" s="255"/>
      <c r="BY1005" s="255"/>
      <c r="BZ1005" s="255"/>
      <c r="CA1005" s="255"/>
      <c r="CB1005" s="255"/>
      <c r="CC1005" s="255"/>
      <c r="CD1005" s="255"/>
      <c r="CE1005" s="255"/>
      <c r="CF1005" s="284"/>
      <c r="CG1005" s="285"/>
      <c r="CH1005" s="285"/>
      <c r="CI1005" s="285"/>
      <c r="CJ1005" s="285"/>
      <c r="CK1005" s="285"/>
      <c r="CL1005" s="285"/>
      <c r="CM1005" s="285"/>
      <c r="CN1005" s="286"/>
      <c r="CO1005" s="2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</row>
    <row r="1006" spans="4:110" ht="14.25" customHeight="1" x14ac:dyDescent="0.35">
      <c r="D1006" s="291" t="s">
        <v>976</v>
      </c>
      <c r="E1006" s="292"/>
      <c r="F1006" s="292"/>
      <c r="G1006" s="292"/>
      <c r="H1006" s="292"/>
      <c r="I1006" s="292"/>
      <c r="J1006" s="292"/>
      <c r="K1006" s="292"/>
      <c r="L1006" s="292"/>
      <c r="M1006" s="292"/>
      <c r="N1006" s="292"/>
      <c r="O1006" s="292"/>
      <c r="P1006" s="292"/>
      <c r="Q1006" s="292"/>
      <c r="R1006" s="292"/>
      <c r="S1006" s="292"/>
      <c r="T1006" s="292"/>
      <c r="U1006" s="292"/>
      <c r="V1006" s="292"/>
      <c r="W1006" s="292"/>
      <c r="X1006" s="292"/>
      <c r="Y1006" s="293"/>
      <c r="Z1006" s="284" t="s">
        <v>899</v>
      </c>
      <c r="AA1006" s="285"/>
      <c r="AB1006" s="285"/>
      <c r="AC1006" s="285"/>
      <c r="AD1006" s="285"/>
      <c r="AE1006" s="286"/>
      <c r="AF1006" s="284"/>
      <c r="AG1006" s="285"/>
      <c r="AH1006" s="285"/>
      <c r="AI1006" s="285"/>
      <c r="AJ1006" s="285"/>
      <c r="AK1006" s="285"/>
      <c r="AL1006" s="285"/>
      <c r="AM1006" s="286"/>
      <c r="AN1006" s="284" t="s">
        <v>988</v>
      </c>
      <c r="AO1006" s="285"/>
      <c r="AP1006" s="285"/>
      <c r="AQ1006" s="285"/>
      <c r="AR1006" s="285"/>
      <c r="AS1006" s="285"/>
      <c r="AT1006" s="286"/>
      <c r="AU1006" s="2"/>
      <c r="AV1006" s="255"/>
      <c r="AW1006" s="255"/>
      <c r="AX1006" s="255"/>
      <c r="AY1006" s="255"/>
      <c r="AZ1006" s="255"/>
      <c r="BA1006" s="255"/>
      <c r="BB1006" s="255"/>
      <c r="BC1006" s="255"/>
      <c r="BD1006" s="255"/>
      <c r="BE1006" s="255"/>
      <c r="BF1006" s="255"/>
      <c r="BG1006" s="255"/>
      <c r="BH1006" s="255"/>
      <c r="BI1006" s="255"/>
      <c r="BJ1006" s="255"/>
      <c r="BK1006" s="255"/>
      <c r="BL1006" s="255"/>
      <c r="BM1006" s="255"/>
      <c r="BN1006" s="255"/>
      <c r="BO1006" s="255"/>
      <c r="BP1006" s="255"/>
      <c r="BQ1006" s="255"/>
      <c r="BR1006" s="255"/>
      <c r="BS1006" s="255"/>
      <c r="BT1006" s="255"/>
      <c r="BU1006" s="255"/>
      <c r="BV1006" s="255"/>
      <c r="BW1006" s="255"/>
      <c r="BX1006" s="255"/>
      <c r="BY1006" s="255"/>
      <c r="BZ1006" s="255"/>
      <c r="CA1006" s="255"/>
      <c r="CB1006" s="255"/>
      <c r="CC1006" s="255"/>
      <c r="CD1006" s="255"/>
      <c r="CE1006" s="255"/>
      <c r="CF1006" s="284"/>
      <c r="CG1006" s="285"/>
      <c r="CH1006" s="285"/>
      <c r="CI1006" s="285"/>
      <c r="CJ1006" s="285"/>
      <c r="CK1006" s="285"/>
      <c r="CL1006" s="285"/>
      <c r="CM1006" s="285"/>
      <c r="CN1006" s="286"/>
      <c r="CO1006" s="2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</row>
    <row r="1007" spans="4:110" ht="14.25" customHeight="1" x14ac:dyDescent="0.35">
      <c r="D1007" s="291" t="s">
        <v>977</v>
      </c>
      <c r="E1007" s="292"/>
      <c r="F1007" s="292"/>
      <c r="G1007" s="292"/>
      <c r="H1007" s="292"/>
      <c r="I1007" s="292"/>
      <c r="J1007" s="292"/>
      <c r="K1007" s="292"/>
      <c r="L1007" s="292"/>
      <c r="M1007" s="292"/>
      <c r="N1007" s="292"/>
      <c r="O1007" s="292"/>
      <c r="P1007" s="292"/>
      <c r="Q1007" s="292"/>
      <c r="R1007" s="292"/>
      <c r="S1007" s="292"/>
      <c r="T1007" s="292"/>
      <c r="U1007" s="292"/>
      <c r="V1007" s="292"/>
      <c r="W1007" s="292"/>
      <c r="X1007" s="292"/>
      <c r="Y1007" s="293"/>
      <c r="Z1007" s="284" t="s">
        <v>899</v>
      </c>
      <c r="AA1007" s="285"/>
      <c r="AB1007" s="285"/>
      <c r="AC1007" s="285"/>
      <c r="AD1007" s="285"/>
      <c r="AE1007" s="286"/>
      <c r="AF1007" s="284"/>
      <c r="AG1007" s="285"/>
      <c r="AH1007" s="285"/>
      <c r="AI1007" s="285"/>
      <c r="AJ1007" s="285"/>
      <c r="AK1007" s="285"/>
      <c r="AL1007" s="285"/>
      <c r="AM1007" s="286"/>
      <c r="AN1007" s="284" t="s">
        <v>988</v>
      </c>
      <c r="AO1007" s="285"/>
      <c r="AP1007" s="285"/>
      <c r="AQ1007" s="285"/>
      <c r="AR1007" s="285"/>
      <c r="AS1007" s="285"/>
      <c r="AT1007" s="286"/>
      <c r="AU1007" s="2"/>
      <c r="AV1007" s="255"/>
      <c r="AW1007" s="255"/>
      <c r="AX1007" s="255"/>
      <c r="AY1007" s="255"/>
      <c r="AZ1007" s="255"/>
      <c r="BA1007" s="255"/>
      <c r="BB1007" s="255"/>
      <c r="BC1007" s="255"/>
      <c r="BD1007" s="255"/>
      <c r="BE1007" s="255"/>
      <c r="BF1007" s="255"/>
      <c r="BG1007" s="255"/>
      <c r="BH1007" s="255"/>
      <c r="BI1007" s="255"/>
      <c r="BJ1007" s="255"/>
      <c r="BK1007" s="255"/>
      <c r="BL1007" s="255"/>
      <c r="BM1007" s="255"/>
      <c r="BN1007" s="255"/>
      <c r="BO1007" s="255"/>
      <c r="BP1007" s="255"/>
      <c r="BQ1007" s="255"/>
      <c r="BR1007" s="255"/>
      <c r="BS1007" s="255"/>
      <c r="BT1007" s="255"/>
      <c r="BU1007" s="255"/>
      <c r="BV1007" s="255"/>
      <c r="BW1007" s="255"/>
      <c r="BX1007" s="255"/>
      <c r="BY1007" s="255"/>
      <c r="BZ1007" s="255"/>
      <c r="CA1007" s="255"/>
      <c r="CB1007" s="255"/>
      <c r="CC1007" s="255"/>
      <c r="CD1007" s="255"/>
      <c r="CE1007" s="255"/>
      <c r="CF1007" s="284"/>
      <c r="CG1007" s="285"/>
      <c r="CH1007" s="285"/>
      <c r="CI1007" s="285"/>
      <c r="CJ1007" s="285"/>
      <c r="CK1007" s="285"/>
      <c r="CL1007" s="285"/>
      <c r="CM1007" s="285"/>
      <c r="CN1007" s="286"/>
      <c r="CO1007" s="2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</row>
    <row r="1008" spans="4:110" ht="29.25" customHeight="1" x14ac:dyDescent="0.35">
      <c r="D1008" s="291" t="s">
        <v>978</v>
      </c>
      <c r="E1008" s="292"/>
      <c r="F1008" s="292"/>
      <c r="G1008" s="292"/>
      <c r="H1008" s="292"/>
      <c r="I1008" s="292"/>
      <c r="J1008" s="292"/>
      <c r="K1008" s="292"/>
      <c r="L1008" s="292"/>
      <c r="M1008" s="292"/>
      <c r="N1008" s="292"/>
      <c r="O1008" s="292"/>
      <c r="P1008" s="292"/>
      <c r="Q1008" s="292"/>
      <c r="R1008" s="292"/>
      <c r="S1008" s="292"/>
      <c r="T1008" s="292"/>
      <c r="U1008" s="292"/>
      <c r="V1008" s="292"/>
      <c r="W1008" s="292"/>
      <c r="X1008" s="292"/>
      <c r="Y1008" s="293"/>
      <c r="Z1008" s="284" t="s">
        <v>899</v>
      </c>
      <c r="AA1008" s="285"/>
      <c r="AB1008" s="285"/>
      <c r="AC1008" s="285"/>
      <c r="AD1008" s="285"/>
      <c r="AE1008" s="286"/>
      <c r="AF1008" s="284"/>
      <c r="AG1008" s="285"/>
      <c r="AH1008" s="285"/>
      <c r="AI1008" s="285"/>
      <c r="AJ1008" s="285"/>
      <c r="AK1008" s="285"/>
      <c r="AL1008" s="285"/>
      <c r="AM1008" s="286"/>
      <c r="AN1008" s="284" t="s">
        <v>988</v>
      </c>
      <c r="AO1008" s="285"/>
      <c r="AP1008" s="285"/>
      <c r="AQ1008" s="285"/>
      <c r="AR1008" s="285"/>
      <c r="AS1008" s="285"/>
      <c r="AT1008" s="286"/>
      <c r="AU1008" s="2"/>
      <c r="AV1008" s="255"/>
      <c r="AW1008" s="255"/>
      <c r="AX1008" s="255"/>
      <c r="AY1008" s="255"/>
      <c r="AZ1008" s="255"/>
      <c r="BA1008" s="255"/>
      <c r="BB1008" s="255"/>
      <c r="BC1008" s="255"/>
      <c r="BD1008" s="255"/>
      <c r="BE1008" s="255"/>
      <c r="BF1008" s="255"/>
      <c r="BG1008" s="255"/>
      <c r="BH1008" s="255"/>
      <c r="BI1008" s="255"/>
      <c r="BJ1008" s="255"/>
      <c r="BK1008" s="255"/>
      <c r="BL1008" s="255"/>
      <c r="BM1008" s="255"/>
      <c r="BN1008" s="255"/>
      <c r="BO1008" s="255"/>
      <c r="BP1008" s="255"/>
      <c r="BQ1008" s="255"/>
      <c r="BR1008" s="255"/>
      <c r="BS1008" s="255"/>
      <c r="BT1008" s="255"/>
      <c r="BU1008" s="255"/>
      <c r="BV1008" s="255"/>
      <c r="BW1008" s="255"/>
      <c r="BX1008" s="255"/>
      <c r="BY1008" s="255"/>
      <c r="BZ1008" s="255"/>
      <c r="CA1008" s="255"/>
      <c r="CB1008" s="255"/>
      <c r="CC1008" s="255"/>
      <c r="CD1008" s="255"/>
      <c r="CE1008" s="255"/>
      <c r="CF1008" s="284"/>
      <c r="CG1008" s="285"/>
      <c r="CH1008" s="285"/>
      <c r="CI1008" s="285"/>
      <c r="CJ1008" s="285"/>
      <c r="CK1008" s="285"/>
      <c r="CL1008" s="285"/>
      <c r="CM1008" s="285"/>
      <c r="CN1008" s="286"/>
      <c r="CO1008" s="2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</row>
    <row r="1009" spans="3:110" ht="14.25" customHeight="1" x14ac:dyDescent="0.35">
      <c r="D1009" s="291" t="s">
        <v>979</v>
      </c>
      <c r="E1009" s="292"/>
      <c r="F1009" s="292"/>
      <c r="G1009" s="292"/>
      <c r="H1009" s="292"/>
      <c r="I1009" s="292"/>
      <c r="J1009" s="292"/>
      <c r="K1009" s="292"/>
      <c r="L1009" s="292"/>
      <c r="M1009" s="292"/>
      <c r="N1009" s="292"/>
      <c r="O1009" s="292"/>
      <c r="P1009" s="292"/>
      <c r="Q1009" s="292"/>
      <c r="R1009" s="292"/>
      <c r="S1009" s="292"/>
      <c r="T1009" s="292"/>
      <c r="U1009" s="292"/>
      <c r="V1009" s="292"/>
      <c r="W1009" s="292"/>
      <c r="X1009" s="292"/>
      <c r="Y1009" s="293"/>
      <c r="Z1009" s="284" t="s">
        <v>899</v>
      </c>
      <c r="AA1009" s="285"/>
      <c r="AB1009" s="285"/>
      <c r="AC1009" s="285"/>
      <c r="AD1009" s="285"/>
      <c r="AE1009" s="286"/>
      <c r="AF1009" s="284"/>
      <c r="AG1009" s="285"/>
      <c r="AH1009" s="285"/>
      <c r="AI1009" s="285"/>
      <c r="AJ1009" s="285"/>
      <c r="AK1009" s="285"/>
      <c r="AL1009" s="285"/>
      <c r="AM1009" s="286"/>
      <c r="AN1009" s="284" t="s">
        <v>1283</v>
      </c>
      <c r="AO1009" s="285"/>
      <c r="AP1009" s="285"/>
      <c r="AQ1009" s="285"/>
      <c r="AR1009" s="285"/>
      <c r="AS1009" s="285"/>
      <c r="AT1009" s="286"/>
      <c r="AU1009" s="2"/>
      <c r="AV1009" s="255"/>
      <c r="AW1009" s="255"/>
      <c r="AX1009" s="255"/>
      <c r="AY1009" s="255"/>
      <c r="AZ1009" s="255"/>
      <c r="BA1009" s="255"/>
      <c r="BB1009" s="255"/>
      <c r="BC1009" s="255"/>
      <c r="BD1009" s="255"/>
      <c r="BE1009" s="255"/>
      <c r="BF1009" s="255"/>
      <c r="BG1009" s="255"/>
      <c r="BH1009" s="255"/>
      <c r="BI1009" s="255"/>
      <c r="BJ1009" s="255"/>
      <c r="BK1009" s="255"/>
      <c r="BL1009" s="255"/>
      <c r="BM1009" s="255"/>
      <c r="BN1009" s="255"/>
      <c r="BO1009" s="255"/>
      <c r="BP1009" s="255"/>
      <c r="BQ1009" s="255"/>
      <c r="BR1009" s="255"/>
      <c r="BS1009" s="255"/>
      <c r="BT1009" s="255"/>
      <c r="BU1009" s="255"/>
      <c r="BV1009" s="255"/>
      <c r="BW1009" s="255"/>
      <c r="BX1009" s="255"/>
      <c r="BY1009" s="255"/>
      <c r="BZ1009" s="255"/>
      <c r="CA1009" s="255"/>
      <c r="CB1009" s="255"/>
      <c r="CC1009" s="255"/>
      <c r="CD1009" s="255"/>
      <c r="CE1009" s="255"/>
      <c r="CF1009" s="284"/>
      <c r="CG1009" s="285"/>
      <c r="CH1009" s="285"/>
      <c r="CI1009" s="285"/>
      <c r="CJ1009" s="285"/>
      <c r="CK1009" s="285"/>
      <c r="CL1009" s="285"/>
      <c r="CM1009" s="285"/>
      <c r="CN1009" s="286"/>
      <c r="CO1009" s="2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</row>
    <row r="1010" spans="3:110" ht="27" customHeight="1" x14ac:dyDescent="0.35">
      <c r="D1010" s="291" t="s">
        <v>980</v>
      </c>
      <c r="E1010" s="292"/>
      <c r="F1010" s="292"/>
      <c r="G1010" s="292"/>
      <c r="H1010" s="292"/>
      <c r="I1010" s="292"/>
      <c r="J1010" s="292"/>
      <c r="K1010" s="292"/>
      <c r="L1010" s="292"/>
      <c r="M1010" s="292"/>
      <c r="N1010" s="292"/>
      <c r="O1010" s="292"/>
      <c r="P1010" s="292"/>
      <c r="Q1010" s="292"/>
      <c r="R1010" s="292"/>
      <c r="S1010" s="292"/>
      <c r="T1010" s="292"/>
      <c r="U1010" s="292"/>
      <c r="V1010" s="292"/>
      <c r="W1010" s="292"/>
      <c r="X1010" s="292"/>
      <c r="Y1010" s="293"/>
      <c r="Z1010" s="284" t="s">
        <v>899</v>
      </c>
      <c r="AA1010" s="285"/>
      <c r="AB1010" s="285"/>
      <c r="AC1010" s="285"/>
      <c r="AD1010" s="285"/>
      <c r="AE1010" s="286"/>
      <c r="AF1010" s="284"/>
      <c r="AG1010" s="285"/>
      <c r="AH1010" s="285"/>
      <c r="AI1010" s="285"/>
      <c r="AJ1010" s="285"/>
      <c r="AK1010" s="285"/>
      <c r="AL1010" s="285"/>
      <c r="AM1010" s="286"/>
      <c r="AN1010" s="284" t="s">
        <v>1283</v>
      </c>
      <c r="AO1010" s="285"/>
      <c r="AP1010" s="285"/>
      <c r="AQ1010" s="285"/>
      <c r="AR1010" s="285"/>
      <c r="AS1010" s="285"/>
      <c r="AT1010" s="286"/>
      <c r="AU1010" s="2"/>
      <c r="AV1010" s="255"/>
      <c r="AW1010" s="255"/>
      <c r="AX1010" s="255"/>
      <c r="AY1010" s="255"/>
      <c r="AZ1010" s="255"/>
      <c r="BA1010" s="255"/>
      <c r="BB1010" s="255"/>
      <c r="BC1010" s="255"/>
      <c r="BD1010" s="255"/>
      <c r="BE1010" s="255"/>
      <c r="BF1010" s="255"/>
      <c r="BG1010" s="255"/>
      <c r="BH1010" s="255"/>
      <c r="BI1010" s="255"/>
      <c r="BJ1010" s="255"/>
      <c r="BK1010" s="255"/>
      <c r="BL1010" s="255"/>
      <c r="BM1010" s="255"/>
      <c r="BN1010" s="255"/>
      <c r="BO1010" s="255"/>
      <c r="BP1010" s="255"/>
      <c r="BQ1010" s="255"/>
      <c r="BR1010" s="255"/>
      <c r="BS1010" s="255"/>
      <c r="BT1010" s="255"/>
      <c r="BU1010" s="255"/>
      <c r="BV1010" s="255"/>
      <c r="BW1010" s="255"/>
      <c r="BX1010" s="255"/>
      <c r="BY1010" s="255"/>
      <c r="BZ1010" s="255"/>
      <c r="CA1010" s="255"/>
      <c r="CB1010" s="255"/>
      <c r="CC1010" s="255"/>
      <c r="CD1010" s="255"/>
      <c r="CE1010" s="255"/>
      <c r="CF1010" s="284"/>
      <c r="CG1010" s="285"/>
      <c r="CH1010" s="285"/>
      <c r="CI1010" s="285"/>
      <c r="CJ1010" s="285"/>
      <c r="CK1010" s="285"/>
      <c r="CL1010" s="285"/>
      <c r="CM1010" s="285"/>
      <c r="CN1010" s="286"/>
      <c r="CO1010" s="2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</row>
    <row r="1011" spans="3:110" ht="14.25" customHeight="1" x14ac:dyDescent="0.35">
      <c r="D1011" s="291" t="s">
        <v>981</v>
      </c>
      <c r="E1011" s="292"/>
      <c r="F1011" s="292"/>
      <c r="G1011" s="292"/>
      <c r="H1011" s="292"/>
      <c r="I1011" s="292"/>
      <c r="J1011" s="292"/>
      <c r="K1011" s="292"/>
      <c r="L1011" s="292"/>
      <c r="M1011" s="292"/>
      <c r="N1011" s="292"/>
      <c r="O1011" s="292"/>
      <c r="P1011" s="292"/>
      <c r="Q1011" s="292"/>
      <c r="R1011" s="292"/>
      <c r="S1011" s="292"/>
      <c r="T1011" s="292"/>
      <c r="U1011" s="292"/>
      <c r="V1011" s="292"/>
      <c r="W1011" s="292"/>
      <c r="X1011" s="292"/>
      <c r="Y1011" s="293"/>
      <c r="Z1011" s="284"/>
      <c r="AA1011" s="285"/>
      <c r="AB1011" s="285"/>
      <c r="AC1011" s="285"/>
      <c r="AD1011" s="285"/>
      <c r="AE1011" s="286"/>
      <c r="AF1011" s="284" t="s">
        <v>899</v>
      </c>
      <c r="AG1011" s="285"/>
      <c r="AH1011" s="285"/>
      <c r="AI1011" s="285"/>
      <c r="AJ1011" s="285"/>
      <c r="AK1011" s="285"/>
      <c r="AL1011" s="285"/>
      <c r="AM1011" s="286"/>
      <c r="AN1011" s="284" t="s">
        <v>988</v>
      </c>
      <c r="AO1011" s="285"/>
      <c r="AP1011" s="285"/>
      <c r="AQ1011" s="285"/>
      <c r="AR1011" s="285"/>
      <c r="AS1011" s="285"/>
      <c r="AT1011" s="286"/>
      <c r="AU1011" s="2"/>
      <c r="AV1011" s="255"/>
      <c r="AW1011" s="255"/>
      <c r="AX1011" s="255"/>
      <c r="AY1011" s="255"/>
      <c r="AZ1011" s="255"/>
      <c r="BA1011" s="255"/>
      <c r="BB1011" s="255"/>
      <c r="BC1011" s="255"/>
      <c r="BD1011" s="255"/>
      <c r="BE1011" s="255"/>
      <c r="BF1011" s="255"/>
      <c r="BG1011" s="255"/>
      <c r="BH1011" s="255"/>
      <c r="BI1011" s="255"/>
      <c r="BJ1011" s="255"/>
      <c r="BK1011" s="255"/>
      <c r="BL1011" s="255"/>
      <c r="BM1011" s="255"/>
      <c r="BN1011" s="255"/>
      <c r="BO1011" s="255"/>
      <c r="BP1011" s="255"/>
      <c r="BQ1011" s="255"/>
      <c r="BR1011" s="255"/>
      <c r="BS1011" s="255"/>
      <c r="BT1011" s="255"/>
      <c r="BU1011" s="255"/>
      <c r="BV1011" s="255"/>
      <c r="BW1011" s="255"/>
      <c r="BX1011" s="255"/>
      <c r="BY1011" s="255"/>
      <c r="BZ1011" s="255"/>
      <c r="CA1011" s="255"/>
      <c r="CB1011" s="255"/>
      <c r="CC1011" s="255"/>
      <c r="CD1011" s="255"/>
      <c r="CE1011" s="255"/>
      <c r="CF1011" s="284"/>
      <c r="CG1011" s="285"/>
      <c r="CH1011" s="285"/>
      <c r="CI1011" s="285"/>
      <c r="CJ1011" s="285"/>
      <c r="CK1011" s="285"/>
      <c r="CL1011" s="285"/>
      <c r="CM1011" s="285"/>
      <c r="CN1011" s="286"/>
      <c r="CO1011" s="2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</row>
    <row r="1012" spans="3:110" ht="14.25" customHeight="1" x14ac:dyDescent="0.35">
      <c r="D1012" s="291" t="s">
        <v>982</v>
      </c>
      <c r="E1012" s="292"/>
      <c r="F1012" s="292"/>
      <c r="G1012" s="292"/>
      <c r="H1012" s="292"/>
      <c r="I1012" s="292"/>
      <c r="J1012" s="292"/>
      <c r="K1012" s="292"/>
      <c r="L1012" s="292"/>
      <c r="M1012" s="292"/>
      <c r="N1012" s="292"/>
      <c r="O1012" s="292"/>
      <c r="P1012" s="292"/>
      <c r="Q1012" s="292"/>
      <c r="R1012" s="292"/>
      <c r="S1012" s="292"/>
      <c r="T1012" s="292"/>
      <c r="U1012" s="292"/>
      <c r="V1012" s="292"/>
      <c r="W1012" s="292"/>
      <c r="X1012" s="292"/>
      <c r="Y1012" s="293"/>
      <c r="Z1012" s="284"/>
      <c r="AA1012" s="285"/>
      <c r="AB1012" s="285"/>
      <c r="AC1012" s="285"/>
      <c r="AD1012" s="285"/>
      <c r="AE1012" s="286"/>
      <c r="AF1012" s="284" t="s">
        <v>899</v>
      </c>
      <c r="AG1012" s="285"/>
      <c r="AH1012" s="285"/>
      <c r="AI1012" s="285"/>
      <c r="AJ1012" s="285"/>
      <c r="AK1012" s="285"/>
      <c r="AL1012" s="285"/>
      <c r="AM1012" s="286"/>
      <c r="AN1012" s="284" t="s">
        <v>988</v>
      </c>
      <c r="AO1012" s="285"/>
      <c r="AP1012" s="285"/>
      <c r="AQ1012" s="285"/>
      <c r="AR1012" s="285"/>
      <c r="AS1012" s="285"/>
      <c r="AT1012" s="286"/>
      <c r="AU1012" s="2"/>
      <c r="AV1012" s="255"/>
      <c r="AW1012" s="255"/>
      <c r="AX1012" s="255"/>
      <c r="AY1012" s="255"/>
      <c r="AZ1012" s="255"/>
      <c r="BA1012" s="255"/>
      <c r="BB1012" s="255"/>
      <c r="BC1012" s="255"/>
      <c r="BD1012" s="255"/>
      <c r="BE1012" s="255"/>
      <c r="BF1012" s="255"/>
      <c r="BG1012" s="255"/>
      <c r="BH1012" s="255"/>
      <c r="BI1012" s="255"/>
      <c r="BJ1012" s="255"/>
      <c r="BK1012" s="255"/>
      <c r="BL1012" s="255"/>
      <c r="BM1012" s="255"/>
      <c r="BN1012" s="255"/>
      <c r="BO1012" s="255"/>
      <c r="BP1012" s="255"/>
      <c r="BQ1012" s="255"/>
      <c r="BR1012" s="255"/>
      <c r="BS1012" s="255"/>
      <c r="BT1012" s="255"/>
      <c r="BU1012" s="255"/>
      <c r="BV1012" s="255"/>
      <c r="BW1012" s="255"/>
      <c r="BX1012" s="255"/>
      <c r="BY1012" s="255"/>
      <c r="BZ1012" s="255"/>
      <c r="CA1012" s="255"/>
      <c r="CB1012" s="255"/>
      <c r="CC1012" s="255"/>
      <c r="CD1012" s="255"/>
      <c r="CE1012" s="255"/>
      <c r="CF1012" s="284"/>
      <c r="CG1012" s="285"/>
      <c r="CH1012" s="285"/>
      <c r="CI1012" s="285"/>
      <c r="CJ1012" s="285"/>
      <c r="CK1012" s="285"/>
      <c r="CL1012" s="285"/>
      <c r="CM1012" s="285"/>
      <c r="CN1012" s="286"/>
      <c r="CO1012" s="2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</row>
    <row r="1013" spans="3:110" ht="14.25" customHeight="1" x14ac:dyDescent="0.35">
      <c r="D1013" s="291" t="s">
        <v>983</v>
      </c>
      <c r="E1013" s="292"/>
      <c r="F1013" s="292"/>
      <c r="G1013" s="292"/>
      <c r="H1013" s="292"/>
      <c r="I1013" s="292"/>
      <c r="J1013" s="292"/>
      <c r="K1013" s="292"/>
      <c r="L1013" s="292"/>
      <c r="M1013" s="292"/>
      <c r="N1013" s="292"/>
      <c r="O1013" s="292"/>
      <c r="P1013" s="292"/>
      <c r="Q1013" s="292"/>
      <c r="R1013" s="292"/>
      <c r="S1013" s="292"/>
      <c r="T1013" s="292"/>
      <c r="U1013" s="292"/>
      <c r="V1013" s="292"/>
      <c r="W1013" s="292"/>
      <c r="X1013" s="292"/>
      <c r="Y1013" s="293"/>
      <c r="Z1013" s="284"/>
      <c r="AA1013" s="285"/>
      <c r="AB1013" s="285"/>
      <c r="AC1013" s="285"/>
      <c r="AD1013" s="285"/>
      <c r="AE1013" s="286"/>
      <c r="AF1013" s="284" t="s">
        <v>899</v>
      </c>
      <c r="AG1013" s="285"/>
      <c r="AH1013" s="285"/>
      <c r="AI1013" s="285"/>
      <c r="AJ1013" s="285"/>
      <c r="AK1013" s="285"/>
      <c r="AL1013" s="285"/>
      <c r="AM1013" s="286"/>
      <c r="AN1013" s="284" t="s">
        <v>988</v>
      </c>
      <c r="AO1013" s="285"/>
      <c r="AP1013" s="285"/>
      <c r="AQ1013" s="285"/>
      <c r="AR1013" s="285"/>
      <c r="AS1013" s="285"/>
      <c r="AT1013" s="286"/>
      <c r="AU1013" s="2"/>
      <c r="AV1013" s="280"/>
      <c r="AW1013" s="280"/>
      <c r="AX1013" s="280"/>
      <c r="AY1013" s="280"/>
      <c r="AZ1013" s="280"/>
      <c r="BA1013" s="280"/>
      <c r="BB1013" s="280"/>
      <c r="BC1013" s="280"/>
      <c r="BD1013" s="280"/>
      <c r="BE1013" s="280"/>
      <c r="BF1013" s="280"/>
      <c r="BG1013" s="280"/>
      <c r="BH1013" s="280"/>
      <c r="BI1013" s="280"/>
      <c r="BJ1013" s="280"/>
      <c r="BK1013" s="280"/>
      <c r="BL1013" s="280"/>
      <c r="BM1013" s="280"/>
      <c r="BN1013" s="280"/>
      <c r="BO1013" s="280"/>
      <c r="BP1013" s="280"/>
      <c r="BQ1013" s="280"/>
      <c r="BR1013" s="280"/>
      <c r="BS1013" s="280"/>
      <c r="BT1013" s="280"/>
      <c r="BU1013" s="280"/>
      <c r="BV1013" s="280"/>
      <c r="BW1013" s="280"/>
      <c r="BX1013" s="280"/>
      <c r="BY1013" s="280"/>
      <c r="BZ1013" s="280"/>
      <c r="CA1013" s="280"/>
      <c r="CB1013" s="280"/>
      <c r="CC1013" s="280"/>
      <c r="CD1013" s="280"/>
      <c r="CE1013" s="280"/>
      <c r="CF1013" s="284"/>
      <c r="CG1013" s="285"/>
      <c r="CH1013" s="285"/>
      <c r="CI1013" s="285"/>
      <c r="CJ1013" s="285"/>
      <c r="CK1013" s="285"/>
      <c r="CL1013" s="285"/>
      <c r="CM1013" s="285"/>
      <c r="CN1013" s="286"/>
      <c r="CO1013" s="2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</row>
    <row r="1014" spans="3:110" ht="14.25" customHeight="1" x14ac:dyDescent="0.35">
      <c r="D1014" s="291" t="s">
        <v>984</v>
      </c>
      <c r="E1014" s="292"/>
      <c r="F1014" s="292"/>
      <c r="G1014" s="292"/>
      <c r="H1014" s="292"/>
      <c r="I1014" s="292"/>
      <c r="J1014" s="292"/>
      <c r="K1014" s="292"/>
      <c r="L1014" s="292"/>
      <c r="M1014" s="292"/>
      <c r="N1014" s="292"/>
      <c r="O1014" s="292"/>
      <c r="P1014" s="292"/>
      <c r="Q1014" s="292"/>
      <c r="R1014" s="292"/>
      <c r="S1014" s="292"/>
      <c r="T1014" s="292"/>
      <c r="U1014" s="292"/>
      <c r="V1014" s="292"/>
      <c r="W1014" s="292"/>
      <c r="X1014" s="292"/>
      <c r="Y1014" s="293"/>
      <c r="Z1014" s="284"/>
      <c r="AA1014" s="285"/>
      <c r="AB1014" s="285"/>
      <c r="AC1014" s="285"/>
      <c r="AD1014" s="285"/>
      <c r="AE1014" s="286"/>
      <c r="AF1014" s="284" t="s">
        <v>899</v>
      </c>
      <c r="AG1014" s="285"/>
      <c r="AH1014" s="285"/>
      <c r="AI1014" s="285"/>
      <c r="AJ1014" s="285"/>
      <c r="AK1014" s="285"/>
      <c r="AL1014" s="285"/>
      <c r="AM1014" s="286"/>
      <c r="AN1014" s="284" t="s">
        <v>988</v>
      </c>
      <c r="AO1014" s="285"/>
      <c r="AP1014" s="285"/>
      <c r="AQ1014" s="285"/>
      <c r="AR1014" s="285"/>
      <c r="AS1014" s="285"/>
      <c r="AT1014" s="286"/>
      <c r="AU1014" s="2"/>
      <c r="AV1014" s="280"/>
      <c r="AW1014" s="280"/>
      <c r="AX1014" s="280"/>
      <c r="AY1014" s="280"/>
      <c r="AZ1014" s="280"/>
      <c r="BA1014" s="280"/>
      <c r="BB1014" s="280"/>
      <c r="BC1014" s="280"/>
      <c r="BD1014" s="280"/>
      <c r="BE1014" s="280"/>
      <c r="BF1014" s="280"/>
      <c r="BG1014" s="280"/>
      <c r="BH1014" s="280"/>
      <c r="BI1014" s="280"/>
      <c r="BJ1014" s="280"/>
      <c r="BK1014" s="280"/>
      <c r="BL1014" s="280"/>
      <c r="BM1014" s="280"/>
      <c r="BN1014" s="280"/>
      <c r="BO1014" s="280"/>
      <c r="BP1014" s="280"/>
      <c r="BQ1014" s="280"/>
      <c r="BR1014" s="255"/>
      <c r="BS1014" s="255"/>
      <c r="BT1014" s="255"/>
      <c r="BU1014" s="255"/>
      <c r="BV1014" s="255"/>
      <c r="BW1014" s="255"/>
      <c r="BX1014" s="255"/>
      <c r="BY1014" s="255"/>
      <c r="BZ1014" s="255"/>
      <c r="CA1014" s="255"/>
      <c r="CB1014" s="255"/>
      <c r="CC1014" s="255"/>
      <c r="CD1014" s="255"/>
      <c r="CE1014" s="255"/>
      <c r="CF1014" s="284"/>
      <c r="CG1014" s="285"/>
      <c r="CH1014" s="285"/>
      <c r="CI1014" s="285"/>
      <c r="CJ1014" s="285"/>
      <c r="CK1014" s="285"/>
      <c r="CL1014" s="285"/>
      <c r="CM1014" s="285"/>
      <c r="CN1014" s="286"/>
      <c r="CO1014" s="2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</row>
    <row r="1015" spans="3:110" ht="14.25" customHeight="1" x14ac:dyDescent="0.35">
      <c r="D1015" s="291" t="s">
        <v>1308</v>
      </c>
      <c r="E1015" s="292"/>
      <c r="F1015" s="292"/>
      <c r="G1015" s="292"/>
      <c r="H1015" s="292"/>
      <c r="I1015" s="292"/>
      <c r="J1015" s="292"/>
      <c r="K1015" s="292"/>
      <c r="L1015" s="292"/>
      <c r="M1015" s="292"/>
      <c r="N1015" s="292"/>
      <c r="O1015" s="292"/>
      <c r="P1015" s="292"/>
      <c r="Q1015" s="292"/>
      <c r="R1015" s="292"/>
      <c r="S1015" s="292"/>
      <c r="T1015" s="292"/>
      <c r="U1015" s="292"/>
      <c r="V1015" s="292"/>
      <c r="W1015" s="292"/>
      <c r="X1015" s="292"/>
      <c r="Y1015" s="293"/>
      <c r="Z1015" s="284" t="s">
        <v>899</v>
      </c>
      <c r="AA1015" s="285"/>
      <c r="AB1015" s="285"/>
      <c r="AC1015" s="285"/>
      <c r="AD1015" s="285"/>
      <c r="AE1015" s="286"/>
      <c r="AF1015" s="284"/>
      <c r="AG1015" s="285"/>
      <c r="AH1015" s="285"/>
      <c r="AI1015" s="285"/>
      <c r="AJ1015" s="285"/>
      <c r="AK1015" s="285"/>
      <c r="AL1015" s="285"/>
      <c r="AM1015" s="286"/>
      <c r="AN1015" s="284" t="s">
        <v>988</v>
      </c>
      <c r="AO1015" s="285"/>
      <c r="AP1015" s="285"/>
      <c r="AQ1015" s="285"/>
      <c r="AR1015" s="285"/>
      <c r="AS1015" s="285"/>
      <c r="AT1015" s="286"/>
      <c r="AU1015" s="2"/>
      <c r="AV1015" s="308" t="s">
        <v>1285</v>
      </c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09"/>
      <c r="BI1015" s="309"/>
      <c r="BJ1015" s="309"/>
      <c r="BK1015" s="309"/>
      <c r="BL1015" s="309"/>
      <c r="BM1015" s="309"/>
      <c r="BN1015" s="309"/>
      <c r="BO1015" s="309"/>
      <c r="BP1015" s="309"/>
      <c r="BQ1015" s="309"/>
      <c r="BR1015" s="86"/>
      <c r="BS1015" s="86"/>
      <c r="BT1015" s="86"/>
      <c r="BU1015" s="86"/>
      <c r="BV1015" s="86"/>
      <c r="BW1015" s="86"/>
      <c r="BX1015" s="86"/>
      <c r="BY1015" s="86"/>
      <c r="BZ1015" s="86"/>
      <c r="CA1015" s="86"/>
      <c r="CB1015" s="86"/>
      <c r="CC1015" s="86"/>
      <c r="CD1015" s="86"/>
      <c r="CE1015" s="86"/>
      <c r="CF1015" s="86"/>
      <c r="CG1015" s="86"/>
      <c r="CH1015" s="86"/>
      <c r="CI1015" s="86"/>
      <c r="CJ1015" s="86"/>
      <c r="CK1015" s="86"/>
      <c r="CL1015" s="86"/>
      <c r="CM1015" s="86"/>
      <c r="CN1015" s="86"/>
      <c r="CO1015" s="2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</row>
    <row r="1016" spans="3:110" ht="14.25" customHeight="1" x14ac:dyDescent="0.35"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87"/>
      <c r="BG1016" s="87"/>
      <c r="BH1016" s="87"/>
      <c r="BI1016" s="87"/>
      <c r="BJ1016" s="87"/>
      <c r="BK1016" s="87"/>
      <c r="BL1016" s="87"/>
      <c r="BM1016" s="87"/>
      <c r="BN1016" s="87"/>
      <c r="BO1016" s="87"/>
      <c r="BP1016" s="87"/>
      <c r="BQ1016" s="87"/>
      <c r="BR1016" s="87"/>
      <c r="BS1016" s="87"/>
      <c r="BT1016" s="87"/>
      <c r="BU1016" s="87"/>
      <c r="BV1016" s="87"/>
      <c r="BW1016" s="87"/>
      <c r="BX1016" s="87"/>
      <c r="BY1016" s="87"/>
      <c r="BZ1016" s="87"/>
      <c r="CA1016" s="87"/>
      <c r="CB1016" s="87"/>
      <c r="CC1016" s="87"/>
      <c r="CD1016" s="87"/>
      <c r="CE1016" s="87"/>
      <c r="CF1016" s="87"/>
      <c r="CG1016" s="87"/>
      <c r="CH1016" s="87"/>
      <c r="CI1016" s="87"/>
      <c r="CJ1016" s="87"/>
      <c r="CK1016" s="87"/>
      <c r="CL1016" s="87"/>
      <c r="CM1016" s="87"/>
      <c r="CN1016" s="87"/>
    </row>
    <row r="1017" spans="3:110" ht="14.25" customHeight="1" x14ac:dyDescent="0.35">
      <c r="C1017" s="170"/>
      <c r="D1017" s="203" t="s">
        <v>518</v>
      </c>
      <c r="E1017" s="203"/>
      <c r="F1017" s="203"/>
      <c r="G1017" s="203"/>
      <c r="H1017" s="203"/>
      <c r="I1017" s="203"/>
      <c r="J1017" s="203"/>
      <c r="K1017" s="203"/>
      <c r="L1017" s="203"/>
      <c r="M1017" s="203"/>
      <c r="N1017" s="203"/>
      <c r="O1017" s="203"/>
      <c r="P1017" s="203"/>
      <c r="Q1017" s="203"/>
      <c r="R1017" s="203"/>
      <c r="S1017" s="203"/>
      <c r="T1017" s="203"/>
      <c r="U1017" s="203"/>
      <c r="V1017" s="203"/>
      <c r="W1017" s="203"/>
      <c r="X1017" s="203"/>
      <c r="Y1017" s="203"/>
      <c r="Z1017" s="203"/>
      <c r="AA1017" s="203"/>
      <c r="AB1017" s="203"/>
      <c r="AC1017" s="203"/>
      <c r="AD1017" s="203"/>
      <c r="AE1017" s="203"/>
      <c r="AF1017" s="203"/>
      <c r="AG1017" s="203"/>
      <c r="AH1017" s="203"/>
      <c r="AI1017" s="203"/>
      <c r="AJ1017" s="203"/>
      <c r="AK1017" s="203"/>
      <c r="AL1017" s="203"/>
      <c r="AM1017" s="203"/>
      <c r="AN1017" s="203"/>
      <c r="AO1017" s="203"/>
      <c r="AP1017" s="203"/>
      <c r="AQ1017" s="203"/>
      <c r="AR1017" s="203"/>
      <c r="AS1017" s="203"/>
      <c r="AT1017" s="203"/>
      <c r="AV1017" s="381" t="s">
        <v>524</v>
      </c>
      <c r="AW1017" s="381"/>
      <c r="AX1017" s="381"/>
      <c r="AY1017" s="381"/>
      <c r="AZ1017" s="381"/>
      <c r="BA1017" s="381"/>
      <c r="BB1017" s="381"/>
      <c r="BC1017" s="381"/>
      <c r="BD1017" s="381"/>
      <c r="BE1017" s="381"/>
      <c r="BF1017" s="381"/>
      <c r="BG1017" s="381"/>
      <c r="BH1017" s="381"/>
      <c r="BI1017" s="381"/>
      <c r="BJ1017" s="381"/>
      <c r="BK1017" s="381"/>
      <c r="BL1017" s="381"/>
      <c r="BM1017" s="381"/>
      <c r="BN1017" s="381"/>
      <c r="BO1017" s="381"/>
      <c r="BP1017" s="381"/>
      <c r="BQ1017" s="381"/>
      <c r="BR1017" s="381"/>
      <c r="BS1017" s="381"/>
      <c r="BT1017" s="381"/>
      <c r="BU1017" s="381"/>
      <c r="BV1017" s="381"/>
      <c r="BW1017" s="381"/>
      <c r="BX1017" s="381"/>
      <c r="BY1017" s="381"/>
      <c r="BZ1017" s="381"/>
      <c r="CA1017" s="381"/>
      <c r="CB1017" s="381"/>
      <c r="CC1017" s="381"/>
      <c r="CD1017" s="381"/>
      <c r="CE1017" s="381"/>
      <c r="CF1017" s="381"/>
      <c r="CG1017" s="381"/>
      <c r="CH1017" s="381"/>
      <c r="CI1017" s="381"/>
      <c r="CJ1017" s="381"/>
      <c r="CK1017" s="381"/>
      <c r="CL1017" s="381"/>
      <c r="CM1017" s="381"/>
      <c r="CN1017" s="381"/>
    </row>
    <row r="1018" spans="3:110" ht="14.25" customHeight="1" x14ac:dyDescent="0.35">
      <c r="D1018" s="205"/>
      <c r="E1018" s="205"/>
      <c r="F1018" s="205"/>
      <c r="G1018" s="205"/>
      <c r="H1018" s="205"/>
      <c r="I1018" s="205"/>
      <c r="J1018" s="205"/>
      <c r="K1018" s="205"/>
      <c r="L1018" s="205"/>
      <c r="M1018" s="205"/>
      <c r="N1018" s="205"/>
      <c r="O1018" s="205"/>
      <c r="P1018" s="205"/>
      <c r="Q1018" s="205"/>
      <c r="R1018" s="205"/>
      <c r="S1018" s="205"/>
      <c r="T1018" s="205"/>
      <c r="U1018" s="205"/>
      <c r="V1018" s="205"/>
      <c r="W1018" s="205"/>
      <c r="X1018" s="205"/>
      <c r="Y1018" s="205"/>
      <c r="Z1018" s="205"/>
      <c r="AA1018" s="205"/>
      <c r="AB1018" s="205"/>
      <c r="AC1018" s="205"/>
      <c r="AD1018" s="205"/>
      <c r="AE1018" s="205"/>
      <c r="AF1018" s="205"/>
      <c r="AG1018" s="205"/>
      <c r="AH1018" s="205"/>
      <c r="AI1018" s="205"/>
      <c r="AJ1018" s="205"/>
      <c r="AK1018" s="205"/>
      <c r="AL1018" s="205"/>
      <c r="AM1018" s="205"/>
      <c r="AN1018" s="205"/>
      <c r="AO1018" s="205"/>
      <c r="AP1018" s="205"/>
      <c r="AQ1018" s="205"/>
      <c r="AR1018" s="205"/>
      <c r="AS1018" s="205"/>
      <c r="AT1018" s="205"/>
      <c r="AV1018" s="382"/>
      <c r="AW1018" s="382"/>
      <c r="AX1018" s="382"/>
      <c r="AY1018" s="382"/>
      <c r="AZ1018" s="382"/>
      <c r="BA1018" s="382"/>
      <c r="BB1018" s="382"/>
      <c r="BC1018" s="382"/>
      <c r="BD1018" s="382"/>
      <c r="BE1018" s="382"/>
      <c r="BF1018" s="382"/>
      <c r="BG1018" s="382"/>
      <c r="BH1018" s="382"/>
      <c r="BI1018" s="382"/>
      <c r="BJ1018" s="382"/>
      <c r="BK1018" s="382"/>
      <c r="BL1018" s="382"/>
      <c r="BM1018" s="382"/>
      <c r="BN1018" s="382"/>
      <c r="BO1018" s="382"/>
      <c r="BP1018" s="382"/>
      <c r="BQ1018" s="382"/>
      <c r="BR1018" s="382"/>
      <c r="BS1018" s="382"/>
      <c r="BT1018" s="382"/>
      <c r="BU1018" s="382"/>
      <c r="BV1018" s="382"/>
      <c r="BW1018" s="382"/>
      <c r="BX1018" s="382"/>
      <c r="BY1018" s="382"/>
      <c r="BZ1018" s="382"/>
      <c r="CA1018" s="382"/>
      <c r="CB1018" s="382"/>
      <c r="CC1018" s="382"/>
      <c r="CD1018" s="382"/>
      <c r="CE1018" s="382"/>
      <c r="CF1018" s="382"/>
      <c r="CG1018" s="382"/>
      <c r="CH1018" s="382"/>
      <c r="CI1018" s="382"/>
      <c r="CJ1018" s="382"/>
      <c r="CK1018" s="382"/>
      <c r="CL1018" s="382"/>
      <c r="CM1018" s="382"/>
      <c r="CN1018" s="382"/>
    </row>
    <row r="1019" spans="3:110" ht="14.25" customHeight="1" x14ac:dyDescent="0.35">
      <c r="D1019" s="397" t="s">
        <v>519</v>
      </c>
      <c r="E1019" s="398"/>
      <c r="F1019" s="398"/>
      <c r="G1019" s="398"/>
      <c r="H1019" s="398"/>
      <c r="I1019" s="398"/>
      <c r="J1019" s="398"/>
      <c r="K1019" s="398"/>
      <c r="L1019" s="398"/>
      <c r="M1019" s="398"/>
      <c r="N1019" s="398"/>
      <c r="O1019" s="398"/>
      <c r="P1019" s="398"/>
      <c r="Q1019" s="398"/>
      <c r="R1019" s="398"/>
      <c r="S1019" s="398"/>
      <c r="T1019" s="398"/>
      <c r="U1019" s="398"/>
      <c r="V1019" s="398"/>
      <c r="W1019" s="398"/>
      <c r="X1019" s="398"/>
      <c r="Y1019" s="399"/>
      <c r="Z1019" s="397" t="s">
        <v>521</v>
      </c>
      <c r="AA1019" s="398"/>
      <c r="AB1019" s="398"/>
      <c r="AC1019" s="398"/>
      <c r="AD1019" s="398"/>
      <c r="AE1019" s="399"/>
      <c r="AF1019" s="370" t="s">
        <v>45</v>
      </c>
      <c r="AG1019" s="371"/>
      <c r="AH1019" s="371"/>
      <c r="AI1019" s="371"/>
      <c r="AJ1019" s="371"/>
      <c r="AK1019" s="371"/>
      <c r="AL1019" s="371"/>
      <c r="AM1019" s="371"/>
      <c r="AN1019" s="371"/>
      <c r="AO1019" s="371"/>
      <c r="AP1019" s="371"/>
      <c r="AQ1019" s="371"/>
      <c r="AR1019" s="371"/>
      <c r="AS1019" s="371"/>
      <c r="AT1019" s="372"/>
      <c r="AV1019" s="270" t="s">
        <v>23</v>
      </c>
      <c r="AW1019" s="271"/>
      <c r="AX1019" s="271"/>
      <c r="AY1019" s="271"/>
      <c r="AZ1019" s="271"/>
      <c r="BA1019" s="271"/>
      <c r="BB1019" s="271"/>
      <c r="BC1019" s="271"/>
      <c r="BD1019" s="271"/>
      <c r="BE1019" s="271"/>
      <c r="BF1019" s="271"/>
      <c r="BG1019" s="271"/>
      <c r="BH1019" s="271"/>
      <c r="BI1019" s="271"/>
      <c r="BJ1019" s="271"/>
      <c r="BK1019" s="271"/>
      <c r="BL1019" s="271"/>
      <c r="BM1019" s="271"/>
      <c r="BN1019" s="271"/>
      <c r="BO1019" s="271"/>
      <c r="BP1019" s="271"/>
      <c r="BQ1019" s="271"/>
      <c r="BR1019" s="290" t="s">
        <v>522</v>
      </c>
      <c r="BS1019" s="290"/>
      <c r="BT1019" s="290"/>
      <c r="BU1019" s="290"/>
      <c r="BV1019" s="290"/>
      <c r="BW1019" s="290"/>
      <c r="BX1019" s="290" t="s">
        <v>523</v>
      </c>
      <c r="BY1019" s="290"/>
      <c r="BZ1019" s="290"/>
      <c r="CA1019" s="290"/>
      <c r="CB1019" s="290"/>
      <c r="CC1019" s="290"/>
      <c r="CD1019" s="276" t="s">
        <v>45</v>
      </c>
      <c r="CE1019" s="277"/>
      <c r="CF1019" s="277"/>
      <c r="CG1019" s="277"/>
      <c r="CH1019" s="277"/>
      <c r="CI1019" s="277"/>
      <c r="CJ1019" s="277"/>
      <c r="CK1019" s="277"/>
      <c r="CL1019" s="277"/>
      <c r="CM1019" s="277"/>
      <c r="CN1019" s="278"/>
      <c r="CO1019" s="104"/>
    </row>
    <row r="1020" spans="3:110" ht="14.25" customHeight="1" x14ac:dyDescent="0.35">
      <c r="D1020" s="400"/>
      <c r="E1020" s="401"/>
      <c r="F1020" s="401"/>
      <c r="G1020" s="401"/>
      <c r="H1020" s="401"/>
      <c r="I1020" s="401"/>
      <c r="J1020" s="401"/>
      <c r="K1020" s="401"/>
      <c r="L1020" s="401"/>
      <c r="M1020" s="401"/>
      <c r="N1020" s="401"/>
      <c r="O1020" s="401"/>
      <c r="P1020" s="401"/>
      <c r="Q1020" s="401"/>
      <c r="R1020" s="401"/>
      <c r="S1020" s="401"/>
      <c r="T1020" s="401"/>
      <c r="U1020" s="401"/>
      <c r="V1020" s="401"/>
      <c r="W1020" s="401"/>
      <c r="X1020" s="401"/>
      <c r="Y1020" s="402"/>
      <c r="Z1020" s="400"/>
      <c r="AA1020" s="401"/>
      <c r="AB1020" s="401"/>
      <c r="AC1020" s="401"/>
      <c r="AD1020" s="401"/>
      <c r="AE1020" s="402"/>
      <c r="AF1020" s="370" t="s">
        <v>520</v>
      </c>
      <c r="AG1020" s="371"/>
      <c r="AH1020" s="371"/>
      <c r="AI1020" s="371"/>
      <c r="AJ1020" s="371"/>
      <c r="AK1020" s="371"/>
      <c r="AL1020" s="371"/>
      <c r="AM1020" s="372"/>
      <c r="AN1020" s="370" t="s">
        <v>124</v>
      </c>
      <c r="AO1020" s="371"/>
      <c r="AP1020" s="371"/>
      <c r="AQ1020" s="371"/>
      <c r="AR1020" s="371"/>
      <c r="AS1020" s="371"/>
      <c r="AT1020" s="372"/>
      <c r="AV1020" s="273"/>
      <c r="AW1020" s="274"/>
      <c r="AX1020" s="274"/>
      <c r="AY1020" s="274"/>
      <c r="AZ1020" s="274"/>
      <c r="BA1020" s="274"/>
      <c r="BB1020" s="274"/>
      <c r="BC1020" s="274"/>
      <c r="BD1020" s="274"/>
      <c r="BE1020" s="274"/>
      <c r="BF1020" s="274"/>
      <c r="BG1020" s="274"/>
      <c r="BH1020" s="274"/>
      <c r="BI1020" s="274"/>
      <c r="BJ1020" s="274"/>
      <c r="BK1020" s="274"/>
      <c r="BL1020" s="274"/>
      <c r="BM1020" s="274"/>
      <c r="BN1020" s="274"/>
      <c r="BO1020" s="274"/>
      <c r="BP1020" s="274"/>
      <c r="BQ1020" s="274"/>
      <c r="BR1020" s="290"/>
      <c r="BS1020" s="290"/>
      <c r="BT1020" s="290"/>
      <c r="BU1020" s="290"/>
      <c r="BV1020" s="290"/>
      <c r="BW1020" s="290"/>
      <c r="BX1020" s="290"/>
      <c r="BY1020" s="290"/>
      <c r="BZ1020" s="290"/>
      <c r="CA1020" s="290"/>
      <c r="CB1020" s="290"/>
      <c r="CC1020" s="290"/>
      <c r="CD1020" s="290" t="s">
        <v>183</v>
      </c>
      <c r="CE1020" s="290"/>
      <c r="CF1020" s="290"/>
      <c r="CG1020" s="290"/>
      <c r="CH1020" s="290"/>
      <c r="CI1020" s="290"/>
      <c r="CJ1020" s="276" t="s">
        <v>124</v>
      </c>
      <c r="CK1020" s="277"/>
      <c r="CL1020" s="277"/>
      <c r="CM1020" s="277"/>
      <c r="CN1020" s="278"/>
    </row>
    <row r="1021" spans="3:110" ht="34.5" customHeight="1" x14ac:dyDescent="0.35">
      <c r="D1021" s="291" t="s">
        <v>1217</v>
      </c>
      <c r="E1021" s="292"/>
      <c r="F1021" s="292"/>
      <c r="G1021" s="292"/>
      <c r="H1021" s="292"/>
      <c r="I1021" s="292"/>
      <c r="J1021" s="292"/>
      <c r="K1021" s="292"/>
      <c r="L1021" s="292"/>
      <c r="M1021" s="292"/>
      <c r="N1021" s="292"/>
      <c r="O1021" s="292"/>
      <c r="P1021" s="292"/>
      <c r="Q1021" s="292"/>
      <c r="R1021" s="292"/>
      <c r="S1021" s="292"/>
      <c r="T1021" s="292"/>
      <c r="U1021" s="292"/>
      <c r="V1021" s="292"/>
      <c r="W1021" s="292"/>
      <c r="X1021" s="292"/>
      <c r="Y1021" s="293"/>
      <c r="Z1021" s="284">
        <v>30</v>
      </c>
      <c r="AA1021" s="285"/>
      <c r="AB1021" s="285"/>
      <c r="AC1021" s="285"/>
      <c r="AD1021" s="285"/>
      <c r="AE1021" s="286"/>
      <c r="AF1021" s="284" t="s">
        <v>930</v>
      </c>
      <c r="AG1021" s="285"/>
      <c r="AH1021" s="285"/>
      <c r="AI1021" s="285"/>
      <c r="AJ1021" s="285"/>
      <c r="AK1021" s="285"/>
      <c r="AL1021" s="285"/>
      <c r="AM1021" s="286"/>
      <c r="AN1021" s="281"/>
      <c r="AO1021" s="282"/>
      <c r="AP1021" s="282"/>
      <c r="AQ1021" s="282"/>
      <c r="AR1021" s="282"/>
      <c r="AS1021" s="282"/>
      <c r="AT1021" s="283"/>
      <c r="AV1021" s="284"/>
      <c r="AW1021" s="285"/>
      <c r="AX1021" s="285"/>
      <c r="AY1021" s="285"/>
      <c r="AZ1021" s="285"/>
      <c r="BA1021" s="285"/>
      <c r="BB1021" s="285"/>
      <c r="BC1021" s="285"/>
      <c r="BD1021" s="285"/>
      <c r="BE1021" s="285"/>
      <c r="BF1021" s="285"/>
      <c r="BG1021" s="285"/>
      <c r="BH1021" s="285"/>
      <c r="BI1021" s="285"/>
      <c r="BJ1021" s="285"/>
      <c r="BK1021" s="285"/>
      <c r="BL1021" s="285"/>
      <c r="BM1021" s="285"/>
      <c r="BN1021" s="285"/>
      <c r="BO1021" s="285"/>
      <c r="BP1021" s="285"/>
      <c r="BQ1021" s="285"/>
      <c r="BR1021" s="255"/>
      <c r="BS1021" s="255"/>
      <c r="BT1021" s="255"/>
      <c r="BU1021" s="255"/>
      <c r="BV1021" s="255"/>
      <c r="BW1021" s="255"/>
      <c r="BX1021" s="255"/>
      <c r="BY1021" s="255"/>
      <c r="BZ1021" s="255"/>
      <c r="CA1021" s="255"/>
      <c r="CB1021" s="255"/>
      <c r="CC1021" s="255"/>
      <c r="CD1021" s="255"/>
      <c r="CE1021" s="255"/>
      <c r="CF1021" s="255"/>
      <c r="CG1021" s="255"/>
      <c r="CH1021" s="255"/>
      <c r="CI1021" s="255"/>
      <c r="CJ1021" s="284"/>
      <c r="CK1021" s="285"/>
      <c r="CL1021" s="285"/>
      <c r="CM1021" s="285"/>
      <c r="CN1021" s="286"/>
    </row>
    <row r="1022" spans="3:110" ht="14.25" customHeight="1" x14ac:dyDescent="0.35">
      <c r="D1022" s="284" t="s">
        <v>1218</v>
      </c>
      <c r="E1022" s="285"/>
      <c r="F1022" s="285"/>
      <c r="G1022" s="285"/>
      <c r="H1022" s="285"/>
      <c r="I1022" s="285"/>
      <c r="J1022" s="285"/>
      <c r="K1022" s="285"/>
      <c r="L1022" s="285"/>
      <c r="M1022" s="285"/>
      <c r="N1022" s="285"/>
      <c r="O1022" s="285"/>
      <c r="P1022" s="285"/>
      <c r="Q1022" s="285"/>
      <c r="R1022" s="285"/>
      <c r="S1022" s="285"/>
      <c r="T1022" s="285"/>
      <c r="U1022" s="285"/>
      <c r="V1022" s="285"/>
      <c r="W1022" s="285"/>
      <c r="X1022" s="285"/>
      <c r="Y1022" s="286"/>
      <c r="Z1022" s="284">
        <v>40</v>
      </c>
      <c r="AA1022" s="285"/>
      <c r="AB1022" s="285"/>
      <c r="AC1022" s="285"/>
      <c r="AD1022" s="285"/>
      <c r="AE1022" s="286"/>
      <c r="AF1022" s="284" t="s">
        <v>930</v>
      </c>
      <c r="AG1022" s="285"/>
      <c r="AH1022" s="285"/>
      <c r="AI1022" s="285"/>
      <c r="AJ1022" s="285"/>
      <c r="AK1022" s="285"/>
      <c r="AL1022" s="285"/>
      <c r="AM1022" s="286"/>
      <c r="AN1022" s="281"/>
      <c r="AO1022" s="282"/>
      <c r="AP1022" s="282"/>
      <c r="AQ1022" s="282"/>
      <c r="AR1022" s="282"/>
      <c r="AS1022" s="282"/>
      <c r="AT1022" s="283"/>
      <c r="AV1022" s="284"/>
      <c r="AW1022" s="285"/>
      <c r="AX1022" s="285"/>
      <c r="AY1022" s="285"/>
      <c r="AZ1022" s="285"/>
      <c r="BA1022" s="285"/>
      <c r="BB1022" s="285"/>
      <c r="BC1022" s="285"/>
      <c r="BD1022" s="285"/>
      <c r="BE1022" s="285"/>
      <c r="BF1022" s="285"/>
      <c r="BG1022" s="285"/>
      <c r="BH1022" s="285"/>
      <c r="BI1022" s="285"/>
      <c r="BJ1022" s="285"/>
      <c r="BK1022" s="285"/>
      <c r="BL1022" s="285"/>
      <c r="BM1022" s="285"/>
      <c r="BN1022" s="285"/>
      <c r="BO1022" s="285"/>
      <c r="BP1022" s="285"/>
      <c r="BQ1022" s="285"/>
      <c r="BR1022" s="255"/>
      <c r="BS1022" s="255"/>
      <c r="BT1022" s="255"/>
      <c r="BU1022" s="255"/>
      <c r="BV1022" s="255"/>
      <c r="BW1022" s="255"/>
      <c r="BX1022" s="255"/>
      <c r="BY1022" s="255"/>
      <c r="BZ1022" s="255"/>
      <c r="CA1022" s="255"/>
      <c r="CB1022" s="255"/>
      <c r="CC1022" s="255"/>
      <c r="CD1022" s="255"/>
      <c r="CE1022" s="255"/>
      <c r="CF1022" s="255"/>
      <c r="CG1022" s="255"/>
      <c r="CH1022" s="255"/>
      <c r="CI1022" s="255"/>
      <c r="CJ1022" s="284"/>
      <c r="CK1022" s="285"/>
      <c r="CL1022" s="285"/>
      <c r="CM1022" s="285"/>
      <c r="CN1022" s="286"/>
    </row>
    <row r="1023" spans="3:110" ht="28.5" customHeight="1" x14ac:dyDescent="0.35">
      <c r="D1023" s="291" t="s">
        <v>1219</v>
      </c>
      <c r="E1023" s="292"/>
      <c r="F1023" s="292"/>
      <c r="G1023" s="292"/>
      <c r="H1023" s="292"/>
      <c r="I1023" s="292"/>
      <c r="J1023" s="292"/>
      <c r="K1023" s="292"/>
      <c r="L1023" s="292"/>
      <c r="M1023" s="292"/>
      <c r="N1023" s="292"/>
      <c r="O1023" s="292"/>
      <c r="P1023" s="292"/>
      <c r="Q1023" s="292"/>
      <c r="R1023" s="292"/>
      <c r="S1023" s="292"/>
      <c r="T1023" s="292"/>
      <c r="U1023" s="292"/>
      <c r="V1023" s="292"/>
      <c r="W1023" s="292"/>
      <c r="X1023" s="292"/>
      <c r="Y1023" s="293"/>
      <c r="Z1023" s="284">
        <v>7</v>
      </c>
      <c r="AA1023" s="285"/>
      <c r="AB1023" s="285"/>
      <c r="AC1023" s="285"/>
      <c r="AD1023" s="285"/>
      <c r="AE1023" s="286"/>
      <c r="AF1023" s="284" t="s">
        <v>930</v>
      </c>
      <c r="AG1023" s="285"/>
      <c r="AH1023" s="285"/>
      <c r="AI1023" s="285"/>
      <c r="AJ1023" s="285"/>
      <c r="AK1023" s="285"/>
      <c r="AL1023" s="285"/>
      <c r="AM1023" s="286"/>
      <c r="AN1023" s="281"/>
      <c r="AO1023" s="282"/>
      <c r="AP1023" s="282"/>
      <c r="AQ1023" s="282"/>
      <c r="AR1023" s="282"/>
      <c r="AS1023" s="282"/>
      <c r="AT1023" s="283"/>
      <c r="AV1023" s="284"/>
      <c r="AW1023" s="285"/>
      <c r="AX1023" s="285"/>
      <c r="AY1023" s="285"/>
      <c r="AZ1023" s="285"/>
      <c r="BA1023" s="285"/>
      <c r="BB1023" s="285"/>
      <c r="BC1023" s="285"/>
      <c r="BD1023" s="285"/>
      <c r="BE1023" s="285"/>
      <c r="BF1023" s="285"/>
      <c r="BG1023" s="285"/>
      <c r="BH1023" s="285"/>
      <c r="BI1023" s="285"/>
      <c r="BJ1023" s="285"/>
      <c r="BK1023" s="285"/>
      <c r="BL1023" s="285"/>
      <c r="BM1023" s="285"/>
      <c r="BN1023" s="285"/>
      <c r="BO1023" s="285"/>
      <c r="BP1023" s="285"/>
      <c r="BQ1023" s="285"/>
      <c r="BR1023" s="255"/>
      <c r="BS1023" s="255"/>
      <c r="BT1023" s="255"/>
      <c r="BU1023" s="255"/>
      <c r="BV1023" s="255"/>
      <c r="BW1023" s="255"/>
      <c r="BX1023" s="255"/>
      <c r="BY1023" s="255"/>
      <c r="BZ1023" s="255"/>
      <c r="CA1023" s="255"/>
      <c r="CB1023" s="255"/>
      <c r="CC1023" s="255"/>
      <c r="CD1023" s="255"/>
      <c r="CE1023" s="255"/>
      <c r="CF1023" s="255"/>
      <c r="CG1023" s="255"/>
      <c r="CH1023" s="255"/>
      <c r="CI1023" s="255"/>
      <c r="CJ1023" s="284"/>
      <c r="CK1023" s="285"/>
      <c r="CL1023" s="285"/>
      <c r="CM1023" s="285"/>
      <c r="CN1023" s="286"/>
    </row>
    <row r="1024" spans="3:110" ht="14.25" customHeight="1" x14ac:dyDescent="0.35">
      <c r="D1024" s="284" t="s">
        <v>1220</v>
      </c>
      <c r="E1024" s="285"/>
      <c r="F1024" s="285"/>
      <c r="G1024" s="285"/>
      <c r="H1024" s="285"/>
      <c r="I1024" s="285"/>
      <c r="J1024" s="285"/>
      <c r="K1024" s="285"/>
      <c r="L1024" s="285"/>
      <c r="M1024" s="285"/>
      <c r="N1024" s="285"/>
      <c r="O1024" s="285"/>
      <c r="P1024" s="285"/>
      <c r="Q1024" s="285"/>
      <c r="R1024" s="285"/>
      <c r="S1024" s="285"/>
      <c r="T1024" s="285"/>
      <c r="U1024" s="285"/>
      <c r="V1024" s="285"/>
      <c r="W1024" s="285"/>
      <c r="X1024" s="285"/>
      <c r="Y1024" s="286"/>
      <c r="Z1024" s="284">
        <v>12</v>
      </c>
      <c r="AA1024" s="285"/>
      <c r="AB1024" s="285"/>
      <c r="AC1024" s="285"/>
      <c r="AD1024" s="285"/>
      <c r="AE1024" s="286"/>
      <c r="AF1024" s="284" t="s">
        <v>930</v>
      </c>
      <c r="AG1024" s="285"/>
      <c r="AH1024" s="285"/>
      <c r="AI1024" s="285"/>
      <c r="AJ1024" s="285"/>
      <c r="AK1024" s="285"/>
      <c r="AL1024" s="285"/>
      <c r="AM1024" s="286"/>
      <c r="AN1024" s="281"/>
      <c r="AO1024" s="282"/>
      <c r="AP1024" s="282"/>
      <c r="AQ1024" s="282"/>
      <c r="AR1024" s="282"/>
      <c r="AS1024" s="282"/>
      <c r="AT1024" s="283"/>
      <c r="AV1024" s="284"/>
      <c r="AW1024" s="285"/>
      <c r="AX1024" s="285"/>
      <c r="AY1024" s="285"/>
      <c r="AZ1024" s="285"/>
      <c r="BA1024" s="285"/>
      <c r="BB1024" s="285"/>
      <c r="BC1024" s="285"/>
      <c r="BD1024" s="285"/>
      <c r="BE1024" s="285"/>
      <c r="BF1024" s="285"/>
      <c r="BG1024" s="285"/>
      <c r="BH1024" s="285"/>
      <c r="BI1024" s="285"/>
      <c r="BJ1024" s="285"/>
      <c r="BK1024" s="285"/>
      <c r="BL1024" s="285"/>
      <c r="BM1024" s="285"/>
      <c r="BN1024" s="285"/>
      <c r="BO1024" s="285"/>
      <c r="BP1024" s="285"/>
      <c r="BQ1024" s="285"/>
      <c r="BR1024" s="255"/>
      <c r="BS1024" s="255"/>
      <c r="BT1024" s="255"/>
      <c r="BU1024" s="255"/>
      <c r="BV1024" s="255"/>
      <c r="BW1024" s="255"/>
      <c r="BX1024" s="255"/>
      <c r="BY1024" s="255"/>
      <c r="BZ1024" s="255"/>
      <c r="CA1024" s="255"/>
      <c r="CB1024" s="255"/>
      <c r="CC1024" s="255"/>
      <c r="CD1024" s="255"/>
      <c r="CE1024" s="255"/>
      <c r="CF1024" s="255"/>
      <c r="CG1024" s="255"/>
      <c r="CH1024" s="255"/>
      <c r="CI1024" s="255"/>
      <c r="CJ1024" s="284"/>
      <c r="CK1024" s="285"/>
      <c r="CL1024" s="285"/>
      <c r="CM1024" s="285"/>
      <c r="CN1024" s="286"/>
    </row>
    <row r="1025" spans="1:102" ht="14.25" customHeight="1" x14ac:dyDescent="0.35">
      <c r="D1025" s="284" t="s">
        <v>1221</v>
      </c>
      <c r="E1025" s="285"/>
      <c r="F1025" s="285"/>
      <c r="G1025" s="285"/>
      <c r="H1025" s="285"/>
      <c r="I1025" s="285"/>
      <c r="J1025" s="285"/>
      <c r="K1025" s="285"/>
      <c r="L1025" s="285"/>
      <c r="M1025" s="285"/>
      <c r="N1025" s="285"/>
      <c r="O1025" s="285"/>
      <c r="P1025" s="285"/>
      <c r="Q1025" s="285"/>
      <c r="R1025" s="285"/>
      <c r="S1025" s="285"/>
      <c r="T1025" s="285"/>
      <c r="U1025" s="285"/>
      <c r="V1025" s="285"/>
      <c r="W1025" s="285"/>
      <c r="X1025" s="285"/>
      <c r="Y1025" s="286"/>
      <c r="Z1025" s="284">
        <v>12</v>
      </c>
      <c r="AA1025" s="285"/>
      <c r="AB1025" s="285"/>
      <c r="AC1025" s="285"/>
      <c r="AD1025" s="285"/>
      <c r="AE1025" s="286"/>
      <c r="AF1025" s="284" t="s">
        <v>930</v>
      </c>
      <c r="AG1025" s="285"/>
      <c r="AH1025" s="285"/>
      <c r="AI1025" s="285"/>
      <c r="AJ1025" s="285"/>
      <c r="AK1025" s="285"/>
      <c r="AL1025" s="285"/>
      <c r="AM1025" s="286"/>
      <c r="AN1025" s="281"/>
      <c r="AO1025" s="282"/>
      <c r="AP1025" s="282"/>
      <c r="AQ1025" s="282"/>
      <c r="AR1025" s="282"/>
      <c r="AS1025" s="282"/>
      <c r="AT1025" s="283"/>
      <c r="AV1025" s="284"/>
      <c r="AW1025" s="285"/>
      <c r="AX1025" s="285"/>
      <c r="AY1025" s="285"/>
      <c r="AZ1025" s="285"/>
      <c r="BA1025" s="285"/>
      <c r="BB1025" s="285"/>
      <c r="BC1025" s="285"/>
      <c r="BD1025" s="285"/>
      <c r="BE1025" s="285"/>
      <c r="BF1025" s="285"/>
      <c r="BG1025" s="285"/>
      <c r="BH1025" s="285"/>
      <c r="BI1025" s="285"/>
      <c r="BJ1025" s="285"/>
      <c r="BK1025" s="285"/>
      <c r="BL1025" s="285"/>
      <c r="BM1025" s="285"/>
      <c r="BN1025" s="285"/>
      <c r="BO1025" s="285"/>
      <c r="BP1025" s="285"/>
      <c r="BQ1025" s="285"/>
      <c r="BR1025" s="255"/>
      <c r="BS1025" s="255"/>
      <c r="BT1025" s="255"/>
      <c r="BU1025" s="255"/>
      <c r="BV1025" s="255"/>
      <c r="BW1025" s="255"/>
      <c r="BX1025" s="255"/>
      <c r="BY1025" s="255"/>
      <c r="BZ1025" s="255"/>
      <c r="CA1025" s="255"/>
      <c r="CB1025" s="255"/>
      <c r="CC1025" s="255"/>
      <c r="CD1025" s="255"/>
      <c r="CE1025" s="255"/>
      <c r="CF1025" s="255"/>
      <c r="CG1025" s="255"/>
      <c r="CH1025" s="255"/>
      <c r="CI1025" s="255"/>
      <c r="CJ1025" s="284"/>
      <c r="CK1025" s="285"/>
      <c r="CL1025" s="285"/>
      <c r="CM1025" s="285"/>
      <c r="CN1025" s="286"/>
    </row>
    <row r="1026" spans="1:102" ht="49.5" customHeight="1" x14ac:dyDescent="0.35">
      <c r="D1026" s="281"/>
      <c r="E1026" s="282"/>
      <c r="F1026" s="282"/>
      <c r="G1026" s="282"/>
      <c r="H1026" s="282"/>
      <c r="I1026" s="282"/>
      <c r="J1026" s="282"/>
      <c r="K1026" s="282"/>
      <c r="L1026" s="282"/>
      <c r="M1026" s="282"/>
      <c r="N1026" s="282"/>
      <c r="O1026" s="282"/>
      <c r="P1026" s="282"/>
      <c r="Q1026" s="282"/>
      <c r="R1026" s="282"/>
      <c r="S1026" s="282"/>
      <c r="T1026" s="282"/>
      <c r="U1026" s="282"/>
      <c r="V1026" s="282"/>
      <c r="W1026" s="282"/>
      <c r="X1026" s="282"/>
      <c r="Y1026" s="283"/>
      <c r="Z1026" s="281"/>
      <c r="AA1026" s="282"/>
      <c r="AB1026" s="282"/>
      <c r="AC1026" s="282"/>
      <c r="AD1026" s="282"/>
      <c r="AE1026" s="283"/>
      <c r="AF1026" s="281"/>
      <c r="AG1026" s="282"/>
      <c r="AH1026" s="282"/>
      <c r="AI1026" s="282"/>
      <c r="AJ1026" s="282"/>
      <c r="AK1026" s="282"/>
      <c r="AL1026" s="282"/>
      <c r="AM1026" s="283"/>
      <c r="AN1026" s="281"/>
      <c r="AO1026" s="282"/>
      <c r="AP1026" s="282"/>
      <c r="AQ1026" s="282"/>
      <c r="AR1026" s="282"/>
      <c r="AS1026" s="282"/>
      <c r="AT1026" s="283"/>
      <c r="AV1026" s="294" t="s">
        <v>778</v>
      </c>
      <c r="AW1026" s="295"/>
      <c r="AX1026" s="295"/>
      <c r="AY1026" s="295"/>
      <c r="AZ1026" s="295"/>
      <c r="BA1026" s="295"/>
      <c r="BB1026" s="295"/>
      <c r="BC1026" s="295"/>
      <c r="BD1026" s="295"/>
      <c r="BE1026" s="295"/>
      <c r="BF1026" s="295"/>
      <c r="BG1026" s="295"/>
      <c r="BH1026" s="295"/>
      <c r="BI1026" s="295"/>
      <c r="BJ1026" s="295"/>
      <c r="BK1026" s="295"/>
      <c r="BL1026" s="295"/>
      <c r="BM1026" s="295"/>
      <c r="BN1026" s="295"/>
      <c r="BO1026" s="295"/>
      <c r="BP1026" s="295"/>
      <c r="BQ1026" s="295"/>
      <c r="BR1026" s="295"/>
      <c r="BS1026" s="295"/>
      <c r="BT1026" s="295"/>
      <c r="BU1026" s="295"/>
      <c r="BV1026" s="295"/>
      <c r="BW1026" s="295"/>
      <c r="BX1026" s="295"/>
      <c r="BY1026" s="295"/>
      <c r="BZ1026" s="295"/>
      <c r="CA1026" s="295"/>
      <c r="CB1026" s="295"/>
      <c r="CC1026" s="295"/>
      <c r="CD1026" s="295"/>
      <c r="CE1026" s="295"/>
      <c r="CF1026" s="295"/>
      <c r="CG1026" s="295"/>
      <c r="CH1026" s="295"/>
      <c r="CI1026" s="295"/>
      <c r="CJ1026" s="295"/>
      <c r="CK1026" s="295"/>
      <c r="CL1026" s="295"/>
      <c r="CM1026" s="295"/>
      <c r="CN1026" s="296"/>
    </row>
    <row r="1027" spans="1:102" ht="14.25" customHeight="1" x14ac:dyDescent="0.35">
      <c r="D1027" s="107" t="s">
        <v>516</v>
      </c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V1027" s="518" t="s">
        <v>516</v>
      </c>
      <c r="AW1027" s="518"/>
      <c r="AX1027" s="518"/>
      <c r="AY1027" s="518"/>
      <c r="AZ1027" s="518"/>
      <c r="BA1027" s="518"/>
      <c r="BB1027" s="518"/>
      <c r="BC1027" s="518"/>
      <c r="BD1027" s="518"/>
      <c r="BE1027" s="518"/>
      <c r="BF1027" s="518"/>
      <c r="BG1027" s="518"/>
      <c r="BH1027" s="518"/>
      <c r="BI1027" s="518"/>
      <c r="BJ1027" s="518"/>
      <c r="BK1027" s="518"/>
      <c r="BL1027" s="518"/>
      <c r="BM1027" s="518"/>
      <c r="BN1027" s="518"/>
      <c r="BO1027" s="518"/>
      <c r="BP1027" s="518"/>
      <c r="BQ1027" s="518"/>
      <c r="BR1027" s="519"/>
      <c r="BS1027" s="519"/>
      <c r="BT1027" s="519"/>
      <c r="BU1027" s="519"/>
      <c r="BV1027" s="519"/>
      <c r="BW1027" s="519"/>
      <c r="BX1027" s="519"/>
      <c r="BY1027" s="519"/>
      <c r="BZ1027" s="519"/>
      <c r="CA1027" s="519"/>
      <c r="CB1027" s="519"/>
      <c r="CC1027" s="519"/>
      <c r="CD1027" s="519"/>
      <c r="CE1027" s="519"/>
      <c r="CF1027" s="519"/>
      <c r="CG1027" s="519"/>
      <c r="CH1027" s="519"/>
      <c r="CI1027" s="519"/>
      <c r="CJ1027" s="519"/>
      <c r="CK1027" s="519"/>
      <c r="CL1027" s="519"/>
    </row>
    <row r="1028" spans="1:102" ht="14.25" customHeight="1" x14ac:dyDescent="0.35"/>
    <row r="1029" spans="1:102" ht="14.25" customHeight="1" x14ac:dyDescent="0.35">
      <c r="A1029" s="111"/>
      <c r="B1029" s="111"/>
      <c r="C1029" s="111"/>
      <c r="D1029" s="111"/>
      <c r="E1029" s="111"/>
      <c r="F1029" s="111"/>
      <c r="G1029" s="111"/>
      <c r="H1029" s="111"/>
      <c r="I1029" s="111"/>
      <c r="J1029" s="111"/>
      <c r="K1029" s="111"/>
      <c r="L1029" s="111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X1029" s="111"/>
      <c r="Y1029" s="111"/>
      <c r="Z1029" s="111"/>
      <c r="AA1029" s="111"/>
      <c r="AB1029" s="111"/>
      <c r="AC1029" s="111"/>
      <c r="AD1029" s="111"/>
      <c r="AE1029" s="111"/>
      <c r="AF1029" s="111"/>
      <c r="AG1029" s="111"/>
      <c r="AH1029" s="111"/>
      <c r="AI1029" s="111"/>
      <c r="AJ1029" s="111"/>
      <c r="AK1029" s="111"/>
      <c r="AL1029" s="111"/>
      <c r="AM1029" s="111"/>
      <c r="AN1029" s="111"/>
      <c r="AO1029" s="111"/>
      <c r="AP1029" s="111"/>
      <c r="AQ1029" s="111"/>
      <c r="AR1029" s="111"/>
      <c r="AS1029" s="111"/>
      <c r="AT1029" s="111"/>
      <c r="AU1029" s="111"/>
      <c r="AV1029" s="111"/>
      <c r="AW1029" s="111"/>
      <c r="AX1029" s="111"/>
      <c r="AY1029" s="111"/>
      <c r="AZ1029" s="111"/>
      <c r="BA1029" s="111"/>
      <c r="BB1029" s="111"/>
      <c r="BC1029" s="111"/>
      <c r="BD1029" s="111"/>
      <c r="BE1029" s="111"/>
      <c r="BF1029" s="111"/>
      <c r="BG1029" s="111"/>
      <c r="BH1029" s="111"/>
      <c r="BI1029" s="111"/>
      <c r="BJ1029" s="111"/>
      <c r="BK1029" s="111"/>
      <c r="BL1029" s="111"/>
      <c r="BM1029" s="111"/>
      <c r="BN1029" s="111"/>
      <c r="BO1029" s="111"/>
      <c r="BP1029" s="111"/>
      <c r="BQ1029" s="111"/>
      <c r="BR1029" s="111"/>
      <c r="BS1029" s="111"/>
      <c r="BT1029" s="111"/>
      <c r="BU1029" s="111"/>
      <c r="BV1029" s="111"/>
      <c r="BW1029" s="111"/>
      <c r="BX1029" s="111"/>
      <c r="BY1029" s="111"/>
      <c r="BZ1029" s="111"/>
      <c r="CA1029" s="111"/>
      <c r="CB1029" s="111"/>
      <c r="CC1029" s="111"/>
      <c r="CD1029" s="111"/>
      <c r="CE1029" s="111"/>
      <c r="CF1029" s="111"/>
      <c r="CG1029" s="111"/>
      <c r="CH1029" s="111"/>
      <c r="CI1029" s="111"/>
      <c r="CJ1029" s="111"/>
      <c r="CK1029" s="111"/>
      <c r="CL1029" s="111"/>
      <c r="CM1029" s="111"/>
      <c r="CN1029" s="111"/>
    </row>
    <row r="1030" spans="1:102" ht="14.25" customHeight="1" x14ac:dyDescent="0.35">
      <c r="A1030" s="111"/>
      <c r="B1030" s="111"/>
      <c r="C1030" s="111"/>
      <c r="D1030" s="111"/>
      <c r="E1030" s="111"/>
      <c r="F1030" s="111"/>
      <c r="G1030" s="111"/>
      <c r="H1030" s="111"/>
      <c r="I1030" s="111"/>
      <c r="J1030" s="111"/>
      <c r="K1030" s="111"/>
      <c r="L1030" s="111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X1030" s="111"/>
      <c r="Y1030" s="111"/>
      <c r="Z1030" s="111"/>
      <c r="AA1030" s="111"/>
      <c r="AB1030" s="111"/>
      <c r="AC1030" s="111"/>
      <c r="AD1030" s="111"/>
      <c r="AE1030" s="111"/>
      <c r="AF1030" s="111"/>
      <c r="AG1030" s="111"/>
      <c r="AH1030" s="111"/>
      <c r="AI1030" s="111"/>
      <c r="AJ1030" s="111"/>
      <c r="AK1030" s="111"/>
      <c r="AL1030" s="111"/>
      <c r="AM1030" s="111"/>
      <c r="AN1030" s="111"/>
      <c r="AO1030" s="111"/>
      <c r="AP1030" s="111"/>
      <c r="AQ1030" s="111"/>
      <c r="AR1030" s="111"/>
      <c r="AS1030" s="111"/>
      <c r="AT1030" s="111"/>
      <c r="AU1030" s="111"/>
      <c r="AV1030" s="111"/>
      <c r="AW1030" s="111"/>
      <c r="AX1030" s="111"/>
      <c r="AY1030" s="111"/>
      <c r="AZ1030" s="111"/>
      <c r="BA1030" s="111"/>
      <c r="BB1030" s="111"/>
      <c r="BC1030" s="111"/>
      <c r="BD1030" s="111"/>
      <c r="BE1030" s="111"/>
      <c r="BF1030" s="111"/>
      <c r="BG1030" s="111"/>
      <c r="BH1030" s="111"/>
      <c r="BI1030" s="111"/>
      <c r="BJ1030" s="111"/>
      <c r="BK1030" s="111"/>
      <c r="BL1030" s="111"/>
      <c r="BM1030" s="111"/>
      <c r="BN1030" s="111"/>
      <c r="BO1030" s="111"/>
      <c r="BP1030" s="111"/>
      <c r="BQ1030" s="111"/>
      <c r="BR1030" s="111"/>
      <c r="BS1030" s="111"/>
      <c r="BT1030" s="111"/>
      <c r="BU1030" s="111"/>
      <c r="BV1030" s="111"/>
      <c r="BW1030" s="111"/>
      <c r="BX1030" s="111"/>
      <c r="BY1030" s="111"/>
      <c r="BZ1030" s="111"/>
      <c r="CA1030" s="111"/>
      <c r="CB1030" s="111"/>
      <c r="CC1030" s="111"/>
      <c r="CD1030" s="111"/>
      <c r="CE1030" s="111"/>
      <c r="CF1030" s="111"/>
      <c r="CG1030" s="111"/>
      <c r="CH1030" s="111"/>
      <c r="CI1030" s="111"/>
      <c r="CJ1030" s="111"/>
      <c r="CK1030" s="111"/>
      <c r="CL1030" s="111"/>
      <c r="CM1030" s="111"/>
      <c r="CN1030" s="111"/>
    </row>
    <row r="1031" spans="1:102" ht="14.25" customHeight="1" x14ac:dyDescent="0.35">
      <c r="AT1031" s="73"/>
      <c r="CM1031" s="279"/>
      <c r="CN1031" s="279"/>
    </row>
    <row r="1032" spans="1:102" ht="14.25" customHeight="1" x14ac:dyDescent="0.35">
      <c r="D1032" s="307" t="s">
        <v>543</v>
      </c>
      <c r="E1032" s="307"/>
      <c r="F1032" s="307"/>
      <c r="G1032" s="307"/>
      <c r="H1032" s="307"/>
      <c r="I1032" s="307"/>
      <c r="J1032" s="307"/>
      <c r="K1032" s="307"/>
      <c r="L1032" s="307"/>
      <c r="M1032" s="307"/>
      <c r="N1032" s="307"/>
      <c r="O1032" s="307"/>
      <c r="P1032" s="307"/>
      <c r="Q1032" s="307"/>
      <c r="R1032" s="307"/>
      <c r="S1032" s="307"/>
      <c r="T1032" s="307"/>
      <c r="U1032" s="307"/>
      <c r="V1032" s="307"/>
      <c r="W1032" s="307"/>
      <c r="X1032" s="307"/>
      <c r="Y1032" s="307"/>
      <c r="Z1032" s="307"/>
      <c r="AA1032" s="307"/>
      <c r="AB1032" s="307"/>
      <c r="AC1032" s="307"/>
      <c r="AD1032" s="307"/>
      <c r="AE1032" s="307"/>
      <c r="AF1032" s="307"/>
      <c r="AG1032" s="307"/>
      <c r="AH1032" s="307"/>
      <c r="AI1032" s="307"/>
      <c r="AJ1032" s="307"/>
      <c r="AK1032" s="307"/>
      <c r="AL1032" s="307"/>
      <c r="AM1032" s="307"/>
      <c r="AN1032" s="307"/>
      <c r="AO1032" s="307"/>
      <c r="AP1032" s="307"/>
      <c r="AQ1032" s="307"/>
      <c r="AR1032" s="307"/>
      <c r="AS1032" s="307"/>
      <c r="AT1032" s="307"/>
      <c r="AU1032" s="307"/>
      <c r="AV1032" s="307"/>
      <c r="AW1032" s="307"/>
      <c r="AX1032" s="307"/>
      <c r="AY1032" s="307"/>
      <c r="AZ1032" s="307"/>
      <c r="BA1032" s="307"/>
      <c r="BB1032" s="307"/>
      <c r="BC1032" s="307"/>
      <c r="BD1032" s="307"/>
      <c r="BE1032" s="307"/>
      <c r="BF1032" s="307"/>
      <c r="BG1032" s="307"/>
      <c r="BH1032" s="307"/>
      <c r="BI1032" s="307"/>
      <c r="BJ1032" s="307"/>
      <c r="BK1032" s="307"/>
      <c r="BL1032" s="307"/>
      <c r="BM1032" s="307"/>
      <c r="BN1032" s="307"/>
      <c r="BO1032" s="307"/>
      <c r="BP1032" s="307"/>
      <c r="BQ1032" s="307"/>
      <c r="BR1032" s="307"/>
      <c r="BS1032" s="307"/>
      <c r="BT1032" s="307"/>
      <c r="BU1032" s="307"/>
      <c r="BV1032" s="307"/>
      <c r="BW1032" s="307"/>
      <c r="BX1032" s="307"/>
      <c r="BY1032" s="307"/>
      <c r="BZ1032" s="307"/>
      <c r="CA1032" s="307"/>
      <c r="CB1032" s="307"/>
      <c r="CC1032" s="307"/>
      <c r="CD1032" s="307"/>
      <c r="CE1032" s="307"/>
      <c r="CF1032" s="307"/>
      <c r="CG1032" s="307"/>
      <c r="CH1032" s="307"/>
      <c r="CI1032" s="307"/>
      <c r="CJ1032" s="307"/>
      <c r="CK1032" s="307"/>
      <c r="CL1032" s="307"/>
      <c r="CM1032" s="307"/>
      <c r="CN1032" s="307"/>
    </row>
    <row r="1033" spans="1:102" ht="14.25" customHeight="1" x14ac:dyDescent="0.35">
      <c r="D1033" s="307"/>
      <c r="E1033" s="307"/>
      <c r="F1033" s="307"/>
      <c r="G1033" s="307"/>
      <c r="H1033" s="307"/>
      <c r="I1033" s="307"/>
      <c r="J1033" s="307"/>
      <c r="K1033" s="307"/>
      <c r="L1033" s="307"/>
      <c r="M1033" s="307"/>
      <c r="N1033" s="307"/>
      <c r="O1033" s="307"/>
      <c r="P1033" s="307"/>
      <c r="Q1033" s="307"/>
      <c r="R1033" s="307"/>
      <c r="S1033" s="307"/>
      <c r="T1033" s="307"/>
      <c r="U1033" s="307"/>
      <c r="V1033" s="307"/>
      <c r="W1033" s="307"/>
      <c r="X1033" s="307"/>
      <c r="Y1033" s="307"/>
      <c r="Z1033" s="307"/>
      <c r="AA1033" s="307"/>
      <c r="AB1033" s="307"/>
      <c r="AC1033" s="307"/>
      <c r="AD1033" s="307"/>
      <c r="AE1033" s="307"/>
      <c r="AF1033" s="307"/>
      <c r="AG1033" s="307"/>
      <c r="AH1033" s="307"/>
      <c r="AI1033" s="307"/>
      <c r="AJ1033" s="307"/>
      <c r="AK1033" s="307"/>
      <c r="AL1033" s="307"/>
      <c r="AM1033" s="307"/>
      <c r="AN1033" s="307"/>
      <c r="AO1033" s="307"/>
      <c r="AP1033" s="307"/>
      <c r="AQ1033" s="307"/>
      <c r="AR1033" s="307"/>
      <c r="AS1033" s="307"/>
      <c r="AT1033" s="307"/>
      <c r="AU1033" s="307"/>
      <c r="AV1033" s="307"/>
      <c r="AW1033" s="307"/>
      <c r="AX1033" s="307"/>
      <c r="AY1033" s="307"/>
      <c r="AZ1033" s="307"/>
      <c r="BA1033" s="307"/>
      <c r="BB1033" s="307"/>
      <c r="BC1033" s="307"/>
      <c r="BD1033" s="307"/>
      <c r="BE1033" s="307"/>
      <c r="BF1033" s="307"/>
      <c r="BG1033" s="307"/>
      <c r="BH1033" s="307"/>
      <c r="BI1033" s="307"/>
      <c r="BJ1033" s="307"/>
      <c r="BK1033" s="307"/>
      <c r="BL1033" s="307"/>
      <c r="BM1033" s="307"/>
      <c r="BN1033" s="307"/>
      <c r="BO1033" s="307"/>
      <c r="BP1033" s="307"/>
      <c r="BQ1033" s="307"/>
      <c r="BR1033" s="307"/>
      <c r="BS1033" s="307"/>
      <c r="BT1033" s="307"/>
      <c r="BU1033" s="307"/>
      <c r="BV1033" s="307"/>
      <c r="BW1033" s="307"/>
      <c r="BX1033" s="307"/>
      <c r="BY1033" s="307"/>
      <c r="BZ1033" s="307"/>
      <c r="CA1033" s="307"/>
      <c r="CB1033" s="307"/>
      <c r="CC1033" s="307"/>
      <c r="CD1033" s="307"/>
      <c r="CE1033" s="307"/>
      <c r="CF1033" s="307"/>
      <c r="CG1033" s="307"/>
      <c r="CH1033" s="307"/>
      <c r="CI1033" s="307"/>
      <c r="CJ1033" s="307"/>
      <c r="CK1033" s="307"/>
      <c r="CL1033" s="307"/>
      <c r="CM1033" s="307"/>
      <c r="CN1033" s="307"/>
    </row>
    <row r="1034" spans="1:102" ht="14.25" customHeight="1" x14ac:dyDescent="0.35">
      <c r="D1034" s="922" t="s">
        <v>533</v>
      </c>
      <c r="E1034" s="922"/>
      <c r="F1034" s="922"/>
      <c r="G1034" s="922"/>
      <c r="H1034" s="922"/>
      <c r="I1034" s="922"/>
      <c r="J1034" s="922"/>
      <c r="K1034" s="922"/>
      <c r="L1034" s="922"/>
      <c r="M1034" s="922"/>
      <c r="N1034" s="922"/>
      <c r="O1034" s="922"/>
      <c r="P1034" s="922"/>
      <c r="Q1034" s="922"/>
      <c r="R1034" s="922"/>
      <c r="S1034" s="922"/>
      <c r="T1034" s="922"/>
      <c r="U1034" s="922"/>
      <c r="V1034" s="922"/>
      <c r="W1034" s="922"/>
      <c r="X1034" s="922"/>
      <c r="Y1034" s="922"/>
      <c r="Z1034" s="922"/>
      <c r="AA1034" s="922"/>
      <c r="AB1034" s="922"/>
      <c r="AC1034" s="922"/>
      <c r="AD1034" s="922"/>
      <c r="AE1034" s="922"/>
      <c r="AF1034" s="922"/>
      <c r="AG1034" s="922"/>
      <c r="AH1034" s="922"/>
      <c r="AI1034" s="922"/>
      <c r="AJ1034" s="922"/>
      <c r="AK1034" s="922"/>
      <c r="AL1034" s="922"/>
      <c r="AM1034" s="922"/>
      <c r="AN1034" s="922"/>
      <c r="AO1034" s="922"/>
      <c r="AP1034" s="922"/>
      <c r="AQ1034" s="922"/>
      <c r="AR1034" s="922"/>
      <c r="AS1034" s="922"/>
      <c r="AT1034" s="922"/>
      <c r="AU1034" s="88"/>
      <c r="AV1034" s="381" t="s">
        <v>535</v>
      </c>
      <c r="AW1034" s="381"/>
      <c r="AX1034" s="381"/>
      <c r="AY1034" s="381"/>
      <c r="AZ1034" s="381"/>
      <c r="BA1034" s="381"/>
      <c r="BB1034" s="381"/>
      <c r="BC1034" s="381"/>
      <c r="BD1034" s="381"/>
      <c r="BE1034" s="381"/>
      <c r="BF1034" s="381"/>
      <c r="BG1034" s="381"/>
      <c r="BH1034" s="381"/>
      <c r="BI1034" s="381"/>
      <c r="BJ1034" s="381"/>
      <c r="BK1034" s="381"/>
      <c r="BL1034" s="381"/>
      <c r="BM1034" s="381"/>
      <c r="BN1034" s="381"/>
      <c r="BO1034" s="381"/>
      <c r="BP1034" s="381"/>
      <c r="BQ1034" s="381"/>
      <c r="BR1034" s="381"/>
      <c r="BS1034" s="381"/>
      <c r="BT1034" s="381"/>
      <c r="BU1034" s="381"/>
      <c r="BV1034" s="381"/>
      <c r="BW1034" s="381"/>
      <c r="BX1034" s="381"/>
      <c r="BY1034" s="381"/>
      <c r="BZ1034" s="381"/>
      <c r="CA1034" s="381"/>
      <c r="CB1034" s="381"/>
      <c r="CC1034" s="381"/>
      <c r="CD1034" s="381"/>
      <c r="CE1034" s="381"/>
      <c r="CF1034" s="381"/>
      <c r="CG1034" s="381"/>
      <c r="CH1034" s="381"/>
      <c r="CI1034" s="381"/>
      <c r="CJ1034" s="381"/>
      <c r="CK1034" s="381"/>
      <c r="CL1034" s="381"/>
      <c r="CM1034" s="381"/>
      <c r="CN1034" s="381"/>
      <c r="CO1034" s="89"/>
      <c r="CP1034" s="138"/>
      <c r="CQ1034" s="138"/>
      <c r="CR1034" s="138"/>
      <c r="CS1034" s="138"/>
      <c r="CT1034" s="138"/>
      <c r="CU1034" s="138"/>
      <c r="CV1034" s="138"/>
      <c r="CW1034" s="138"/>
      <c r="CX1034" s="138"/>
    </row>
    <row r="1035" spans="1:102" ht="14.25" customHeight="1" x14ac:dyDescent="0.35"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88"/>
      <c r="AV1035" s="382"/>
      <c r="AW1035" s="382"/>
      <c r="AX1035" s="382"/>
      <c r="AY1035" s="382"/>
      <c r="AZ1035" s="382"/>
      <c r="BA1035" s="382"/>
      <c r="BB1035" s="382"/>
      <c r="BC1035" s="382"/>
      <c r="BD1035" s="382"/>
      <c r="BE1035" s="382"/>
      <c r="BF1035" s="382"/>
      <c r="BG1035" s="382"/>
      <c r="BH1035" s="382"/>
      <c r="BI1035" s="382"/>
      <c r="BJ1035" s="382"/>
      <c r="BK1035" s="382"/>
      <c r="BL1035" s="382"/>
      <c r="BM1035" s="382"/>
      <c r="BN1035" s="382"/>
      <c r="BO1035" s="382"/>
      <c r="BP1035" s="382"/>
      <c r="BQ1035" s="382"/>
      <c r="BR1035" s="382"/>
      <c r="BS1035" s="382"/>
      <c r="BT1035" s="382"/>
      <c r="BU1035" s="382"/>
      <c r="BV1035" s="382"/>
      <c r="BW1035" s="382"/>
      <c r="BX1035" s="382"/>
      <c r="BY1035" s="382"/>
      <c r="BZ1035" s="382"/>
      <c r="CA1035" s="382"/>
      <c r="CB1035" s="382"/>
      <c r="CC1035" s="382"/>
      <c r="CD1035" s="382"/>
      <c r="CE1035" s="382"/>
      <c r="CF1035" s="382"/>
      <c r="CG1035" s="382"/>
      <c r="CH1035" s="382"/>
      <c r="CI1035" s="382"/>
      <c r="CJ1035" s="382"/>
      <c r="CK1035" s="382"/>
      <c r="CL1035" s="382"/>
      <c r="CM1035" s="382"/>
      <c r="CN1035" s="382"/>
      <c r="CO1035" s="89"/>
      <c r="CP1035" s="138"/>
      <c r="CQ1035" s="138"/>
      <c r="CR1035" s="138"/>
      <c r="CS1035" s="138"/>
      <c r="CT1035" s="138"/>
      <c r="CU1035" s="138"/>
      <c r="CV1035" s="138"/>
      <c r="CW1035" s="138"/>
      <c r="CX1035" s="138"/>
    </row>
    <row r="1036" spans="1:102" ht="14.25" customHeight="1" x14ac:dyDescent="0.35">
      <c r="D1036" s="270" t="s">
        <v>560</v>
      </c>
      <c r="E1036" s="271"/>
      <c r="F1036" s="271"/>
      <c r="G1036" s="271"/>
      <c r="H1036" s="271"/>
      <c r="I1036" s="271"/>
      <c r="J1036" s="271"/>
      <c r="K1036" s="271"/>
      <c r="L1036" s="271"/>
      <c r="M1036" s="271"/>
      <c r="N1036" s="272"/>
      <c r="O1036" s="270" t="s">
        <v>558</v>
      </c>
      <c r="P1036" s="271"/>
      <c r="Q1036" s="271"/>
      <c r="R1036" s="271"/>
      <c r="S1036" s="271"/>
      <c r="T1036" s="271"/>
      <c r="U1036" s="271"/>
      <c r="V1036" s="272"/>
      <c r="W1036" s="270" t="s">
        <v>559</v>
      </c>
      <c r="X1036" s="271"/>
      <c r="Y1036" s="271"/>
      <c r="Z1036" s="271"/>
      <c r="AA1036" s="271"/>
      <c r="AB1036" s="271"/>
      <c r="AC1036" s="271"/>
      <c r="AD1036" s="272"/>
      <c r="AE1036" s="276" t="s">
        <v>557</v>
      </c>
      <c r="AF1036" s="277"/>
      <c r="AG1036" s="277"/>
      <c r="AH1036" s="277"/>
      <c r="AI1036" s="277"/>
      <c r="AJ1036" s="277"/>
      <c r="AK1036" s="277"/>
      <c r="AL1036" s="277"/>
      <c r="AM1036" s="277"/>
      <c r="AN1036" s="277"/>
      <c r="AO1036" s="277"/>
      <c r="AP1036" s="277"/>
      <c r="AQ1036" s="277"/>
      <c r="AR1036" s="277"/>
      <c r="AS1036" s="277"/>
      <c r="AT1036" s="278"/>
      <c r="AU1036" s="88"/>
      <c r="AV1036" s="270" t="s">
        <v>528</v>
      </c>
      <c r="AW1036" s="271"/>
      <c r="AX1036" s="271"/>
      <c r="AY1036" s="271"/>
      <c r="AZ1036" s="271"/>
      <c r="BA1036" s="271"/>
      <c r="BB1036" s="271"/>
      <c r="BC1036" s="271"/>
      <c r="BD1036" s="271"/>
      <c r="BE1036" s="271"/>
      <c r="BF1036" s="271"/>
      <c r="BG1036" s="271"/>
      <c r="BH1036" s="271"/>
      <c r="BI1036" s="271"/>
      <c r="BJ1036" s="271"/>
      <c r="BK1036" s="290" t="s">
        <v>525</v>
      </c>
      <c r="BL1036" s="290"/>
      <c r="BM1036" s="290"/>
      <c r="BN1036" s="290"/>
      <c r="BO1036" s="290"/>
      <c r="BP1036" s="290"/>
      <c r="BQ1036" s="290"/>
      <c r="BR1036" s="290" t="s">
        <v>526</v>
      </c>
      <c r="BS1036" s="290"/>
      <c r="BT1036" s="290"/>
      <c r="BU1036" s="290"/>
      <c r="BV1036" s="290"/>
      <c r="BW1036" s="290"/>
      <c r="BX1036" s="290"/>
      <c r="BY1036" s="276" t="s">
        <v>529</v>
      </c>
      <c r="BZ1036" s="277"/>
      <c r="CA1036" s="277"/>
      <c r="CB1036" s="277"/>
      <c r="CC1036" s="277"/>
      <c r="CD1036" s="277"/>
      <c r="CE1036" s="277"/>
      <c r="CF1036" s="277"/>
      <c r="CG1036" s="277"/>
      <c r="CH1036" s="277"/>
      <c r="CI1036" s="277"/>
      <c r="CJ1036" s="277"/>
      <c r="CK1036" s="277"/>
      <c r="CL1036" s="277"/>
      <c r="CM1036" s="277"/>
      <c r="CN1036" s="278"/>
      <c r="CO1036" s="7"/>
      <c r="CP1036" s="124"/>
      <c r="CQ1036" s="124"/>
      <c r="CR1036" s="124"/>
      <c r="CS1036" s="124"/>
      <c r="CT1036" s="124"/>
      <c r="CU1036" s="124"/>
      <c r="CV1036" s="124"/>
      <c r="CW1036" s="124"/>
      <c r="CX1036" s="124"/>
    </row>
    <row r="1037" spans="1:102" ht="14.25" customHeight="1" x14ac:dyDescent="0.35">
      <c r="D1037" s="273"/>
      <c r="E1037" s="274"/>
      <c r="F1037" s="274"/>
      <c r="G1037" s="274"/>
      <c r="H1037" s="274"/>
      <c r="I1037" s="274"/>
      <c r="J1037" s="274"/>
      <c r="K1037" s="274"/>
      <c r="L1037" s="274"/>
      <c r="M1037" s="274"/>
      <c r="N1037" s="275"/>
      <c r="O1037" s="273"/>
      <c r="P1037" s="274"/>
      <c r="Q1037" s="274"/>
      <c r="R1037" s="274"/>
      <c r="S1037" s="274"/>
      <c r="T1037" s="274"/>
      <c r="U1037" s="274"/>
      <c r="V1037" s="275"/>
      <c r="W1037" s="273"/>
      <c r="X1037" s="274"/>
      <c r="Y1037" s="274"/>
      <c r="Z1037" s="274"/>
      <c r="AA1037" s="274"/>
      <c r="AB1037" s="274"/>
      <c r="AC1037" s="274"/>
      <c r="AD1037" s="275"/>
      <c r="AE1037" s="276" t="s">
        <v>556</v>
      </c>
      <c r="AF1037" s="277"/>
      <c r="AG1037" s="277"/>
      <c r="AH1037" s="277"/>
      <c r="AI1037" s="277"/>
      <c r="AJ1037" s="277"/>
      <c r="AK1037" s="277"/>
      <c r="AL1037" s="278"/>
      <c r="AM1037" s="276" t="s">
        <v>527</v>
      </c>
      <c r="AN1037" s="277"/>
      <c r="AO1037" s="277"/>
      <c r="AP1037" s="277"/>
      <c r="AQ1037" s="277"/>
      <c r="AR1037" s="277"/>
      <c r="AS1037" s="277"/>
      <c r="AT1037" s="278"/>
      <c r="AU1037" s="88"/>
      <c r="AV1037" s="273"/>
      <c r="AW1037" s="274"/>
      <c r="AX1037" s="274"/>
      <c r="AY1037" s="274"/>
      <c r="AZ1037" s="274"/>
      <c r="BA1037" s="274"/>
      <c r="BB1037" s="274"/>
      <c r="BC1037" s="274"/>
      <c r="BD1037" s="274"/>
      <c r="BE1037" s="274"/>
      <c r="BF1037" s="274"/>
      <c r="BG1037" s="274"/>
      <c r="BH1037" s="274"/>
      <c r="BI1037" s="274"/>
      <c r="BJ1037" s="274"/>
      <c r="BK1037" s="290"/>
      <c r="BL1037" s="290"/>
      <c r="BM1037" s="290"/>
      <c r="BN1037" s="290"/>
      <c r="BO1037" s="290"/>
      <c r="BP1037" s="290"/>
      <c r="BQ1037" s="290"/>
      <c r="BR1037" s="290"/>
      <c r="BS1037" s="290"/>
      <c r="BT1037" s="290"/>
      <c r="BU1037" s="290"/>
      <c r="BV1037" s="290"/>
      <c r="BW1037" s="290"/>
      <c r="BX1037" s="290"/>
      <c r="BY1037" s="276" t="s">
        <v>530</v>
      </c>
      <c r="BZ1037" s="277"/>
      <c r="CA1037" s="278"/>
      <c r="CB1037" s="276" t="s">
        <v>531</v>
      </c>
      <c r="CC1037" s="277"/>
      <c r="CD1037" s="277"/>
      <c r="CE1037" s="277"/>
      <c r="CF1037" s="277"/>
      <c r="CG1037" s="277"/>
      <c r="CH1037" s="277"/>
      <c r="CI1037" s="277"/>
      <c r="CJ1037" s="278"/>
      <c r="CK1037" s="276" t="s">
        <v>532</v>
      </c>
      <c r="CL1037" s="277"/>
      <c r="CM1037" s="277"/>
      <c r="CN1037" s="278"/>
      <c r="CO1037" s="7"/>
      <c r="CP1037" s="124"/>
      <c r="CQ1037" s="124"/>
      <c r="CR1037" s="124"/>
      <c r="CS1037" s="124"/>
      <c r="CT1037" s="124"/>
      <c r="CU1037" s="124"/>
      <c r="CV1037" s="124"/>
      <c r="CW1037" s="124"/>
      <c r="CX1037" s="124"/>
    </row>
    <row r="1038" spans="1:102" ht="14.25" customHeight="1" x14ac:dyDescent="0.35">
      <c r="D1038" s="304" t="s">
        <v>646</v>
      </c>
      <c r="E1038" s="305"/>
      <c r="F1038" s="305"/>
      <c r="G1038" s="305"/>
      <c r="H1038" s="305"/>
      <c r="I1038" s="305"/>
      <c r="J1038" s="305"/>
      <c r="K1038" s="305"/>
      <c r="L1038" s="305"/>
      <c r="M1038" s="305"/>
      <c r="N1038" s="306"/>
      <c r="O1038" s="304" t="s">
        <v>646</v>
      </c>
      <c r="P1038" s="305"/>
      <c r="Q1038" s="305"/>
      <c r="R1038" s="305"/>
      <c r="S1038" s="305"/>
      <c r="T1038" s="305"/>
      <c r="U1038" s="305"/>
      <c r="V1038" s="306"/>
      <c r="W1038" s="304" t="s">
        <v>646</v>
      </c>
      <c r="X1038" s="305"/>
      <c r="Y1038" s="305"/>
      <c r="Z1038" s="305"/>
      <c r="AA1038" s="305"/>
      <c r="AB1038" s="305"/>
      <c r="AC1038" s="305"/>
      <c r="AD1038" s="306"/>
      <c r="AE1038" s="304" t="s">
        <v>646</v>
      </c>
      <c r="AF1038" s="305"/>
      <c r="AG1038" s="305"/>
      <c r="AH1038" s="305"/>
      <c r="AI1038" s="305"/>
      <c r="AJ1038" s="305"/>
      <c r="AK1038" s="305"/>
      <c r="AL1038" s="306"/>
      <c r="AM1038" s="304" t="s">
        <v>646</v>
      </c>
      <c r="AN1038" s="305"/>
      <c r="AO1038" s="305"/>
      <c r="AP1038" s="305"/>
      <c r="AQ1038" s="305"/>
      <c r="AR1038" s="305"/>
      <c r="AS1038" s="305"/>
      <c r="AT1038" s="306"/>
      <c r="AU1038" s="88"/>
      <c r="AV1038" s="301">
        <v>12432</v>
      </c>
      <c r="AW1038" s="305"/>
      <c r="AX1038" s="305"/>
      <c r="AY1038" s="305"/>
      <c r="AZ1038" s="305"/>
      <c r="BA1038" s="305"/>
      <c r="BB1038" s="305"/>
      <c r="BC1038" s="305"/>
      <c r="BD1038" s="305"/>
      <c r="BE1038" s="305"/>
      <c r="BF1038" s="305"/>
      <c r="BG1038" s="305"/>
      <c r="BH1038" s="305"/>
      <c r="BI1038" s="305"/>
      <c r="BJ1038" s="306"/>
      <c r="BK1038" s="511" t="s">
        <v>1289</v>
      </c>
      <c r="BL1038" s="512"/>
      <c r="BM1038" s="512"/>
      <c r="BN1038" s="512"/>
      <c r="BO1038" s="512"/>
      <c r="BP1038" s="512"/>
      <c r="BQ1038" s="513"/>
      <c r="BR1038" s="511" t="s">
        <v>1290</v>
      </c>
      <c r="BS1038" s="512"/>
      <c r="BT1038" s="512"/>
      <c r="BU1038" s="512"/>
      <c r="BV1038" s="512"/>
      <c r="BW1038" s="512"/>
      <c r="BX1038" s="513"/>
      <c r="BY1038" s="511" t="s">
        <v>1291</v>
      </c>
      <c r="BZ1038" s="512"/>
      <c r="CA1038" s="513"/>
      <c r="CB1038" s="508" t="s">
        <v>1292</v>
      </c>
      <c r="CC1038" s="509"/>
      <c r="CD1038" s="509"/>
      <c r="CE1038" s="509"/>
      <c r="CF1038" s="509"/>
      <c r="CG1038" s="509"/>
      <c r="CH1038" s="509"/>
      <c r="CI1038" s="509"/>
      <c r="CJ1038" s="510"/>
      <c r="CK1038" s="511" t="s">
        <v>1289</v>
      </c>
      <c r="CL1038" s="512"/>
      <c r="CM1038" s="512"/>
      <c r="CN1038" s="513"/>
      <c r="CO1038" s="8"/>
      <c r="CP1038" s="125"/>
      <c r="CQ1038" s="125"/>
      <c r="CR1038" s="125"/>
      <c r="CS1038" s="125"/>
      <c r="CT1038" s="125"/>
      <c r="CU1038" s="125"/>
      <c r="CV1038" s="125"/>
      <c r="CW1038" s="125"/>
      <c r="CX1038" s="125"/>
    </row>
    <row r="1039" spans="1:102" ht="14.25" customHeight="1" x14ac:dyDescent="0.35">
      <c r="D1039" s="304"/>
      <c r="E1039" s="305"/>
      <c r="F1039" s="305"/>
      <c r="G1039" s="305"/>
      <c r="H1039" s="305"/>
      <c r="I1039" s="305"/>
      <c r="J1039" s="305"/>
      <c r="K1039" s="305"/>
      <c r="L1039" s="305"/>
      <c r="M1039" s="305"/>
      <c r="N1039" s="306"/>
      <c r="O1039" s="304"/>
      <c r="P1039" s="305"/>
      <c r="Q1039" s="305"/>
      <c r="R1039" s="305"/>
      <c r="S1039" s="305"/>
      <c r="T1039" s="305"/>
      <c r="U1039" s="305"/>
      <c r="V1039" s="306"/>
      <c r="W1039" s="304"/>
      <c r="X1039" s="305"/>
      <c r="Y1039" s="305"/>
      <c r="Z1039" s="305"/>
      <c r="AA1039" s="305"/>
      <c r="AB1039" s="305"/>
      <c r="AC1039" s="305"/>
      <c r="AD1039" s="306"/>
      <c r="AE1039" s="304"/>
      <c r="AF1039" s="305"/>
      <c r="AG1039" s="305"/>
      <c r="AH1039" s="305"/>
      <c r="AI1039" s="305"/>
      <c r="AJ1039" s="305"/>
      <c r="AK1039" s="305"/>
      <c r="AL1039" s="306"/>
      <c r="AM1039" s="304"/>
      <c r="AN1039" s="305"/>
      <c r="AO1039" s="305"/>
      <c r="AP1039" s="305"/>
      <c r="AQ1039" s="305"/>
      <c r="AR1039" s="305"/>
      <c r="AS1039" s="305"/>
      <c r="AT1039" s="306"/>
      <c r="AU1039" s="88"/>
      <c r="AV1039" s="304"/>
      <c r="AW1039" s="305"/>
      <c r="AX1039" s="305"/>
      <c r="AY1039" s="305"/>
      <c r="AZ1039" s="305"/>
      <c r="BA1039" s="305"/>
      <c r="BB1039" s="305"/>
      <c r="BC1039" s="305"/>
      <c r="BD1039" s="305"/>
      <c r="BE1039" s="305"/>
      <c r="BF1039" s="305"/>
      <c r="BG1039" s="305"/>
      <c r="BH1039" s="305"/>
      <c r="BI1039" s="305"/>
      <c r="BJ1039" s="306"/>
      <c r="BK1039" s="304"/>
      <c r="BL1039" s="305"/>
      <c r="BM1039" s="305"/>
      <c r="BN1039" s="305"/>
      <c r="BO1039" s="305"/>
      <c r="BP1039" s="305"/>
      <c r="BQ1039" s="306"/>
      <c r="BR1039" s="304"/>
      <c r="BS1039" s="305"/>
      <c r="BT1039" s="305"/>
      <c r="BU1039" s="305"/>
      <c r="BV1039" s="305"/>
      <c r="BW1039" s="305"/>
      <c r="BX1039" s="306"/>
      <c r="BY1039" s="304"/>
      <c r="BZ1039" s="305"/>
      <c r="CA1039" s="306"/>
      <c r="CB1039" s="304"/>
      <c r="CC1039" s="305"/>
      <c r="CD1039" s="305"/>
      <c r="CE1039" s="305"/>
      <c r="CF1039" s="305"/>
      <c r="CG1039" s="305"/>
      <c r="CH1039" s="305"/>
      <c r="CI1039" s="305"/>
      <c r="CJ1039" s="306"/>
      <c r="CK1039" s="304"/>
      <c r="CL1039" s="305"/>
      <c r="CM1039" s="305"/>
      <c r="CN1039" s="306"/>
      <c r="CO1039" s="8"/>
      <c r="CP1039" s="125"/>
      <c r="CQ1039" s="125"/>
      <c r="CR1039" s="125"/>
      <c r="CS1039" s="125"/>
      <c r="CT1039" s="125"/>
      <c r="CU1039" s="125"/>
      <c r="CV1039" s="125"/>
      <c r="CW1039" s="125"/>
      <c r="CX1039" s="125"/>
    </row>
    <row r="1040" spans="1:102" ht="14.25" customHeight="1" x14ac:dyDescent="0.35">
      <c r="D1040" s="304"/>
      <c r="E1040" s="305"/>
      <c r="F1040" s="305"/>
      <c r="G1040" s="305"/>
      <c r="H1040" s="305"/>
      <c r="I1040" s="305"/>
      <c r="J1040" s="305"/>
      <c r="K1040" s="305"/>
      <c r="L1040" s="305"/>
      <c r="M1040" s="305"/>
      <c r="N1040" s="306"/>
      <c r="O1040" s="304"/>
      <c r="P1040" s="305"/>
      <c r="Q1040" s="305"/>
      <c r="R1040" s="305"/>
      <c r="S1040" s="305"/>
      <c r="T1040" s="305"/>
      <c r="U1040" s="305"/>
      <c r="V1040" s="306"/>
      <c r="W1040" s="304"/>
      <c r="X1040" s="305"/>
      <c r="Y1040" s="305"/>
      <c r="Z1040" s="305"/>
      <c r="AA1040" s="305"/>
      <c r="AB1040" s="305"/>
      <c r="AC1040" s="305"/>
      <c r="AD1040" s="306"/>
      <c r="AE1040" s="304"/>
      <c r="AF1040" s="305"/>
      <c r="AG1040" s="305"/>
      <c r="AH1040" s="305"/>
      <c r="AI1040" s="305"/>
      <c r="AJ1040" s="305"/>
      <c r="AK1040" s="305"/>
      <c r="AL1040" s="306"/>
      <c r="AM1040" s="304"/>
      <c r="AN1040" s="305"/>
      <c r="AO1040" s="305"/>
      <c r="AP1040" s="305"/>
      <c r="AQ1040" s="305"/>
      <c r="AR1040" s="305"/>
      <c r="AS1040" s="305"/>
      <c r="AT1040" s="306"/>
      <c r="AU1040" s="88"/>
      <c r="AV1040" s="304"/>
      <c r="AW1040" s="305"/>
      <c r="AX1040" s="305"/>
      <c r="AY1040" s="305"/>
      <c r="AZ1040" s="305"/>
      <c r="BA1040" s="305"/>
      <c r="BB1040" s="305"/>
      <c r="BC1040" s="305"/>
      <c r="BD1040" s="305"/>
      <c r="BE1040" s="305"/>
      <c r="BF1040" s="305"/>
      <c r="BG1040" s="305"/>
      <c r="BH1040" s="305"/>
      <c r="BI1040" s="305"/>
      <c r="BJ1040" s="306"/>
      <c r="BK1040" s="304"/>
      <c r="BL1040" s="305"/>
      <c r="BM1040" s="305"/>
      <c r="BN1040" s="305"/>
      <c r="BO1040" s="305"/>
      <c r="BP1040" s="305"/>
      <c r="BQ1040" s="306"/>
      <c r="BR1040" s="304"/>
      <c r="BS1040" s="305"/>
      <c r="BT1040" s="305"/>
      <c r="BU1040" s="305"/>
      <c r="BV1040" s="305"/>
      <c r="BW1040" s="305"/>
      <c r="BX1040" s="306"/>
      <c r="BY1040" s="304"/>
      <c r="BZ1040" s="305"/>
      <c r="CA1040" s="306"/>
      <c r="CB1040" s="304"/>
      <c r="CC1040" s="305"/>
      <c r="CD1040" s="305"/>
      <c r="CE1040" s="305"/>
      <c r="CF1040" s="305"/>
      <c r="CG1040" s="305"/>
      <c r="CH1040" s="305"/>
      <c r="CI1040" s="305"/>
      <c r="CJ1040" s="306"/>
      <c r="CK1040" s="304"/>
      <c r="CL1040" s="305"/>
      <c r="CM1040" s="305"/>
      <c r="CN1040" s="306"/>
      <c r="CO1040" s="8"/>
      <c r="CP1040" s="125"/>
      <c r="CQ1040" s="125"/>
      <c r="CR1040" s="125"/>
      <c r="CS1040" s="125"/>
      <c r="CT1040" s="125"/>
      <c r="CU1040" s="125"/>
      <c r="CV1040" s="125"/>
      <c r="CW1040" s="125"/>
      <c r="CX1040" s="125"/>
    </row>
    <row r="1041" spans="3:102" ht="14.25" customHeight="1" x14ac:dyDescent="0.35">
      <c r="D1041" s="304"/>
      <c r="E1041" s="305"/>
      <c r="F1041" s="305"/>
      <c r="G1041" s="305"/>
      <c r="H1041" s="305"/>
      <c r="I1041" s="305"/>
      <c r="J1041" s="305"/>
      <c r="K1041" s="305"/>
      <c r="L1041" s="305"/>
      <c r="M1041" s="305"/>
      <c r="N1041" s="306"/>
      <c r="O1041" s="304"/>
      <c r="P1041" s="305"/>
      <c r="Q1041" s="305"/>
      <c r="R1041" s="305"/>
      <c r="S1041" s="305"/>
      <c r="T1041" s="305"/>
      <c r="U1041" s="305"/>
      <c r="V1041" s="306"/>
      <c r="W1041" s="304"/>
      <c r="X1041" s="305"/>
      <c r="Y1041" s="305"/>
      <c r="Z1041" s="305"/>
      <c r="AA1041" s="305"/>
      <c r="AB1041" s="305"/>
      <c r="AC1041" s="305"/>
      <c r="AD1041" s="306"/>
      <c r="AE1041" s="304"/>
      <c r="AF1041" s="305"/>
      <c r="AG1041" s="305"/>
      <c r="AH1041" s="305"/>
      <c r="AI1041" s="305"/>
      <c r="AJ1041" s="305"/>
      <c r="AK1041" s="305"/>
      <c r="AL1041" s="306"/>
      <c r="AM1041" s="304"/>
      <c r="AN1041" s="305"/>
      <c r="AO1041" s="305"/>
      <c r="AP1041" s="305"/>
      <c r="AQ1041" s="305"/>
      <c r="AR1041" s="305"/>
      <c r="AS1041" s="305"/>
      <c r="AT1041" s="306"/>
      <c r="AU1041" s="88"/>
      <c r="AV1041" s="304"/>
      <c r="AW1041" s="305"/>
      <c r="AX1041" s="305"/>
      <c r="AY1041" s="305"/>
      <c r="AZ1041" s="305"/>
      <c r="BA1041" s="305"/>
      <c r="BB1041" s="305"/>
      <c r="BC1041" s="305"/>
      <c r="BD1041" s="305"/>
      <c r="BE1041" s="305"/>
      <c r="BF1041" s="305"/>
      <c r="BG1041" s="305"/>
      <c r="BH1041" s="305"/>
      <c r="BI1041" s="305"/>
      <c r="BJ1041" s="306"/>
      <c r="BK1041" s="304"/>
      <c r="BL1041" s="305"/>
      <c r="BM1041" s="305"/>
      <c r="BN1041" s="305"/>
      <c r="BO1041" s="305"/>
      <c r="BP1041" s="305"/>
      <c r="BQ1041" s="306"/>
      <c r="BR1041" s="304"/>
      <c r="BS1041" s="305"/>
      <c r="BT1041" s="305"/>
      <c r="BU1041" s="305"/>
      <c r="BV1041" s="305"/>
      <c r="BW1041" s="305"/>
      <c r="BX1041" s="306"/>
      <c r="BY1041" s="304"/>
      <c r="BZ1041" s="305"/>
      <c r="CA1041" s="306"/>
      <c r="CB1041" s="304"/>
      <c r="CC1041" s="305"/>
      <c r="CD1041" s="305"/>
      <c r="CE1041" s="305"/>
      <c r="CF1041" s="305"/>
      <c r="CG1041" s="305"/>
      <c r="CH1041" s="305"/>
      <c r="CI1041" s="305"/>
      <c r="CJ1041" s="306"/>
      <c r="CK1041" s="304"/>
      <c r="CL1041" s="305"/>
      <c r="CM1041" s="305"/>
      <c r="CN1041" s="306"/>
      <c r="CO1041" s="8"/>
      <c r="CP1041" s="125"/>
      <c r="CQ1041" s="125"/>
      <c r="CR1041" s="125"/>
      <c r="CS1041" s="125"/>
      <c r="CT1041" s="125"/>
      <c r="CU1041" s="125"/>
      <c r="CV1041" s="125"/>
      <c r="CW1041" s="125"/>
      <c r="CX1041" s="125"/>
    </row>
    <row r="1042" spans="3:102" ht="14.25" customHeight="1" x14ac:dyDescent="0.35">
      <c r="D1042" s="403" t="s">
        <v>779</v>
      </c>
      <c r="E1042" s="404"/>
      <c r="F1042" s="404"/>
      <c r="G1042" s="404"/>
      <c r="H1042" s="404"/>
      <c r="I1042" s="404"/>
      <c r="J1042" s="404"/>
      <c r="K1042" s="404"/>
      <c r="L1042" s="404"/>
      <c r="M1042" s="404"/>
      <c r="N1042" s="404"/>
      <c r="O1042" s="404"/>
      <c r="P1042" s="404"/>
      <c r="Q1042" s="404"/>
      <c r="R1042" s="404"/>
      <c r="S1042" s="404"/>
      <c r="T1042" s="404"/>
      <c r="U1042" s="404"/>
      <c r="V1042" s="404"/>
      <c r="W1042" s="404"/>
      <c r="X1042" s="404"/>
      <c r="Y1042" s="404"/>
      <c r="Z1042" s="404"/>
      <c r="AA1042" s="404"/>
      <c r="AB1042" s="404"/>
      <c r="AC1042" s="404"/>
      <c r="AD1042" s="404"/>
      <c r="AE1042" s="404"/>
      <c r="AF1042" s="404"/>
      <c r="AG1042" s="404"/>
      <c r="AH1042" s="404"/>
      <c r="AI1042" s="404"/>
      <c r="AJ1042" s="404"/>
      <c r="AK1042" s="404"/>
      <c r="AL1042" s="404"/>
      <c r="AM1042" s="404"/>
      <c r="AN1042" s="404"/>
      <c r="AO1042" s="404"/>
      <c r="AP1042" s="404"/>
      <c r="AQ1042" s="404"/>
      <c r="AR1042" s="404"/>
      <c r="AS1042" s="404"/>
      <c r="AT1042" s="405"/>
      <c r="AU1042" s="88"/>
      <c r="AV1042" s="304"/>
      <c r="AW1042" s="305"/>
      <c r="AX1042" s="305"/>
      <c r="AY1042" s="305"/>
      <c r="AZ1042" s="305"/>
      <c r="BA1042" s="305"/>
      <c r="BB1042" s="305"/>
      <c r="BC1042" s="305"/>
      <c r="BD1042" s="305"/>
      <c r="BE1042" s="305"/>
      <c r="BF1042" s="305"/>
      <c r="BG1042" s="305"/>
      <c r="BH1042" s="305"/>
      <c r="BI1042" s="305"/>
      <c r="BJ1042" s="306"/>
      <c r="BK1042" s="304"/>
      <c r="BL1042" s="305"/>
      <c r="BM1042" s="305"/>
      <c r="BN1042" s="305"/>
      <c r="BO1042" s="305"/>
      <c r="BP1042" s="305"/>
      <c r="BQ1042" s="306"/>
      <c r="BR1042" s="304"/>
      <c r="BS1042" s="305"/>
      <c r="BT1042" s="305"/>
      <c r="BU1042" s="305"/>
      <c r="BV1042" s="305"/>
      <c r="BW1042" s="305"/>
      <c r="BX1042" s="306"/>
      <c r="BY1042" s="304"/>
      <c r="BZ1042" s="305"/>
      <c r="CA1042" s="306"/>
      <c r="CB1042" s="304"/>
      <c r="CC1042" s="305"/>
      <c r="CD1042" s="305"/>
      <c r="CE1042" s="305"/>
      <c r="CF1042" s="305"/>
      <c r="CG1042" s="305"/>
      <c r="CH1042" s="305"/>
      <c r="CI1042" s="305"/>
      <c r="CJ1042" s="306"/>
      <c r="CK1042" s="304"/>
      <c r="CL1042" s="305"/>
      <c r="CM1042" s="305"/>
      <c r="CN1042" s="306"/>
      <c r="CO1042" s="8"/>
      <c r="CP1042" s="125"/>
      <c r="CQ1042" s="125"/>
      <c r="CR1042" s="125"/>
      <c r="CS1042" s="125"/>
      <c r="CT1042" s="125"/>
      <c r="CU1042" s="125"/>
      <c r="CV1042" s="125"/>
      <c r="CW1042" s="125"/>
      <c r="CX1042" s="125"/>
    </row>
    <row r="1043" spans="3:102" ht="14.25" customHeight="1" x14ac:dyDescent="0.35">
      <c r="D1043" s="231" t="s">
        <v>542</v>
      </c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8"/>
      <c r="AV1043" s="518" t="s">
        <v>542</v>
      </c>
      <c r="AW1043" s="518"/>
      <c r="AX1043" s="518"/>
      <c r="AY1043" s="518"/>
      <c r="AZ1043" s="518"/>
      <c r="BA1043" s="518"/>
      <c r="BB1043" s="518"/>
      <c r="BC1043" s="518"/>
      <c r="BD1043" s="518"/>
      <c r="BE1043" s="518"/>
      <c r="BF1043" s="518"/>
      <c r="BG1043" s="518"/>
      <c r="BH1043" s="518"/>
      <c r="BI1043" s="518"/>
      <c r="BJ1043" s="518"/>
      <c r="BK1043" s="518"/>
      <c r="BL1043" s="518"/>
      <c r="BM1043" s="518"/>
      <c r="BN1043" s="518"/>
      <c r="BO1043" s="518"/>
      <c r="BP1043" s="518"/>
      <c r="BQ1043" s="518"/>
      <c r="BR1043" s="518"/>
      <c r="BS1043" s="518"/>
      <c r="BT1043" s="518"/>
      <c r="BU1043" s="518"/>
      <c r="BV1043" s="518"/>
      <c r="BW1043" s="518"/>
      <c r="BX1043" s="518"/>
      <c r="BY1043" s="518"/>
      <c r="BZ1043" s="518"/>
      <c r="CA1043" s="518"/>
      <c r="CB1043" s="518"/>
      <c r="CC1043" s="518"/>
      <c r="CD1043" s="518"/>
      <c r="CE1043" s="518"/>
      <c r="CF1043" s="519"/>
      <c r="CG1043" s="519"/>
      <c r="CH1043" s="519"/>
      <c r="CI1043" s="519"/>
      <c r="CJ1043" s="519"/>
      <c r="CK1043" s="519"/>
      <c r="CL1043" s="519"/>
      <c r="CM1043" s="86"/>
      <c r="CN1043" s="86"/>
      <c r="CO1043" s="6"/>
    </row>
    <row r="1044" spans="3:102" ht="14.25" customHeight="1" x14ac:dyDescent="0.35">
      <c r="D1044" s="233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8"/>
      <c r="AV1044" s="233"/>
      <c r="AW1044" s="233"/>
      <c r="AX1044" s="233"/>
      <c r="AY1044" s="233"/>
      <c r="AZ1044" s="233"/>
      <c r="BA1044" s="233"/>
      <c r="BB1044" s="233"/>
      <c r="BC1044" s="233"/>
      <c r="BD1044" s="233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33"/>
      <c r="CE1044" s="233"/>
      <c r="CF1044" s="233"/>
      <c r="CG1044" s="233"/>
      <c r="CH1044" s="233"/>
      <c r="CI1044" s="233"/>
      <c r="CJ1044" s="233"/>
      <c r="CK1044" s="233"/>
      <c r="CL1044" s="233"/>
      <c r="CM1044" s="86"/>
      <c r="CN1044" s="86"/>
      <c r="CO1044" s="6"/>
    </row>
    <row r="1045" spans="3:102" ht="14.25" customHeight="1" x14ac:dyDescent="0.35">
      <c r="C1045" s="14"/>
      <c r="D1045" s="359" t="s">
        <v>534</v>
      </c>
      <c r="E1045" s="359"/>
      <c r="F1045" s="359"/>
      <c r="G1045" s="359"/>
      <c r="H1045" s="359"/>
      <c r="I1045" s="359"/>
      <c r="J1045" s="359"/>
      <c r="K1045" s="359"/>
      <c r="L1045" s="359"/>
      <c r="M1045" s="359"/>
      <c r="N1045" s="359"/>
      <c r="O1045" s="359"/>
      <c r="P1045" s="359"/>
      <c r="Q1045" s="359"/>
      <c r="R1045" s="359"/>
      <c r="S1045" s="359"/>
      <c r="T1045" s="359"/>
      <c r="U1045" s="359"/>
      <c r="V1045" s="359"/>
      <c r="W1045" s="359"/>
      <c r="X1045" s="359"/>
      <c r="Y1045" s="359"/>
      <c r="Z1045" s="359"/>
      <c r="AA1045" s="359"/>
      <c r="AB1045" s="359"/>
      <c r="AC1045" s="359"/>
      <c r="AD1045" s="359"/>
      <c r="AE1045" s="359"/>
      <c r="AF1045" s="359"/>
      <c r="AG1045" s="359"/>
      <c r="AH1045" s="359"/>
      <c r="AI1045" s="359"/>
      <c r="AJ1045" s="359"/>
      <c r="AK1045" s="359"/>
      <c r="AL1045" s="359"/>
      <c r="AM1045" s="359"/>
      <c r="AN1045" s="359"/>
      <c r="AO1045" s="359"/>
      <c r="AP1045" s="359"/>
      <c r="AQ1045" s="359"/>
      <c r="AR1045" s="359"/>
      <c r="AS1045" s="359"/>
      <c r="AT1045" s="359"/>
      <c r="AU1045" s="88"/>
      <c r="AV1045" s="390" t="s">
        <v>536</v>
      </c>
      <c r="AW1045" s="390"/>
      <c r="AX1045" s="390"/>
      <c r="AY1045" s="390"/>
      <c r="AZ1045" s="390"/>
      <c r="BA1045" s="390"/>
      <c r="BB1045" s="390"/>
      <c r="BC1045" s="390"/>
      <c r="BD1045" s="390"/>
      <c r="BE1045" s="390"/>
      <c r="BF1045" s="390"/>
      <c r="BG1045" s="390"/>
      <c r="BH1045" s="390"/>
      <c r="BI1045" s="390"/>
      <c r="BJ1045" s="390"/>
      <c r="BK1045" s="390"/>
      <c r="BL1045" s="390"/>
      <c r="BM1045" s="390"/>
      <c r="BN1045" s="390"/>
      <c r="BO1045" s="390"/>
      <c r="BP1045" s="390"/>
      <c r="BQ1045" s="390"/>
      <c r="BR1045" s="390"/>
      <c r="BS1045" s="390"/>
      <c r="BT1045" s="390"/>
      <c r="BU1045" s="390"/>
      <c r="BV1045" s="390"/>
      <c r="BW1045" s="390"/>
      <c r="BX1045" s="390"/>
      <c r="BY1045" s="390"/>
      <c r="BZ1045" s="390"/>
      <c r="CA1045" s="390"/>
      <c r="CB1045" s="390"/>
      <c r="CC1045" s="390"/>
      <c r="CD1045" s="390"/>
      <c r="CE1045" s="390"/>
      <c r="CF1045" s="390"/>
      <c r="CG1045" s="390"/>
      <c r="CH1045" s="390"/>
      <c r="CI1045" s="390"/>
      <c r="CJ1045" s="390"/>
      <c r="CK1045" s="390"/>
      <c r="CL1045" s="390"/>
      <c r="CM1045" s="390"/>
      <c r="CN1045" s="390"/>
      <c r="CO1045" s="6"/>
    </row>
    <row r="1046" spans="3:102" ht="14.25" customHeight="1" x14ac:dyDescent="0.35">
      <c r="C1046" s="14"/>
      <c r="D1046" s="232"/>
      <c r="E1046" s="232"/>
      <c r="F1046" s="232"/>
      <c r="G1046" s="232"/>
      <c r="H1046" s="232"/>
      <c r="I1046" s="232"/>
      <c r="J1046" s="232"/>
      <c r="K1046" s="232"/>
      <c r="L1046" s="232"/>
      <c r="M1046" s="232"/>
      <c r="N1046" s="232"/>
      <c r="O1046" s="232"/>
      <c r="P1046" s="232"/>
      <c r="Q1046" s="232"/>
      <c r="R1046" s="232"/>
      <c r="S1046" s="232"/>
      <c r="T1046" s="232"/>
      <c r="U1046" s="232"/>
      <c r="V1046" s="232"/>
      <c r="W1046" s="232"/>
      <c r="X1046" s="232"/>
      <c r="Y1046" s="232"/>
      <c r="Z1046" s="232"/>
      <c r="AA1046" s="232"/>
      <c r="AB1046" s="232"/>
      <c r="AC1046" s="232"/>
      <c r="AD1046" s="232"/>
      <c r="AE1046" s="232"/>
      <c r="AF1046" s="232"/>
      <c r="AG1046" s="232"/>
      <c r="AH1046" s="232"/>
      <c r="AI1046" s="232"/>
      <c r="AJ1046" s="232"/>
      <c r="AK1046" s="232"/>
      <c r="AL1046" s="232"/>
      <c r="AM1046" s="232"/>
      <c r="AN1046" s="232"/>
      <c r="AO1046" s="232"/>
      <c r="AP1046" s="232"/>
      <c r="AQ1046" s="232"/>
      <c r="AR1046" s="232"/>
      <c r="AS1046" s="232"/>
      <c r="AT1046" s="232"/>
      <c r="AU1046" s="88"/>
      <c r="AV1046" s="451"/>
      <c r="AW1046" s="451"/>
      <c r="AX1046" s="451"/>
      <c r="AY1046" s="451"/>
      <c r="AZ1046" s="451"/>
      <c r="BA1046" s="451"/>
      <c r="BB1046" s="451"/>
      <c r="BC1046" s="451"/>
      <c r="BD1046" s="451"/>
      <c r="BE1046" s="451"/>
      <c r="BF1046" s="451"/>
      <c r="BG1046" s="451"/>
      <c r="BH1046" s="451"/>
      <c r="BI1046" s="451"/>
      <c r="BJ1046" s="451"/>
      <c r="BK1046" s="451"/>
      <c r="BL1046" s="451"/>
      <c r="BM1046" s="451"/>
      <c r="BN1046" s="451"/>
      <c r="BO1046" s="451"/>
      <c r="BP1046" s="451"/>
      <c r="BQ1046" s="451"/>
      <c r="BR1046" s="451"/>
      <c r="BS1046" s="451"/>
      <c r="BT1046" s="451"/>
      <c r="BU1046" s="451"/>
      <c r="BV1046" s="451"/>
      <c r="BW1046" s="451"/>
      <c r="BX1046" s="451"/>
      <c r="BY1046" s="451"/>
      <c r="BZ1046" s="451"/>
      <c r="CA1046" s="451"/>
      <c r="CB1046" s="451"/>
      <c r="CC1046" s="451"/>
      <c r="CD1046" s="451"/>
      <c r="CE1046" s="451"/>
      <c r="CF1046" s="451"/>
      <c r="CG1046" s="451"/>
      <c r="CH1046" s="451"/>
      <c r="CI1046" s="451"/>
      <c r="CJ1046" s="451"/>
      <c r="CK1046" s="451"/>
      <c r="CL1046" s="451"/>
      <c r="CM1046" s="451"/>
      <c r="CN1046" s="451"/>
      <c r="CO1046" s="6"/>
    </row>
    <row r="1047" spans="3:102" ht="14.25" customHeight="1" x14ac:dyDescent="0.35">
      <c r="C1047" s="7"/>
      <c r="D1047" s="360" t="s">
        <v>560</v>
      </c>
      <c r="E1047" s="361"/>
      <c r="F1047" s="361"/>
      <c r="G1047" s="361"/>
      <c r="H1047" s="361"/>
      <c r="I1047" s="361"/>
      <c r="J1047" s="361"/>
      <c r="K1047" s="361"/>
      <c r="L1047" s="361"/>
      <c r="M1047" s="361"/>
      <c r="N1047" s="362"/>
      <c r="O1047" s="360" t="s">
        <v>558</v>
      </c>
      <c r="P1047" s="361"/>
      <c r="Q1047" s="361"/>
      <c r="R1047" s="361"/>
      <c r="S1047" s="361"/>
      <c r="T1047" s="361"/>
      <c r="U1047" s="361"/>
      <c r="V1047" s="362"/>
      <c r="W1047" s="360" t="s">
        <v>559</v>
      </c>
      <c r="X1047" s="361"/>
      <c r="Y1047" s="361"/>
      <c r="Z1047" s="361"/>
      <c r="AA1047" s="361"/>
      <c r="AB1047" s="361"/>
      <c r="AC1047" s="361"/>
      <c r="AD1047" s="362"/>
      <c r="AE1047" s="349" t="s">
        <v>557</v>
      </c>
      <c r="AF1047" s="350"/>
      <c r="AG1047" s="350"/>
      <c r="AH1047" s="350"/>
      <c r="AI1047" s="350"/>
      <c r="AJ1047" s="350"/>
      <c r="AK1047" s="350"/>
      <c r="AL1047" s="350"/>
      <c r="AM1047" s="350"/>
      <c r="AN1047" s="350"/>
      <c r="AO1047" s="350"/>
      <c r="AP1047" s="350"/>
      <c r="AQ1047" s="350"/>
      <c r="AR1047" s="350"/>
      <c r="AS1047" s="350"/>
      <c r="AT1047" s="351"/>
      <c r="AU1047" s="88"/>
      <c r="AV1047" s="360" t="s">
        <v>528</v>
      </c>
      <c r="AW1047" s="361"/>
      <c r="AX1047" s="361"/>
      <c r="AY1047" s="361"/>
      <c r="AZ1047" s="361"/>
      <c r="BA1047" s="361"/>
      <c r="BB1047" s="361"/>
      <c r="BC1047" s="361"/>
      <c r="BD1047" s="361"/>
      <c r="BE1047" s="361"/>
      <c r="BF1047" s="361"/>
      <c r="BG1047" s="361"/>
      <c r="BH1047" s="361"/>
      <c r="BI1047" s="361"/>
      <c r="BJ1047" s="361"/>
      <c r="BK1047" s="310" t="s">
        <v>525</v>
      </c>
      <c r="BL1047" s="310"/>
      <c r="BM1047" s="310"/>
      <c r="BN1047" s="310"/>
      <c r="BO1047" s="310"/>
      <c r="BP1047" s="310"/>
      <c r="BQ1047" s="310"/>
      <c r="BR1047" s="310" t="s">
        <v>526</v>
      </c>
      <c r="BS1047" s="310"/>
      <c r="BT1047" s="310"/>
      <c r="BU1047" s="310"/>
      <c r="BV1047" s="310"/>
      <c r="BW1047" s="310"/>
      <c r="BX1047" s="310"/>
      <c r="BY1047" s="349" t="s">
        <v>529</v>
      </c>
      <c r="BZ1047" s="350"/>
      <c r="CA1047" s="350"/>
      <c r="CB1047" s="350"/>
      <c r="CC1047" s="350"/>
      <c r="CD1047" s="350"/>
      <c r="CE1047" s="350"/>
      <c r="CF1047" s="350"/>
      <c r="CG1047" s="350"/>
      <c r="CH1047" s="350"/>
      <c r="CI1047" s="350"/>
      <c r="CJ1047" s="350"/>
      <c r="CK1047" s="350"/>
      <c r="CL1047" s="350"/>
      <c r="CM1047" s="350"/>
      <c r="CN1047" s="351"/>
      <c r="CO1047" s="6"/>
    </row>
    <row r="1048" spans="3:102" ht="14.25" customHeight="1" x14ac:dyDescent="0.35">
      <c r="C1048" s="7"/>
      <c r="D1048" s="363"/>
      <c r="E1048" s="364"/>
      <c r="F1048" s="364"/>
      <c r="G1048" s="364"/>
      <c r="H1048" s="364"/>
      <c r="I1048" s="364"/>
      <c r="J1048" s="364"/>
      <c r="K1048" s="364"/>
      <c r="L1048" s="364"/>
      <c r="M1048" s="364"/>
      <c r="N1048" s="365"/>
      <c r="O1048" s="363"/>
      <c r="P1048" s="364"/>
      <c r="Q1048" s="364"/>
      <c r="R1048" s="364"/>
      <c r="S1048" s="364"/>
      <c r="T1048" s="364"/>
      <c r="U1048" s="364"/>
      <c r="V1048" s="365"/>
      <c r="W1048" s="363"/>
      <c r="X1048" s="364"/>
      <c r="Y1048" s="364"/>
      <c r="Z1048" s="364"/>
      <c r="AA1048" s="364"/>
      <c r="AB1048" s="364"/>
      <c r="AC1048" s="364"/>
      <c r="AD1048" s="365"/>
      <c r="AE1048" s="349" t="s">
        <v>556</v>
      </c>
      <c r="AF1048" s="350"/>
      <c r="AG1048" s="350"/>
      <c r="AH1048" s="350"/>
      <c r="AI1048" s="350"/>
      <c r="AJ1048" s="350"/>
      <c r="AK1048" s="350"/>
      <c r="AL1048" s="351"/>
      <c r="AM1048" s="349" t="s">
        <v>527</v>
      </c>
      <c r="AN1048" s="350"/>
      <c r="AO1048" s="350"/>
      <c r="AP1048" s="350"/>
      <c r="AQ1048" s="350"/>
      <c r="AR1048" s="350"/>
      <c r="AS1048" s="350"/>
      <c r="AT1048" s="351"/>
      <c r="AU1048" s="88"/>
      <c r="AV1048" s="363"/>
      <c r="AW1048" s="364"/>
      <c r="AX1048" s="364"/>
      <c r="AY1048" s="364"/>
      <c r="AZ1048" s="364"/>
      <c r="BA1048" s="364"/>
      <c r="BB1048" s="364"/>
      <c r="BC1048" s="364"/>
      <c r="BD1048" s="364"/>
      <c r="BE1048" s="364"/>
      <c r="BF1048" s="364"/>
      <c r="BG1048" s="364"/>
      <c r="BH1048" s="364"/>
      <c r="BI1048" s="364"/>
      <c r="BJ1048" s="364"/>
      <c r="BK1048" s="310"/>
      <c r="BL1048" s="310"/>
      <c r="BM1048" s="310"/>
      <c r="BN1048" s="310"/>
      <c r="BO1048" s="310"/>
      <c r="BP1048" s="310"/>
      <c r="BQ1048" s="310"/>
      <c r="BR1048" s="310"/>
      <c r="BS1048" s="310"/>
      <c r="BT1048" s="310"/>
      <c r="BU1048" s="310"/>
      <c r="BV1048" s="310"/>
      <c r="BW1048" s="310"/>
      <c r="BX1048" s="310"/>
      <c r="BY1048" s="349" t="s">
        <v>648</v>
      </c>
      <c r="BZ1048" s="350"/>
      <c r="CA1048" s="351"/>
      <c r="CB1048" s="349" t="s">
        <v>649</v>
      </c>
      <c r="CC1048" s="350"/>
      <c r="CD1048" s="350"/>
      <c r="CE1048" s="350"/>
      <c r="CF1048" s="350"/>
      <c r="CG1048" s="350"/>
      <c r="CH1048" s="350"/>
      <c r="CI1048" s="350"/>
      <c r="CJ1048" s="351"/>
      <c r="CK1048" s="349" t="s">
        <v>532</v>
      </c>
      <c r="CL1048" s="350"/>
      <c r="CM1048" s="350"/>
      <c r="CN1048" s="351"/>
      <c r="CO1048" s="6"/>
    </row>
    <row r="1049" spans="3:102" ht="14.25" customHeight="1" x14ac:dyDescent="0.35">
      <c r="C1049" s="8"/>
      <c r="D1049" s="304" t="s">
        <v>646</v>
      </c>
      <c r="E1049" s="305"/>
      <c r="F1049" s="305"/>
      <c r="G1049" s="305"/>
      <c r="H1049" s="305"/>
      <c r="I1049" s="305"/>
      <c r="J1049" s="305"/>
      <c r="K1049" s="305"/>
      <c r="L1049" s="305"/>
      <c r="M1049" s="305"/>
      <c r="N1049" s="306"/>
      <c r="O1049" s="304" t="s">
        <v>646</v>
      </c>
      <c r="P1049" s="305"/>
      <c r="Q1049" s="305"/>
      <c r="R1049" s="305"/>
      <c r="S1049" s="305"/>
      <c r="T1049" s="305"/>
      <c r="U1049" s="305"/>
      <c r="V1049" s="306"/>
      <c r="W1049" s="304" t="s">
        <v>646</v>
      </c>
      <c r="X1049" s="305"/>
      <c r="Y1049" s="305"/>
      <c r="Z1049" s="305"/>
      <c r="AA1049" s="305"/>
      <c r="AB1049" s="305"/>
      <c r="AC1049" s="305"/>
      <c r="AD1049" s="306"/>
      <c r="AE1049" s="304" t="s">
        <v>646</v>
      </c>
      <c r="AF1049" s="305"/>
      <c r="AG1049" s="305"/>
      <c r="AH1049" s="305"/>
      <c r="AI1049" s="305"/>
      <c r="AJ1049" s="305"/>
      <c r="AK1049" s="305"/>
      <c r="AL1049" s="306"/>
      <c r="AM1049" s="304" t="s">
        <v>646</v>
      </c>
      <c r="AN1049" s="305"/>
      <c r="AO1049" s="305"/>
      <c r="AP1049" s="305"/>
      <c r="AQ1049" s="305"/>
      <c r="AR1049" s="305"/>
      <c r="AS1049" s="305"/>
      <c r="AT1049" s="306"/>
      <c r="AU1049" s="88"/>
      <c r="AV1049" s="301">
        <v>205</v>
      </c>
      <c r="AW1049" s="305"/>
      <c r="AX1049" s="305"/>
      <c r="AY1049" s="305"/>
      <c r="AZ1049" s="305"/>
      <c r="BA1049" s="305"/>
      <c r="BB1049" s="305"/>
      <c r="BC1049" s="305"/>
      <c r="BD1049" s="305"/>
      <c r="BE1049" s="305"/>
      <c r="BF1049" s="305"/>
      <c r="BG1049" s="305"/>
      <c r="BH1049" s="305"/>
      <c r="BI1049" s="305"/>
      <c r="BJ1049" s="306"/>
      <c r="BK1049" s="301">
        <v>195</v>
      </c>
      <c r="BL1049" s="305"/>
      <c r="BM1049" s="305"/>
      <c r="BN1049" s="305"/>
      <c r="BO1049" s="305"/>
      <c r="BP1049" s="305"/>
      <c r="BQ1049" s="306"/>
      <c r="BR1049" s="301">
        <v>10</v>
      </c>
      <c r="BS1049" s="305"/>
      <c r="BT1049" s="305"/>
      <c r="BU1049" s="305"/>
      <c r="BV1049" s="305"/>
      <c r="BW1049" s="305"/>
      <c r="BX1049" s="306"/>
      <c r="BY1049" s="301">
        <v>10</v>
      </c>
      <c r="BZ1049" s="305"/>
      <c r="CA1049" s="306"/>
      <c r="CB1049" s="301">
        <v>41</v>
      </c>
      <c r="CC1049" s="305"/>
      <c r="CD1049" s="305"/>
      <c r="CE1049" s="305"/>
      <c r="CF1049" s="305"/>
      <c r="CG1049" s="305"/>
      <c r="CH1049" s="305"/>
      <c r="CI1049" s="305"/>
      <c r="CJ1049" s="306"/>
      <c r="CK1049" s="304">
        <v>154</v>
      </c>
      <c r="CL1049" s="305"/>
      <c r="CM1049" s="305"/>
      <c r="CN1049" s="306"/>
      <c r="CO1049" s="6"/>
    </row>
    <row r="1050" spans="3:102" ht="14.25" customHeight="1" x14ac:dyDescent="0.35">
      <c r="C1050" s="8"/>
      <c r="D1050" s="304"/>
      <c r="E1050" s="305"/>
      <c r="F1050" s="305"/>
      <c r="G1050" s="305"/>
      <c r="H1050" s="305"/>
      <c r="I1050" s="305"/>
      <c r="J1050" s="305"/>
      <c r="K1050" s="305"/>
      <c r="L1050" s="305"/>
      <c r="M1050" s="305"/>
      <c r="N1050" s="306"/>
      <c r="O1050" s="304"/>
      <c r="P1050" s="305"/>
      <c r="Q1050" s="305"/>
      <c r="R1050" s="305"/>
      <c r="S1050" s="305"/>
      <c r="T1050" s="305"/>
      <c r="U1050" s="305"/>
      <c r="V1050" s="306"/>
      <c r="W1050" s="304"/>
      <c r="X1050" s="305"/>
      <c r="Y1050" s="305"/>
      <c r="Z1050" s="305"/>
      <c r="AA1050" s="305"/>
      <c r="AB1050" s="305"/>
      <c r="AC1050" s="305"/>
      <c r="AD1050" s="306"/>
      <c r="AE1050" s="304"/>
      <c r="AF1050" s="305"/>
      <c r="AG1050" s="305"/>
      <c r="AH1050" s="305"/>
      <c r="AI1050" s="305"/>
      <c r="AJ1050" s="305"/>
      <c r="AK1050" s="305"/>
      <c r="AL1050" s="306"/>
      <c r="AM1050" s="304"/>
      <c r="AN1050" s="305"/>
      <c r="AO1050" s="305"/>
      <c r="AP1050" s="305"/>
      <c r="AQ1050" s="305"/>
      <c r="AR1050" s="305"/>
      <c r="AS1050" s="305"/>
      <c r="AT1050" s="306"/>
      <c r="AU1050" s="6"/>
      <c r="AV1050" s="304"/>
      <c r="AW1050" s="305"/>
      <c r="AX1050" s="305"/>
      <c r="AY1050" s="305"/>
      <c r="AZ1050" s="305"/>
      <c r="BA1050" s="305"/>
      <c r="BB1050" s="305"/>
      <c r="BC1050" s="305"/>
      <c r="BD1050" s="305"/>
      <c r="BE1050" s="305"/>
      <c r="BF1050" s="305"/>
      <c r="BG1050" s="305"/>
      <c r="BH1050" s="305"/>
      <c r="BI1050" s="305"/>
      <c r="BJ1050" s="306"/>
      <c r="BK1050" s="304"/>
      <c r="BL1050" s="305"/>
      <c r="BM1050" s="305"/>
      <c r="BN1050" s="305"/>
      <c r="BO1050" s="305"/>
      <c r="BP1050" s="305"/>
      <c r="BQ1050" s="306"/>
      <c r="BR1050" s="304"/>
      <c r="BS1050" s="305"/>
      <c r="BT1050" s="305"/>
      <c r="BU1050" s="305"/>
      <c r="BV1050" s="305"/>
      <c r="BW1050" s="305"/>
      <c r="BX1050" s="306"/>
      <c r="BY1050" s="304"/>
      <c r="BZ1050" s="305"/>
      <c r="CA1050" s="306"/>
      <c r="CB1050" s="304"/>
      <c r="CC1050" s="305"/>
      <c r="CD1050" s="305"/>
      <c r="CE1050" s="305"/>
      <c r="CF1050" s="305"/>
      <c r="CG1050" s="305"/>
      <c r="CH1050" s="305"/>
      <c r="CI1050" s="305"/>
      <c r="CJ1050" s="306"/>
      <c r="CK1050" s="304"/>
      <c r="CL1050" s="305"/>
      <c r="CM1050" s="305"/>
      <c r="CN1050" s="306"/>
    </row>
    <row r="1051" spans="3:102" ht="14.25" customHeight="1" x14ac:dyDescent="0.35">
      <c r="C1051" s="8"/>
      <c r="D1051" s="304"/>
      <c r="E1051" s="305"/>
      <c r="F1051" s="305"/>
      <c r="G1051" s="305"/>
      <c r="H1051" s="305"/>
      <c r="I1051" s="305"/>
      <c r="J1051" s="305"/>
      <c r="K1051" s="305"/>
      <c r="L1051" s="305"/>
      <c r="M1051" s="305"/>
      <c r="N1051" s="306"/>
      <c r="O1051" s="304"/>
      <c r="P1051" s="305"/>
      <c r="Q1051" s="305"/>
      <c r="R1051" s="305"/>
      <c r="S1051" s="305"/>
      <c r="T1051" s="305"/>
      <c r="U1051" s="305"/>
      <c r="V1051" s="306"/>
      <c r="W1051" s="304"/>
      <c r="X1051" s="305"/>
      <c r="Y1051" s="305"/>
      <c r="Z1051" s="305"/>
      <c r="AA1051" s="305"/>
      <c r="AB1051" s="305"/>
      <c r="AC1051" s="305"/>
      <c r="AD1051" s="306"/>
      <c r="AE1051" s="304"/>
      <c r="AF1051" s="305"/>
      <c r="AG1051" s="305"/>
      <c r="AH1051" s="305"/>
      <c r="AI1051" s="305"/>
      <c r="AJ1051" s="305"/>
      <c r="AK1051" s="305"/>
      <c r="AL1051" s="306"/>
      <c r="AM1051" s="304"/>
      <c r="AN1051" s="305"/>
      <c r="AO1051" s="305"/>
      <c r="AP1051" s="305"/>
      <c r="AQ1051" s="305"/>
      <c r="AR1051" s="305"/>
      <c r="AS1051" s="305"/>
      <c r="AT1051" s="306"/>
      <c r="AU1051" s="6"/>
      <c r="AV1051" s="304"/>
      <c r="AW1051" s="305"/>
      <c r="AX1051" s="305"/>
      <c r="AY1051" s="305"/>
      <c r="AZ1051" s="305"/>
      <c r="BA1051" s="305"/>
      <c r="BB1051" s="305"/>
      <c r="BC1051" s="305"/>
      <c r="BD1051" s="305"/>
      <c r="BE1051" s="305"/>
      <c r="BF1051" s="305"/>
      <c r="BG1051" s="305"/>
      <c r="BH1051" s="305"/>
      <c r="BI1051" s="305"/>
      <c r="BJ1051" s="306"/>
      <c r="BK1051" s="304"/>
      <c r="BL1051" s="305"/>
      <c r="BM1051" s="305"/>
      <c r="BN1051" s="305"/>
      <c r="BO1051" s="305"/>
      <c r="BP1051" s="305"/>
      <c r="BQ1051" s="306"/>
      <c r="BR1051" s="304"/>
      <c r="BS1051" s="305"/>
      <c r="BT1051" s="305"/>
      <c r="BU1051" s="305"/>
      <c r="BV1051" s="305"/>
      <c r="BW1051" s="305"/>
      <c r="BX1051" s="306"/>
      <c r="BY1051" s="304"/>
      <c r="BZ1051" s="305"/>
      <c r="CA1051" s="306"/>
      <c r="CB1051" s="304"/>
      <c r="CC1051" s="305"/>
      <c r="CD1051" s="305"/>
      <c r="CE1051" s="305"/>
      <c r="CF1051" s="305"/>
      <c r="CG1051" s="305"/>
      <c r="CH1051" s="305"/>
      <c r="CI1051" s="305"/>
      <c r="CJ1051" s="306"/>
      <c r="CK1051" s="304"/>
      <c r="CL1051" s="305"/>
      <c r="CM1051" s="305"/>
      <c r="CN1051" s="306"/>
    </row>
    <row r="1052" spans="3:102" ht="14.25" customHeight="1" x14ac:dyDescent="0.35">
      <c r="C1052" s="8"/>
      <c r="D1052" s="304"/>
      <c r="E1052" s="305"/>
      <c r="F1052" s="305"/>
      <c r="G1052" s="305"/>
      <c r="H1052" s="305"/>
      <c r="I1052" s="305"/>
      <c r="J1052" s="305"/>
      <c r="K1052" s="305"/>
      <c r="L1052" s="305"/>
      <c r="M1052" s="305"/>
      <c r="N1052" s="306"/>
      <c r="O1052" s="304"/>
      <c r="P1052" s="305"/>
      <c r="Q1052" s="305"/>
      <c r="R1052" s="305"/>
      <c r="S1052" s="305"/>
      <c r="T1052" s="305"/>
      <c r="U1052" s="305"/>
      <c r="V1052" s="306"/>
      <c r="W1052" s="304"/>
      <c r="X1052" s="305"/>
      <c r="Y1052" s="305"/>
      <c r="Z1052" s="305"/>
      <c r="AA1052" s="305"/>
      <c r="AB1052" s="305"/>
      <c r="AC1052" s="305"/>
      <c r="AD1052" s="306"/>
      <c r="AE1052" s="304"/>
      <c r="AF1052" s="305"/>
      <c r="AG1052" s="305"/>
      <c r="AH1052" s="305"/>
      <c r="AI1052" s="305"/>
      <c r="AJ1052" s="305"/>
      <c r="AK1052" s="305"/>
      <c r="AL1052" s="306"/>
      <c r="AM1052" s="304"/>
      <c r="AN1052" s="305"/>
      <c r="AO1052" s="305"/>
      <c r="AP1052" s="305"/>
      <c r="AQ1052" s="305"/>
      <c r="AR1052" s="305"/>
      <c r="AS1052" s="305"/>
      <c r="AT1052" s="306"/>
      <c r="AU1052" s="6"/>
      <c r="AV1052" s="304"/>
      <c r="AW1052" s="305"/>
      <c r="AX1052" s="305"/>
      <c r="AY1052" s="305"/>
      <c r="AZ1052" s="305"/>
      <c r="BA1052" s="305"/>
      <c r="BB1052" s="305"/>
      <c r="BC1052" s="305"/>
      <c r="BD1052" s="305"/>
      <c r="BE1052" s="305"/>
      <c r="BF1052" s="305"/>
      <c r="BG1052" s="305"/>
      <c r="BH1052" s="305"/>
      <c r="BI1052" s="305"/>
      <c r="BJ1052" s="306"/>
      <c r="BK1052" s="304"/>
      <c r="BL1052" s="305"/>
      <c r="BM1052" s="305"/>
      <c r="BN1052" s="305"/>
      <c r="BO1052" s="305"/>
      <c r="BP1052" s="305"/>
      <c r="BQ1052" s="306"/>
      <c r="BR1052" s="304"/>
      <c r="BS1052" s="305"/>
      <c r="BT1052" s="305"/>
      <c r="BU1052" s="305"/>
      <c r="BV1052" s="305"/>
      <c r="BW1052" s="305"/>
      <c r="BX1052" s="306"/>
      <c r="BY1052" s="304"/>
      <c r="BZ1052" s="305"/>
      <c r="CA1052" s="306"/>
      <c r="CB1052" s="304"/>
      <c r="CC1052" s="305"/>
      <c r="CD1052" s="305"/>
      <c r="CE1052" s="305"/>
      <c r="CF1052" s="305"/>
      <c r="CG1052" s="305"/>
      <c r="CH1052" s="305"/>
      <c r="CI1052" s="305"/>
      <c r="CJ1052" s="306"/>
      <c r="CK1052" s="304"/>
      <c r="CL1052" s="305"/>
      <c r="CM1052" s="305"/>
      <c r="CN1052" s="306"/>
    </row>
    <row r="1053" spans="3:102" ht="14.25" customHeight="1" x14ac:dyDescent="0.35">
      <c r="C1053" s="8"/>
      <c r="D1053" s="403" t="s">
        <v>779</v>
      </c>
      <c r="E1053" s="404"/>
      <c r="F1053" s="404"/>
      <c r="G1053" s="404"/>
      <c r="H1053" s="404"/>
      <c r="I1053" s="404"/>
      <c r="J1053" s="404"/>
      <c r="K1053" s="404"/>
      <c r="L1053" s="404"/>
      <c r="M1053" s="404"/>
      <c r="N1053" s="404"/>
      <c r="O1053" s="404"/>
      <c r="P1053" s="404"/>
      <c r="Q1053" s="404"/>
      <c r="R1053" s="404"/>
      <c r="S1053" s="404"/>
      <c r="T1053" s="404"/>
      <c r="U1053" s="404"/>
      <c r="V1053" s="404"/>
      <c r="W1053" s="404"/>
      <c r="X1053" s="404"/>
      <c r="Y1053" s="404"/>
      <c r="Z1053" s="404"/>
      <c r="AA1053" s="404"/>
      <c r="AB1053" s="404"/>
      <c r="AC1053" s="404"/>
      <c r="AD1053" s="404"/>
      <c r="AE1053" s="404"/>
      <c r="AF1053" s="404"/>
      <c r="AG1053" s="404"/>
      <c r="AH1053" s="404"/>
      <c r="AI1053" s="404"/>
      <c r="AJ1053" s="404"/>
      <c r="AK1053" s="404"/>
      <c r="AL1053" s="404"/>
      <c r="AM1053" s="404"/>
      <c r="AN1053" s="404"/>
      <c r="AO1053" s="404"/>
      <c r="AP1053" s="404"/>
      <c r="AQ1053" s="404"/>
      <c r="AR1053" s="404"/>
      <c r="AS1053" s="404"/>
      <c r="AT1053" s="405"/>
      <c r="AU1053" s="6"/>
      <c r="AV1053" s="304"/>
      <c r="AW1053" s="305"/>
      <c r="AX1053" s="305"/>
      <c r="AY1053" s="305"/>
      <c r="AZ1053" s="305"/>
      <c r="BA1053" s="305"/>
      <c r="BB1053" s="305"/>
      <c r="BC1053" s="305"/>
      <c r="BD1053" s="305"/>
      <c r="BE1053" s="305"/>
      <c r="BF1053" s="305"/>
      <c r="BG1053" s="305"/>
      <c r="BH1053" s="305"/>
      <c r="BI1053" s="305"/>
      <c r="BJ1053" s="306"/>
      <c r="BK1053" s="304"/>
      <c r="BL1053" s="305"/>
      <c r="BM1053" s="305"/>
      <c r="BN1053" s="305"/>
      <c r="BO1053" s="305"/>
      <c r="BP1053" s="305"/>
      <c r="BQ1053" s="306"/>
      <c r="BR1053" s="304"/>
      <c r="BS1053" s="305"/>
      <c r="BT1053" s="305"/>
      <c r="BU1053" s="305"/>
      <c r="BV1053" s="305"/>
      <c r="BW1053" s="305"/>
      <c r="BX1053" s="306"/>
      <c r="BY1053" s="304"/>
      <c r="BZ1053" s="305"/>
      <c r="CA1053" s="306"/>
      <c r="CB1053" s="304"/>
      <c r="CC1053" s="305"/>
      <c r="CD1053" s="305"/>
      <c r="CE1053" s="305"/>
      <c r="CF1053" s="305"/>
      <c r="CG1053" s="305"/>
      <c r="CH1053" s="305"/>
      <c r="CI1053" s="305"/>
      <c r="CJ1053" s="306"/>
      <c r="CK1053" s="304"/>
      <c r="CL1053" s="305"/>
      <c r="CM1053" s="305"/>
      <c r="CN1053" s="306"/>
    </row>
    <row r="1054" spans="3:102" ht="14.25" customHeight="1" x14ac:dyDescent="0.35">
      <c r="C1054" s="8"/>
      <c r="D1054" s="231" t="s">
        <v>542</v>
      </c>
      <c r="E1054" s="231"/>
      <c r="F1054" s="231"/>
      <c r="G1054" s="231"/>
      <c r="H1054" s="231"/>
      <c r="I1054" s="231"/>
      <c r="J1054" s="231"/>
      <c r="K1054" s="231"/>
      <c r="L1054" s="231"/>
      <c r="M1054" s="231"/>
      <c r="N1054" s="231"/>
      <c r="O1054" s="231"/>
      <c r="P1054" s="231"/>
      <c r="Q1054" s="231"/>
      <c r="R1054" s="231"/>
      <c r="S1054" s="231"/>
      <c r="T1054" s="231"/>
      <c r="U1054" s="231"/>
      <c r="V1054" s="231"/>
      <c r="W1054" s="231"/>
      <c r="X1054" s="231"/>
      <c r="Y1054" s="231"/>
      <c r="Z1054" s="231"/>
      <c r="AA1054" s="231"/>
      <c r="AB1054" s="231"/>
      <c r="AC1054" s="231"/>
      <c r="AD1054" s="231"/>
      <c r="AE1054" s="231"/>
      <c r="AF1054" s="231"/>
      <c r="AG1054" s="231"/>
      <c r="AH1054" s="231"/>
      <c r="AI1054" s="231"/>
      <c r="AJ1054" s="231"/>
      <c r="AK1054" s="231"/>
      <c r="AL1054" s="231"/>
      <c r="AM1054" s="231"/>
      <c r="AN1054" s="231"/>
      <c r="AO1054" s="231"/>
      <c r="AP1054" s="231"/>
      <c r="AQ1054" s="231"/>
      <c r="AR1054" s="231"/>
      <c r="AS1054" s="231"/>
      <c r="AT1054" s="231"/>
      <c r="AU1054" s="6"/>
      <c r="AV1054" s="518" t="s">
        <v>542</v>
      </c>
      <c r="AW1054" s="518"/>
      <c r="AX1054" s="518"/>
      <c r="AY1054" s="518"/>
      <c r="AZ1054" s="518"/>
      <c r="BA1054" s="518"/>
      <c r="BB1054" s="518"/>
      <c r="BC1054" s="518"/>
      <c r="BD1054" s="518"/>
      <c r="BE1054" s="518"/>
      <c r="BF1054" s="518"/>
      <c r="BG1054" s="518"/>
      <c r="BH1054" s="518"/>
      <c r="BI1054" s="518"/>
      <c r="BJ1054" s="518"/>
      <c r="BK1054" s="518"/>
      <c r="BL1054" s="518"/>
      <c r="BM1054" s="518"/>
      <c r="BN1054" s="518"/>
      <c r="BO1054" s="518"/>
      <c r="BP1054" s="518"/>
      <c r="BQ1054" s="518"/>
      <c r="BR1054" s="518"/>
      <c r="BS1054" s="518"/>
      <c r="BT1054" s="518"/>
      <c r="BU1054" s="518"/>
      <c r="BV1054" s="518"/>
      <c r="BW1054" s="518"/>
      <c r="BX1054" s="518"/>
      <c r="BY1054" s="518"/>
      <c r="BZ1054" s="518"/>
      <c r="CA1054" s="518"/>
      <c r="CB1054" s="518"/>
      <c r="CC1054" s="518"/>
      <c r="CD1054" s="518"/>
      <c r="CE1054" s="518"/>
      <c r="CF1054" s="519"/>
      <c r="CG1054" s="519"/>
      <c r="CH1054" s="519"/>
      <c r="CI1054" s="519"/>
      <c r="CJ1054" s="519"/>
      <c r="CK1054" s="519"/>
      <c r="CL1054" s="519"/>
      <c r="CM1054" s="86"/>
      <c r="CN1054" s="86"/>
    </row>
    <row r="1055" spans="3:102" ht="14.25" customHeight="1" x14ac:dyDescent="0.35"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234"/>
      <c r="AG1055" s="234"/>
      <c r="AH1055" s="234"/>
      <c r="AI1055" s="234"/>
      <c r="AJ1055" s="234"/>
      <c r="AK1055" s="234"/>
      <c r="AL1055" s="234"/>
      <c r="AM1055" s="234"/>
      <c r="AN1055" s="8"/>
      <c r="AO1055" s="8"/>
      <c r="AP1055" s="8"/>
      <c r="AQ1055" s="8"/>
      <c r="AR1055" s="8"/>
      <c r="AS1055" s="8"/>
      <c r="AT1055" s="8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</row>
    <row r="1056" spans="3:102" ht="14.25" customHeight="1" x14ac:dyDescent="0.35">
      <c r="D1056" s="359" t="s">
        <v>537</v>
      </c>
      <c r="E1056" s="359"/>
      <c r="F1056" s="359"/>
      <c r="G1056" s="359"/>
      <c r="H1056" s="359"/>
      <c r="I1056" s="359"/>
      <c r="J1056" s="359"/>
      <c r="K1056" s="359"/>
      <c r="L1056" s="359"/>
      <c r="M1056" s="359"/>
      <c r="N1056" s="359"/>
      <c r="O1056" s="359"/>
      <c r="P1056" s="359"/>
      <c r="Q1056" s="359"/>
      <c r="R1056" s="359"/>
      <c r="S1056" s="359"/>
      <c r="T1056" s="359"/>
      <c r="U1056" s="359"/>
      <c r="V1056" s="359"/>
      <c r="W1056" s="359"/>
      <c r="X1056" s="359"/>
      <c r="Y1056" s="359"/>
      <c r="Z1056" s="359"/>
      <c r="AA1056" s="359"/>
      <c r="AB1056" s="359"/>
      <c r="AC1056" s="359"/>
      <c r="AD1056" s="359"/>
      <c r="AE1056" s="359"/>
      <c r="AF1056" s="359"/>
      <c r="AG1056" s="359"/>
      <c r="AH1056" s="359"/>
      <c r="AI1056" s="359"/>
      <c r="AJ1056" s="359"/>
      <c r="AK1056" s="359"/>
      <c r="AL1056" s="359"/>
      <c r="AM1056" s="359"/>
      <c r="AN1056" s="359"/>
      <c r="AO1056" s="359"/>
      <c r="AP1056" s="359"/>
      <c r="AQ1056" s="359"/>
      <c r="AR1056" s="359"/>
      <c r="AS1056" s="359"/>
      <c r="AT1056" s="359"/>
      <c r="AU1056" s="6"/>
      <c r="AV1056" s="359" t="s">
        <v>541</v>
      </c>
      <c r="AW1056" s="359"/>
      <c r="AX1056" s="359"/>
      <c r="AY1056" s="359"/>
      <c r="AZ1056" s="359"/>
      <c r="BA1056" s="359"/>
      <c r="BB1056" s="359"/>
      <c r="BC1056" s="359"/>
      <c r="BD1056" s="359"/>
      <c r="BE1056" s="359"/>
      <c r="BF1056" s="359"/>
      <c r="BG1056" s="359"/>
      <c r="BH1056" s="359"/>
      <c r="BI1056" s="359"/>
      <c r="BJ1056" s="359"/>
      <c r="BK1056" s="359"/>
      <c r="BL1056" s="359"/>
      <c r="BM1056" s="359"/>
      <c r="BN1056" s="359"/>
      <c r="BO1056" s="359"/>
      <c r="BP1056" s="359"/>
      <c r="BQ1056" s="359"/>
      <c r="BR1056" s="359"/>
      <c r="BS1056" s="359"/>
      <c r="BT1056" s="359"/>
      <c r="BU1056" s="359"/>
      <c r="BV1056" s="359"/>
      <c r="BW1056" s="359"/>
      <c r="BX1056" s="359"/>
      <c r="BY1056" s="359"/>
      <c r="BZ1056" s="359"/>
      <c r="CA1056" s="359"/>
      <c r="CB1056" s="359"/>
      <c r="CC1056" s="359"/>
      <c r="CD1056" s="359"/>
      <c r="CE1056" s="359"/>
      <c r="CF1056" s="359"/>
      <c r="CG1056" s="359"/>
      <c r="CH1056" s="359"/>
      <c r="CI1056" s="359"/>
      <c r="CJ1056" s="359"/>
      <c r="CK1056" s="359"/>
      <c r="CL1056" s="359"/>
      <c r="CM1056" s="359"/>
      <c r="CN1056" s="359"/>
    </row>
    <row r="1057" spans="4:95" ht="14.25" customHeight="1" x14ac:dyDescent="0.35">
      <c r="D1057" s="232"/>
      <c r="E1057" s="232"/>
      <c r="F1057" s="232"/>
      <c r="G1057" s="232"/>
      <c r="H1057" s="232"/>
      <c r="I1057" s="232"/>
      <c r="J1057" s="232"/>
      <c r="K1057" s="232"/>
      <c r="L1057" s="232"/>
      <c r="M1057" s="232"/>
      <c r="N1057" s="232"/>
      <c r="O1057" s="232"/>
      <c r="P1057" s="232"/>
      <c r="Q1057" s="232"/>
      <c r="R1057" s="232"/>
      <c r="S1057" s="232"/>
      <c r="T1057" s="232"/>
      <c r="U1057" s="232"/>
      <c r="V1057" s="232"/>
      <c r="W1057" s="232"/>
      <c r="X1057" s="232"/>
      <c r="Y1057" s="232"/>
      <c r="Z1057" s="232"/>
      <c r="AA1057" s="232"/>
      <c r="AB1057" s="232"/>
      <c r="AC1057" s="232"/>
      <c r="AD1057" s="232"/>
      <c r="AE1057" s="232"/>
      <c r="AF1057" s="232"/>
      <c r="AG1057" s="232"/>
      <c r="AH1057" s="232"/>
      <c r="AI1057" s="232"/>
      <c r="AJ1057" s="232"/>
      <c r="AK1057" s="232"/>
      <c r="AL1057" s="232"/>
      <c r="AM1057" s="232"/>
      <c r="AN1057" s="232"/>
      <c r="AO1057" s="232"/>
      <c r="AP1057" s="232"/>
      <c r="AQ1057" s="232"/>
      <c r="AR1057" s="232"/>
      <c r="AS1057" s="232"/>
      <c r="AT1057" s="232"/>
      <c r="AU1057" s="6"/>
      <c r="AV1057" s="818"/>
      <c r="AW1057" s="818"/>
      <c r="AX1057" s="818"/>
      <c r="AY1057" s="818"/>
      <c r="AZ1057" s="818"/>
      <c r="BA1057" s="818"/>
      <c r="BB1057" s="818"/>
      <c r="BC1057" s="818"/>
      <c r="BD1057" s="818"/>
      <c r="BE1057" s="818"/>
      <c r="BF1057" s="818"/>
      <c r="BG1057" s="818"/>
      <c r="BH1057" s="818"/>
      <c r="BI1057" s="818"/>
      <c r="BJ1057" s="818"/>
      <c r="BK1057" s="818"/>
      <c r="BL1057" s="818"/>
      <c r="BM1057" s="818"/>
      <c r="BN1057" s="818"/>
      <c r="BO1057" s="818"/>
      <c r="BP1057" s="818"/>
      <c r="BQ1057" s="818"/>
      <c r="BR1057" s="818"/>
      <c r="BS1057" s="818"/>
      <c r="BT1057" s="818"/>
      <c r="BU1057" s="818"/>
      <c r="BV1057" s="818"/>
      <c r="BW1057" s="818"/>
      <c r="BX1057" s="818"/>
      <c r="BY1057" s="818"/>
      <c r="BZ1057" s="818"/>
      <c r="CA1057" s="818"/>
      <c r="CB1057" s="818"/>
      <c r="CC1057" s="818"/>
      <c r="CD1057" s="818"/>
      <c r="CE1057" s="818"/>
      <c r="CF1057" s="818"/>
      <c r="CG1057" s="818"/>
      <c r="CH1057" s="818"/>
      <c r="CI1057" s="818"/>
      <c r="CJ1057" s="818"/>
      <c r="CK1057" s="818"/>
      <c r="CL1057" s="818"/>
      <c r="CM1057" s="818"/>
      <c r="CN1057" s="818"/>
    </row>
    <row r="1058" spans="4:95" ht="14.25" customHeight="1" x14ac:dyDescent="0.35">
      <c r="D1058" s="360" t="s">
        <v>538</v>
      </c>
      <c r="E1058" s="361"/>
      <c r="F1058" s="361"/>
      <c r="G1058" s="361"/>
      <c r="H1058" s="361"/>
      <c r="I1058" s="361"/>
      <c r="J1058" s="361"/>
      <c r="K1058" s="361"/>
      <c r="L1058" s="361"/>
      <c r="M1058" s="361"/>
      <c r="N1058" s="361"/>
      <c r="O1058" s="361"/>
      <c r="P1058" s="361"/>
      <c r="Q1058" s="361"/>
      <c r="R1058" s="361"/>
      <c r="S1058" s="361"/>
      <c r="T1058" s="361"/>
      <c r="U1058" s="361"/>
      <c r="V1058" s="361"/>
      <c r="W1058" s="361"/>
      <c r="X1058" s="362"/>
      <c r="Y1058" s="349" t="s">
        <v>561</v>
      </c>
      <c r="Z1058" s="350"/>
      <c r="AA1058" s="350"/>
      <c r="AB1058" s="350"/>
      <c r="AC1058" s="350"/>
      <c r="AD1058" s="350"/>
      <c r="AE1058" s="350"/>
      <c r="AF1058" s="350"/>
      <c r="AG1058" s="350"/>
      <c r="AH1058" s="350"/>
      <c r="AI1058" s="350"/>
      <c r="AJ1058" s="350"/>
      <c r="AK1058" s="350"/>
      <c r="AL1058" s="350"/>
      <c r="AM1058" s="350"/>
      <c r="AN1058" s="350"/>
      <c r="AO1058" s="350"/>
      <c r="AP1058" s="350"/>
      <c r="AQ1058" s="350"/>
      <c r="AR1058" s="350"/>
      <c r="AS1058" s="350"/>
      <c r="AT1058" s="351"/>
      <c r="AU1058" s="6"/>
      <c r="AV1058" s="360" t="s">
        <v>540</v>
      </c>
      <c r="AW1058" s="361"/>
      <c r="AX1058" s="361"/>
      <c r="AY1058" s="361"/>
      <c r="AZ1058" s="361"/>
      <c r="BA1058" s="361"/>
      <c r="BB1058" s="361"/>
      <c r="BC1058" s="361"/>
      <c r="BD1058" s="361"/>
      <c r="BE1058" s="361"/>
      <c r="BF1058" s="361"/>
      <c r="BG1058" s="361"/>
      <c r="BH1058" s="361"/>
      <c r="BI1058" s="361"/>
      <c r="BJ1058" s="361"/>
      <c r="BK1058" s="361"/>
      <c r="BL1058" s="361"/>
      <c r="BM1058" s="361"/>
      <c r="BN1058" s="361"/>
      <c r="BO1058" s="361"/>
      <c r="BP1058" s="362"/>
      <c r="BQ1058" s="310" t="s">
        <v>121</v>
      </c>
      <c r="BR1058" s="310"/>
      <c r="BS1058" s="310"/>
      <c r="BT1058" s="310"/>
      <c r="BU1058" s="310"/>
      <c r="BV1058" s="310"/>
      <c r="BW1058" s="310"/>
      <c r="BX1058" s="310"/>
      <c r="BY1058" s="360" t="s">
        <v>529</v>
      </c>
      <c r="BZ1058" s="361"/>
      <c r="CA1058" s="361"/>
      <c r="CB1058" s="361"/>
      <c r="CC1058" s="361"/>
      <c r="CD1058" s="361"/>
      <c r="CE1058" s="361"/>
      <c r="CF1058" s="361"/>
      <c r="CG1058" s="361"/>
      <c r="CH1058" s="361"/>
      <c r="CI1058" s="361"/>
      <c r="CJ1058" s="361"/>
      <c r="CK1058" s="361"/>
      <c r="CL1058" s="361"/>
      <c r="CM1058" s="361"/>
      <c r="CN1058" s="362"/>
    </row>
    <row r="1059" spans="4:95" ht="14.25" customHeight="1" x14ac:dyDescent="0.35">
      <c r="D1059" s="363"/>
      <c r="E1059" s="364"/>
      <c r="F1059" s="364"/>
      <c r="G1059" s="364"/>
      <c r="H1059" s="364"/>
      <c r="I1059" s="364"/>
      <c r="J1059" s="364"/>
      <c r="K1059" s="364"/>
      <c r="L1059" s="364"/>
      <c r="M1059" s="364"/>
      <c r="N1059" s="364"/>
      <c r="O1059" s="364"/>
      <c r="P1059" s="364"/>
      <c r="Q1059" s="364"/>
      <c r="R1059" s="364"/>
      <c r="S1059" s="364"/>
      <c r="T1059" s="364"/>
      <c r="U1059" s="364"/>
      <c r="V1059" s="364"/>
      <c r="W1059" s="364"/>
      <c r="X1059" s="365"/>
      <c r="Y1059" s="349" t="s">
        <v>562</v>
      </c>
      <c r="Z1059" s="350"/>
      <c r="AA1059" s="350"/>
      <c r="AB1059" s="350"/>
      <c r="AC1059" s="350"/>
      <c r="AD1059" s="350"/>
      <c r="AE1059" s="350"/>
      <c r="AF1059" s="350"/>
      <c r="AG1059" s="350"/>
      <c r="AH1059" s="350"/>
      <c r="AI1059" s="351"/>
      <c r="AJ1059" s="349" t="s">
        <v>539</v>
      </c>
      <c r="AK1059" s="350"/>
      <c r="AL1059" s="350"/>
      <c r="AM1059" s="350"/>
      <c r="AN1059" s="350"/>
      <c r="AO1059" s="350"/>
      <c r="AP1059" s="350"/>
      <c r="AQ1059" s="350"/>
      <c r="AR1059" s="350"/>
      <c r="AS1059" s="350"/>
      <c r="AT1059" s="351"/>
      <c r="AU1059" s="6"/>
      <c r="AV1059" s="363"/>
      <c r="AW1059" s="364"/>
      <c r="AX1059" s="364"/>
      <c r="AY1059" s="364"/>
      <c r="AZ1059" s="364"/>
      <c r="BA1059" s="364"/>
      <c r="BB1059" s="364"/>
      <c r="BC1059" s="364"/>
      <c r="BD1059" s="364"/>
      <c r="BE1059" s="364"/>
      <c r="BF1059" s="364"/>
      <c r="BG1059" s="364"/>
      <c r="BH1059" s="364"/>
      <c r="BI1059" s="364"/>
      <c r="BJ1059" s="364"/>
      <c r="BK1059" s="364"/>
      <c r="BL1059" s="364"/>
      <c r="BM1059" s="364"/>
      <c r="BN1059" s="364"/>
      <c r="BO1059" s="364"/>
      <c r="BP1059" s="365"/>
      <c r="BQ1059" s="310"/>
      <c r="BR1059" s="310"/>
      <c r="BS1059" s="310"/>
      <c r="BT1059" s="310"/>
      <c r="BU1059" s="310"/>
      <c r="BV1059" s="310"/>
      <c r="BW1059" s="310"/>
      <c r="BX1059" s="310"/>
      <c r="BY1059" s="363"/>
      <c r="BZ1059" s="364"/>
      <c r="CA1059" s="364"/>
      <c r="CB1059" s="364"/>
      <c r="CC1059" s="364"/>
      <c r="CD1059" s="364"/>
      <c r="CE1059" s="364"/>
      <c r="CF1059" s="364"/>
      <c r="CG1059" s="364"/>
      <c r="CH1059" s="364"/>
      <c r="CI1059" s="364"/>
      <c r="CJ1059" s="364"/>
      <c r="CK1059" s="364"/>
      <c r="CL1059" s="364"/>
      <c r="CM1059" s="364"/>
      <c r="CN1059" s="365"/>
    </row>
    <row r="1060" spans="4:95" ht="14.25" customHeight="1" x14ac:dyDescent="0.35">
      <c r="D1060" s="301">
        <v>2790000</v>
      </c>
      <c r="E1060" s="302"/>
      <c r="F1060" s="302"/>
      <c r="G1060" s="302"/>
      <c r="H1060" s="302"/>
      <c r="I1060" s="302"/>
      <c r="J1060" s="302"/>
      <c r="K1060" s="302"/>
      <c r="L1060" s="302"/>
      <c r="M1060" s="302"/>
      <c r="N1060" s="302"/>
      <c r="O1060" s="302"/>
      <c r="P1060" s="302"/>
      <c r="Q1060" s="302"/>
      <c r="R1060" s="302"/>
      <c r="S1060" s="302"/>
      <c r="T1060" s="302"/>
      <c r="U1060" s="302"/>
      <c r="V1060" s="302"/>
      <c r="W1060" s="302"/>
      <c r="X1060" s="303"/>
      <c r="Y1060" s="301">
        <v>2587800</v>
      </c>
      <c r="Z1060" s="302"/>
      <c r="AA1060" s="302"/>
      <c r="AB1060" s="302"/>
      <c r="AC1060" s="302"/>
      <c r="AD1060" s="302"/>
      <c r="AE1060" s="302"/>
      <c r="AF1060" s="302"/>
      <c r="AG1060" s="302"/>
      <c r="AH1060" s="302"/>
      <c r="AI1060" s="303"/>
      <c r="AJ1060" s="301">
        <v>202200</v>
      </c>
      <c r="AK1060" s="305"/>
      <c r="AL1060" s="305"/>
      <c r="AM1060" s="305"/>
      <c r="AN1060" s="305"/>
      <c r="AO1060" s="305"/>
      <c r="AP1060" s="305"/>
      <c r="AQ1060" s="305"/>
      <c r="AR1060" s="305"/>
      <c r="AS1060" s="305"/>
      <c r="AT1060" s="306"/>
      <c r="AU1060" s="6"/>
      <c r="AV1060" s="304" t="s">
        <v>989</v>
      </c>
      <c r="AW1060" s="305"/>
      <c r="AX1060" s="305"/>
      <c r="AY1060" s="305"/>
      <c r="AZ1060" s="305"/>
      <c r="BA1060" s="305"/>
      <c r="BB1060" s="305"/>
      <c r="BC1060" s="305"/>
      <c r="BD1060" s="305"/>
      <c r="BE1060" s="305"/>
      <c r="BF1060" s="305"/>
      <c r="BG1060" s="305"/>
      <c r="BH1060" s="305"/>
      <c r="BI1060" s="305"/>
      <c r="BJ1060" s="305"/>
      <c r="BK1060" s="305"/>
      <c r="BL1060" s="305"/>
      <c r="BM1060" s="305"/>
      <c r="BN1060" s="305"/>
      <c r="BO1060" s="305"/>
      <c r="BP1060" s="306"/>
      <c r="BQ1060" s="578">
        <v>626</v>
      </c>
      <c r="BR1060" s="347"/>
      <c r="BS1060" s="347"/>
      <c r="BT1060" s="347"/>
      <c r="BU1060" s="347"/>
      <c r="BV1060" s="347"/>
      <c r="BW1060" s="347"/>
      <c r="BX1060" s="347"/>
      <c r="BY1060" s="304"/>
      <c r="BZ1060" s="305"/>
      <c r="CA1060" s="305"/>
      <c r="CB1060" s="305"/>
      <c r="CC1060" s="305"/>
      <c r="CD1060" s="305"/>
      <c r="CE1060" s="305"/>
      <c r="CF1060" s="305"/>
      <c r="CG1060" s="305"/>
      <c r="CH1060" s="305"/>
      <c r="CI1060" s="305"/>
      <c r="CJ1060" s="305"/>
      <c r="CK1060" s="305"/>
      <c r="CL1060" s="305"/>
      <c r="CM1060" s="305"/>
      <c r="CN1060" s="306"/>
    </row>
    <row r="1061" spans="4:95" ht="14.25" customHeight="1" x14ac:dyDescent="0.35">
      <c r="D1061" s="304"/>
      <c r="E1061" s="305"/>
      <c r="F1061" s="305"/>
      <c r="G1061" s="305"/>
      <c r="H1061" s="305"/>
      <c r="I1061" s="305"/>
      <c r="J1061" s="305"/>
      <c r="K1061" s="305"/>
      <c r="L1061" s="305"/>
      <c r="M1061" s="305"/>
      <c r="N1061" s="305"/>
      <c r="O1061" s="305"/>
      <c r="P1061" s="305"/>
      <c r="Q1061" s="305"/>
      <c r="R1061" s="305"/>
      <c r="S1061" s="305"/>
      <c r="T1061" s="305"/>
      <c r="U1061" s="305"/>
      <c r="V1061" s="305"/>
      <c r="W1061" s="305"/>
      <c r="X1061" s="306"/>
      <c r="Y1061" s="304"/>
      <c r="Z1061" s="305"/>
      <c r="AA1061" s="305"/>
      <c r="AB1061" s="305"/>
      <c r="AC1061" s="305"/>
      <c r="AD1061" s="305"/>
      <c r="AE1061" s="305"/>
      <c r="AF1061" s="305"/>
      <c r="AG1061" s="305"/>
      <c r="AH1061" s="305"/>
      <c r="AI1061" s="306"/>
      <c r="AJ1061" s="304"/>
      <c r="AK1061" s="305"/>
      <c r="AL1061" s="305"/>
      <c r="AM1061" s="305"/>
      <c r="AN1061" s="305"/>
      <c r="AO1061" s="305"/>
      <c r="AP1061" s="305"/>
      <c r="AQ1061" s="305"/>
      <c r="AR1061" s="305"/>
      <c r="AS1061" s="305"/>
      <c r="AT1061" s="306"/>
      <c r="AV1061" s="304" t="s">
        <v>990</v>
      </c>
      <c r="AW1061" s="305"/>
      <c r="AX1061" s="305"/>
      <c r="AY1061" s="305"/>
      <c r="AZ1061" s="305"/>
      <c r="BA1061" s="305"/>
      <c r="BB1061" s="305"/>
      <c r="BC1061" s="305"/>
      <c r="BD1061" s="305"/>
      <c r="BE1061" s="305"/>
      <c r="BF1061" s="305"/>
      <c r="BG1061" s="305"/>
      <c r="BH1061" s="305"/>
      <c r="BI1061" s="305"/>
      <c r="BJ1061" s="305"/>
      <c r="BK1061" s="305"/>
      <c r="BL1061" s="305"/>
      <c r="BM1061" s="305"/>
      <c r="BN1061" s="305"/>
      <c r="BO1061" s="305"/>
      <c r="BP1061" s="306"/>
      <c r="BQ1061" s="347">
        <v>0</v>
      </c>
      <c r="BR1061" s="347"/>
      <c r="BS1061" s="347"/>
      <c r="BT1061" s="347"/>
      <c r="BU1061" s="347"/>
      <c r="BV1061" s="347"/>
      <c r="BW1061" s="347"/>
      <c r="BX1061" s="347"/>
      <c r="BY1061" s="304"/>
      <c r="BZ1061" s="305"/>
      <c r="CA1061" s="305"/>
      <c r="CB1061" s="305"/>
      <c r="CC1061" s="305"/>
      <c r="CD1061" s="305"/>
      <c r="CE1061" s="305"/>
      <c r="CF1061" s="305"/>
      <c r="CG1061" s="305"/>
      <c r="CH1061" s="305"/>
      <c r="CI1061" s="305"/>
      <c r="CJ1061" s="305"/>
      <c r="CK1061" s="305"/>
      <c r="CL1061" s="305"/>
      <c r="CM1061" s="305"/>
      <c r="CN1061" s="306"/>
    </row>
    <row r="1062" spans="4:95" ht="14.25" customHeight="1" x14ac:dyDescent="0.35">
      <c r="D1062" s="304"/>
      <c r="E1062" s="305"/>
      <c r="F1062" s="305"/>
      <c r="G1062" s="305"/>
      <c r="H1062" s="305"/>
      <c r="I1062" s="305"/>
      <c r="J1062" s="305"/>
      <c r="K1062" s="305"/>
      <c r="L1062" s="305"/>
      <c r="M1062" s="305"/>
      <c r="N1062" s="305"/>
      <c r="O1062" s="305"/>
      <c r="P1062" s="305"/>
      <c r="Q1062" s="305"/>
      <c r="R1062" s="305"/>
      <c r="S1062" s="305"/>
      <c r="T1062" s="305"/>
      <c r="U1062" s="305"/>
      <c r="V1062" s="305"/>
      <c r="W1062" s="305"/>
      <c r="X1062" s="306"/>
      <c r="Y1062" s="304"/>
      <c r="Z1062" s="305"/>
      <c r="AA1062" s="305"/>
      <c r="AB1062" s="305"/>
      <c r="AC1062" s="305"/>
      <c r="AD1062" s="305"/>
      <c r="AE1062" s="305"/>
      <c r="AF1062" s="305"/>
      <c r="AG1062" s="305"/>
      <c r="AH1062" s="305"/>
      <c r="AI1062" s="306"/>
      <c r="AJ1062" s="304"/>
      <c r="AK1062" s="305"/>
      <c r="AL1062" s="305"/>
      <c r="AM1062" s="305"/>
      <c r="AN1062" s="305"/>
      <c r="AO1062" s="305"/>
      <c r="AP1062" s="305"/>
      <c r="AQ1062" s="305"/>
      <c r="AR1062" s="305"/>
      <c r="AS1062" s="305"/>
      <c r="AT1062" s="306"/>
      <c r="AV1062" s="304" t="s">
        <v>991</v>
      </c>
      <c r="AW1062" s="305"/>
      <c r="AX1062" s="305"/>
      <c r="AY1062" s="305"/>
      <c r="AZ1062" s="305"/>
      <c r="BA1062" s="305"/>
      <c r="BB1062" s="305"/>
      <c r="BC1062" s="305"/>
      <c r="BD1062" s="305"/>
      <c r="BE1062" s="305"/>
      <c r="BF1062" s="305"/>
      <c r="BG1062" s="305"/>
      <c r="BH1062" s="305"/>
      <c r="BI1062" s="305"/>
      <c r="BJ1062" s="305"/>
      <c r="BK1062" s="305"/>
      <c r="BL1062" s="305"/>
      <c r="BM1062" s="305"/>
      <c r="BN1062" s="305"/>
      <c r="BO1062" s="305"/>
      <c r="BP1062" s="306"/>
      <c r="BQ1062" s="347">
        <v>0</v>
      </c>
      <c r="BR1062" s="347"/>
      <c r="BS1062" s="347"/>
      <c r="BT1062" s="347"/>
      <c r="BU1062" s="347"/>
      <c r="BV1062" s="347"/>
      <c r="BW1062" s="347"/>
      <c r="BX1062" s="347"/>
      <c r="BY1062" s="304"/>
      <c r="BZ1062" s="305"/>
      <c r="CA1062" s="305"/>
      <c r="CB1062" s="305"/>
      <c r="CC1062" s="305"/>
      <c r="CD1062" s="305"/>
      <c r="CE1062" s="305"/>
      <c r="CF1062" s="305"/>
      <c r="CG1062" s="305"/>
      <c r="CH1062" s="305"/>
      <c r="CI1062" s="305"/>
      <c r="CJ1062" s="305"/>
      <c r="CK1062" s="305"/>
      <c r="CL1062" s="305"/>
      <c r="CM1062" s="305"/>
      <c r="CN1062" s="306"/>
    </row>
    <row r="1063" spans="4:95" ht="14.25" customHeight="1" x14ac:dyDescent="0.35">
      <c r="D1063" s="304"/>
      <c r="E1063" s="305"/>
      <c r="F1063" s="305"/>
      <c r="G1063" s="305"/>
      <c r="H1063" s="305"/>
      <c r="I1063" s="305"/>
      <c r="J1063" s="305"/>
      <c r="K1063" s="305"/>
      <c r="L1063" s="305"/>
      <c r="M1063" s="305"/>
      <c r="N1063" s="305"/>
      <c r="O1063" s="305"/>
      <c r="P1063" s="305"/>
      <c r="Q1063" s="305"/>
      <c r="R1063" s="305"/>
      <c r="S1063" s="305"/>
      <c r="T1063" s="305"/>
      <c r="U1063" s="305"/>
      <c r="V1063" s="305"/>
      <c r="W1063" s="305"/>
      <c r="X1063" s="306"/>
      <c r="Y1063" s="304"/>
      <c r="Z1063" s="305"/>
      <c r="AA1063" s="305"/>
      <c r="AB1063" s="305"/>
      <c r="AC1063" s="305"/>
      <c r="AD1063" s="305"/>
      <c r="AE1063" s="305"/>
      <c r="AF1063" s="305"/>
      <c r="AG1063" s="305"/>
      <c r="AH1063" s="305"/>
      <c r="AI1063" s="306"/>
      <c r="AJ1063" s="304"/>
      <c r="AK1063" s="305"/>
      <c r="AL1063" s="305"/>
      <c r="AM1063" s="305"/>
      <c r="AN1063" s="305"/>
      <c r="AO1063" s="305"/>
      <c r="AP1063" s="305"/>
      <c r="AQ1063" s="305"/>
      <c r="AR1063" s="305"/>
      <c r="AS1063" s="305"/>
      <c r="AT1063" s="306"/>
      <c r="AV1063" s="304" t="s">
        <v>998</v>
      </c>
      <c r="AW1063" s="305"/>
      <c r="AX1063" s="305"/>
      <c r="AY1063" s="305"/>
      <c r="AZ1063" s="305"/>
      <c r="BA1063" s="305"/>
      <c r="BB1063" s="305"/>
      <c r="BC1063" s="305"/>
      <c r="BD1063" s="305"/>
      <c r="BE1063" s="305"/>
      <c r="BF1063" s="305"/>
      <c r="BG1063" s="305"/>
      <c r="BH1063" s="305"/>
      <c r="BI1063" s="305"/>
      <c r="BJ1063" s="305"/>
      <c r="BK1063" s="305"/>
      <c r="BL1063" s="305"/>
      <c r="BM1063" s="305"/>
      <c r="BN1063" s="305"/>
      <c r="BO1063" s="305"/>
      <c r="BP1063" s="306"/>
      <c r="BQ1063" s="304">
        <v>190</v>
      </c>
      <c r="BR1063" s="305"/>
      <c r="BS1063" s="305"/>
      <c r="BT1063" s="305"/>
      <c r="BU1063" s="305"/>
      <c r="BV1063" s="305"/>
      <c r="BW1063" s="305"/>
      <c r="BX1063" s="306"/>
      <c r="BY1063" s="228"/>
      <c r="BZ1063" s="229"/>
      <c r="CA1063" s="229"/>
      <c r="CB1063" s="229"/>
      <c r="CC1063" s="229"/>
      <c r="CD1063" s="229"/>
      <c r="CE1063" s="229"/>
      <c r="CF1063" s="229"/>
      <c r="CG1063" s="229"/>
      <c r="CH1063" s="229"/>
      <c r="CI1063" s="229"/>
      <c r="CJ1063" s="229"/>
      <c r="CK1063" s="229"/>
      <c r="CL1063" s="229"/>
      <c r="CM1063" s="229"/>
      <c r="CN1063" s="230"/>
    </row>
    <row r="1064" spans="4:95" ht="14.25" customHeight="1" x14ac:dyDescent="0.35">
      <c r="D1064" s="304"/>
      <c r="E1064" s="305"/>
      <c r="F1064" s="305"/>
      <c r="G1064" s="305"/>
      <c r="H1064" s="305"/>
      <c r="I1064" s="305"/>
      <c r="J1064" s="305"/>
      <c r="K1064" s="305"/>
      <c r="L1064" s="305"/>
      <c r="M1064" s="305"/>
      <c r="N1064" s="305"/>
      <c r="O1064" s="305"/>
      <c r="P1064" s="305"/>
      <c r="Q1064" s="305"/>
      <c r="R1064" s="305"/>
      <c r="S1064" s="305"/>
      <c r="T1064" s="305"/>
      <c r="U1064" s="305"/>
      <c r="V1064" s="305"/>
      <c r="W1064" s="305"/>
      <c r="X1064" s="306"/>
      <c r="Y1064" s="304"/>
      <c r="Z1064" s="305"/>
      <c r="AA1064" s="305"/>
      <c r="AB1064" s="305"/>
      <c r="AC1064" s="305"/>
      <c r="AD1064" s="305"/>
      <c r="AE1064" s="305"/>
      <c r="AF1064" s="305"/>
      <c r="AG1064" s="305"/>
      <c r="AH1064" s="305"/>
      <c r="AI1064" s="306"/>
      <c r="AJ1064" s="304"/>
      <c r="AK1064" s="305"/>
      <c r="AL1064" s="305"/>
      <c r="AM1064" s="305"/>
      <c r="AN1064" s="305"/>
      <c r="AO1064" s="305"/>
      <c r="AP1064" s="305"/>
      <c r="AQ1064" s="305"/>
      <c r="AR1064" s="305"/>
      <c r="AS1064" s="305"/>
      <c r="AT1064" s="306"/>
      <c r="AV1064" s="304" t="s">
        <v>992</v>
      </c>
      <c r="AW1064" s="305"/>
      <c r="AX1064" s="305"/>
      <c r="AY1064" s="305"/>
      <c r="AZ1064" s="305"/>
      <c r="BA1064" s="305"/>
      <c r="BB1064" s="305"/>
      <c r="BC1064" s="305"/>
      <c r="BD1064" s="305"/>
      <c r="BE1064" s="305"/>
      <c r="BF1064" s="305"/>
      <c r="BG1064" s="305"/>
      <c r="BH1064" s="305"/>
      <c r="BI1064" s="305"/>
      <c r="BJ1064" s="305"/>
      <c r="BK1064" s="305"/>
      <c r="BL1064" s="305"/>
      <c r="BM1064" s="305"/>
      <c r="BN1064" s="305"/>
      <c r="BO1064" s="305"/>
      <c r="BP1064" s="306"/>
      <c r="BQ1064" s="304">
        <v>180</v>
      </c>
      <c r="BR1064" s="305"/>
      <c r="BS1064" s="305"/>
      <c r="BT1064" s="305"/>
      <c r="BU1064" s="305"/>
      <c r="BV1064" s="305"/>
      <c r="BW1064" s="305"/>
      <c r="BX1064" s="306"/>
      <c r="BY1064" s="304"/>
      <c r="BZ1064" s="305"/>
      <c r="CA1064" s="305"/>
      <c r="CB1064" s="305"/>
      <c r="CC1064" s="305"/>
      <c r="CD1064" s="305"/>
      <c r="CE1064" s="305"/>
      <c r="CF1064" s="305"/>
      <c r="CG1064" s="305"/>
      <c r="CH1064" s="305"/>
      <c r="CI1064" s="305"/>
      <c r="CJ1064" s="305"/>
      <c r="CK1064" s="305"/>
      <c r="CL1064" s="305"/>
      <c r="CM1064" s="305"/>
      <c r="CN1064" s="306"/>
    </row>
    <row r="1065" spans="4:95" ht="14.25" customHeight="1" x14ac:dyDescent="0.35">
      <c r="D1065" s="231" t="s">
        <v>542</v>
      </c>
      <c r="E1065" s="231"/>
      <c r="F1065" s="231"/>
      <c r="G1065" s="231"/>
      <c r="H1065" s="231"/>
      <c r="I1065" s="231"/>
      <c r="J1065" s="231"/>
      <c r="K1065" s="231"/>
      <c r="L1065" s="231"/>
      <c r="M1065" s="231"/>
      <c r="N1065" s="231"/>
      <c r="O1065" s="231"/>
      <c r="P1065" s="231"/>
      <c r="Q1065" s="231"/>
      <c r="R1065" s="231"/>
      <c r="S1065" s="231"/>
      <c r="T1065" s="231"/>
      <c r="U1065" s="231"/>
      <c r="V1065" s="231"/>
      <c r="W1065" s="231"/>
      <c r="X1065" s="231"/>
      <c r="Y1065" s="231"/>
      <c r="Z1065" s="231"/>
      <c r="AA1065" s="231"/>
      <c r="AB1065" s="231"/>
      <c r="AC1065" s="231"/>
      <c r="AD1065" s="231"/>
      <c r="AE1065" s="231"/>
      <c r="AF1065" s="231"/>
      <c r="AG1065" s="231"/>
      <c r="AH1065" s="231"/>
      <c r="AI1065" s="231"/>
      <c r="AJ1065" s="231"/>
      <c r="AK1065" s="231"/>
      <c r="AL1065" s="231"/>
      <c r="AM1065" s="231"/>
      <c r="AN1065" s="231"/>
      <c r="AO1065" s="231"/>
      <c r="AP1065" s="231"/>
      <c r="AQ1065" s="231"/>
      <c r="AR1065" s="231"/>
      <c r="AS1065" s="231"/>
      <c r="AT1065" s="231"/>
      <c r="AV1065" s="304" t="s">
        <v>993</v>
      </c>
      <c r="AW1065" s="305"/>
      <c r="AX1065" s="305"/>
      <c r="AY1065" s="305"/>
      <c r="AZ1065" s="305"/>
      <c r="BA1065" s="305"/>
      <c r="BB1065" s="305"/>
      <c r="BC1065" s="305"/>
      <c r="BD1065" s="305"/>
      <c r="BE1065" s="305"/>
      <c r="BF1065" s="305"/>
      <c r="BG1065" s="305"/>
      <c r="BH1065" s="305"/>
      <c r="BI1065" s="305"/>
      <c r="BJ1065" s="305"/>
      <c r="BK1065" s="305"/>
      <c r="BL1065" s="305"/>
      <c r="BM1065" s="305"/>
      <c r="BN1065" s="305"/>
      <c r="BO1065" s="305"/>
      <c r="BP1065" s="306"/>
      <c r="BQ1065" s="304">
        <v>0</v>
      </c>
      <c r="BR1065" s="305"/>
      <c r="BS1065" s="305"/>
      <c r="BT1065" s="305"/>
      <c r="BU1065" s="305"/>
      <c r="BV1065" s="305"/>
      <c r="BW1065" s="305"/>
      <c r="BX1065" s="306"/>
      <c r="BY1065" s="304"/>
      <c r="BZ1065" s="305"/>
      <c r="CA1065" s="305"/>
      <c r="CB1065" s="305"/>
      <c r="CC1065" s="305"/>
      <c r="CD1065" s="305"/>
      <c r="CE1065" s="305"/>
      <c r="CF1065" s="305"/>
      <c r="CG1065" s="305"/>
      <c r="CH1065" s="305"/>
      <c r="CI1065" s="305"/>
      <c r="CJ1065" s="305"/>
      <c r="CK1065" s="305"/>
      <c r="CL1065" s="305"/>
      <c r="CM1065" s="305"/>
      <c r="CN1065" s="306"/>
    </row>
    <row r="1066" spans="4:95" ht="14.25" customHeight="1" x14ac:dyDescent="0.35"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6"/>
      <c r="AV1066" s="304" t="s">
        <v>994</v>
      </c>
      <c r="AW1066" s="305"/>
      <c r="AX1066" s="305"/>
      <c r="AY1066" s="305"/>
      <c r="AZ1066" s="305"/>
      <c r="BA1066" s="305"/>
      <c r="BB1066" s="305"/>
      <c r="BC1066" s="305"/>
      <c r="BD1066" s="305"/>
      <c r="BE1066" s="305"/>
      <c r="BF1066" s="305"/>
      <c r="BG1066" s="305"/>
      <c r="BH1066" s="305"/>
      <c r="BI1066" s="305"/>
      <c r="BJ1066" s="305"/>
      <c r="BK1066" s="305"/>
      <c r="BL1066" s="305"/>
      <c r="BM1066" s="305"/>
      <c r="BN1066" s="305"/>
      <c r="BO1066" s="305"/>
      <c r="BP1066" s="306"/>
      <c r="BQ1066" s="304">
        <v>0</v>
      </c>
      <c r="BR1066" s="305"/>
      <c r="BS1066" s="305"/>
      <c r="BT1066" s="305"/>
      <c r="BU1066" s="305"/>
      <c r="BV1066" s="305"/>
      <c r="BW1066" s="305"/>
      <c r="BX1066" s="306"/>
      <c r="BY1066" s="304"/>
      <c r="BZ1066" s="305"/>
      <c r="CA1066" s="305"/>
      <c r="CB1066" s="305"/>
      <c r="CC1066" s="305"/>
      <c r="CD1066" s="305"/>
      <c r="CE1066" s="305"/>
      <c r="CF1066" s="305"/>
      <c r="CG1066" s="305"/>
      <c r="CH1066" s="305"/>
      <c r="CI1066" s="305"/>
      <c r="CJ1066" s="305"/>
      <c r="CK1066" s="305"/>
      <c r="CL1066" s="305"/>
      <c r="CM1066" s="305"/>
      <c r="CN1066" s="306"/>
    </row>
    <row r="1067" spans="4:95" ht="14.25" customHeight="1" x14ac:dyDescent="0.35">
      <c r="D1067" s="359" t="s">
        <v>545</v>
      </c>
      <c r="E1067" s="359"/>
      <c r="F1067" s="359"/>
      <c r="G1067" s="359"/>
      <c r="H1067" s="359"/>
      <c r="I1067" s="359"/>
      <c r="J1067" s="359"/>
      <c r="K1067" s="359"/>
      <c r="L1067" s="359"/>
      <c r="M1067" s="359"/>
      <c r="N1067" s="359"/>
      <c r="O1067" s="359"/>
      <c r="P1067" s="359"/>
      <c r="Q1067" s="359"/>
      <c r="R1067" s="359"/>
      <c r="S1067" s="359"/>
      <c r="T1067" s="359"/>
      <c r="U1067" s="359"/>
      <c r="V1067" s="359"/>
      <c r="W1067" s="359"/>
      <c r="X1067" s="359"/>
      <c r="Y1067" s="359"/>
      <c r="Z1067" s="359"/>
      <c r="AA1067" s="359"/>
      <c r="AB1067" s="359"/>
      <c r="AC1067" s="359"/>
      <c r="AD1067" s="359"/>
      <c r="AE1067" s="359"/>
      <c r="AF1067" s="359"/>
      <c r="AG1067" s="359"/>
      <c r="AH1067" s="359"/>
      <c r="AI1067" s="359"/>
      <c r="AJ1067" s="359"/>
      <c r="AK1067" s="359"/>
      <c r="AL1067" s="359"/>
      <c r="AM1067" s="359"/>
      <c r="AN1067" s="359"/>
      <c r="AO1067" s="359"/>
      <c r="AP1067" s="359"/>
      <c r="AQ1067" s="359"/>
      <c r="AR1067" s="359"/>
      <c r="AS1067" s="359"/>
      <c r="AT1067" s="359"/>
      <c r="AU1067" s="6"/>
      <c r="AV1067" s="304" t="s">
        <v>995</v>
      </c>
      <c r="AW1067" s="305"/>
      <c r="AX1067" s="305"/>
      <c r="AY1067" s="305"/>
      <c r="AZ1067" s="305"/>
      <c r="BA1067" s="305"/>
      <c r="BB1067" s="305"/>
      <c r="BC1067" s="305"/>
      <c r="BD1067" s="305"/>
      <c r="BE1067" s="305"/>
      <c r="BF1067" s="305"/>
      <c r="BG1067" s="305"/>
      <c r="BH1067" s="305"/>
      <c r="BI1067" s="305"/>
      <c r="BJ1067" s="305"/>
      <c r="BK1067" s="305"/>
      <c r="BL1067" s="305"/>
      <c r="BM1067" s="305"/>
      <c r="BN1067" s="305"/>
      <c r="BO1067" s="305"/>
      <c r="BP1067" s="306"/>
      <c r="BQ1067" s="304">
        <v>0</v>
      </c>
      <c r="BR1067" s="305"/>
      <c r="BS1067" s="305"/>
      <c r="BT1067" s="305"/>
      <c r="BU1067" s="305"/>
      <c r="BV1067" s="305"/>
      <c r="BW1067" s="305"/>
      <c r="BX1067" s="306"/>
      <c r="BY1067" s="304"/>
      <c r="BZ1067" s="305"/>
      <c r="CA1067" s="305"/>
      <c r="CB1067" s="305"/>
      <c r="CC1067" s="305"/>
      <c r="CD1067" s="305"/>
      <c r="CE1067" s="305"/>
      <c r="CF1067" s="305"/>
      <c r="CG1067" s="305"/>
      <c r="CH1067" s="305"/>
      <c r="CI1067" s="305"/>
      <c r="CJ1067" s="305"/>
      <c r="CK1067" s="305"/>
      <c r="CL1067" s="305"/>
      <c r="CM1067" s="305"/>
      <c r="CN1067" s="306"/>
    </row>
    <row r="1068" spans="4:95" ht="14.25" customHeight="1" x14ac:dyDescent="0.35">
      <c r="D1068" s="359"/>
      <c r="E1068" s="359"/>
      <c r="F1068" s="359"/>
      <c r="G1068" s="359"/>
      <c r="H1068" s="359"/>
      <c r="I1068" s="359"/>
      <c r="J1068" s="359"/>
      <c r="K1068" s="359"/>
      <c r="L1068" s="359"/>
      <c r="M1068" s="359"/>
      <c r="N1068" s="359"/>
      <c r="O1068" s="359"/>
      <c r="P1068" s="359"/>
      <c r="Q1068" s="359"/>
      <c r="R1068" s="359"/>
      <c r="S1068" s="359"/>
      <c r="T1068" s="359"/>
      <c r="U1068" s="359"/>
      <c r="V1068" s="359"/>
      <c r="W1068" s="359"/>
      <c r="X1068" s="359"/>
      <c r="Y1068" s="359"/>
      <c r="Z1068" s="359"/>
      <c r="AA1068" s="359"/>
      <c r="AB1068" s="359"/>
      <c r="AC1068" s="359"/>
      <c r="AD1068" s="359"/>
      <c r="AE1068" s="359"/>
      <c r="AF1068" s="359"/>
      <c r="AG1068" s="359"/>
      <c r="AH1068" s="359"/>
      <c r="AI1068" s="359"/>
      <c r="AJ1068" s="359"/>
      <c r="AK1068" s="359"/>
      <c r="AL1068" s="359"/>
      <c r="AM1068" s="359"/>
      <c r="AN1068" s="359"/>
      <c r="AO1068" s="359"/>
      <c r="AP1068" s="359"/>
      <c r="AQ1068" s="359"/>
      <c r="AR1068" s="359"/>
      <c r="AS1068" s="359"/>
      <c r="AT1068" s="359"/>
      <c r="AV1068" s="304" t="s">
        <v>996</v>
      </c>
      <c r="AW1068" s="305"/>
      <c r="AX1068" s="305"/>
      <c r="AY1068" s="305"/>
      <c r="AZ1068" s="305"/>
      <c r="BA1068" s="305"/>
      <c r="BB1068" s="305"/>
      <c r="BC1068" s="305"/>
      <c r="BD1068" s="305"/>
      <c r="BE1068" s="305"/>
      <c r="BF1068" s="305"/>
      <c r="BG1068" s="305"/>
      <c r="BH1068" s="305"/>
      <c r="BI1068" s="305"/>
      <c r="BJ1068" s="305"/>
      <c r="BK1068" s="305"/>
      <c r="BL1068" s="305"/>
      <c r="BM1068" s="305"/>
      <c r="BN1068" s="305"/>
      <c r="BO1068" s="305"/>
      <c r="BP1068" s="306"/>
      <c r="BQ1068" s="304">
        <v>3000</v>
      </c>
      <c r="BR1068" s="305"/>
      <c r="BS1068" s="305"/>
      <c r="BT1068" s="305"/>
      <c r="BU1068" s="305"/>
      <c r="BV1068" s="305"/>
      <c r="BW1068" s="305"/>
      <c r="BX1068" s="306"/>
      <c r="BY1068" s="304"/>
      <c r="BZ1068" s="305"/>
      <c r="CA1068" s="305"/>
      <c r="CB1068" s="305"/>
      <c r="CC1068" s="305"/>
      <c r="CD1068" s="305"/>
      <c r="CE1068" s="305"/>
      <c r="CF1068" s="305"/>
      <c r="CG1068" s="305"/>
      <c r="CH1068" s="305"/>
      <c r="CI1068" s="305"/>
      <c r="CJ1068" s="305"/>
      <c r="CK1068" s="305"/>
      <c r="CL1068" s="305"/>
      <c r="CM1068" s="305"/>
      <c r="CN1068" s="306"/>
    </row>
    <row r="1069" spans="4:95" ht="14.25" customHeight="1" x14ac:dyDescent="0.35">
      <c r="D1069" s="359" t="s">
        <v>544</v>
      </c>
      <c r="E1069" s="359"/>
      <c r="F1069" s="359"/>
      <c r="G1069" s="359"/>
      <c r="H1069" s="359"/>
      <c r="I1069" s="359"/>
      <c r="J1069" s="359"/>
      <c r="K1069" s="359"/>
      <c r="L1069" s="359"/>
      <c r="M1069" s="359"/>
      <c r="N1069" s="359"/>
      <c r="O1069" s="359"/>
      <c r="P1069" s="359"/>
      <c r="Q1069" s="359"/>
      <c r="R1069" s="359"/>
      <c r="S1069" s="359"/>
      <c r="T1069" s="359"/>
      <c r="U1069" s="359"/>
      <c r="V1069" s="359"/>
      <c r="W1069" s="359"/>
      <c r="X1069" s="359"/>
      <c r="Y1069" s="359"/>
      <c r="Z1069" s="359"/>
      <c r="AA1069" s="359"/>
      <c r="AB1069" s="359"/>
      <c r="AC1069" s="359"/>
      <c r="AD1069" s="359"/>
      <c r="AE1069" s="359"/>
      <c r="AF1069" s="359"/>
      <c r="AG1069" s="359"/>
      <c r="AH1069" s="359"/>
      <c r="AI1069" s="359"/>
      <c r="AJ1069" s="359"/>
      <c r="AK1069" s="359"/>
      <c r="AL1069" s="359"/>
      <c r="AM1069" s="359"/>
      <c r="AN1069" s="359"/>
      <c r="AO1069" s="359"/>
      <c r="AP1069" s="359"/>
      <c r="AQ1069" s="359"/>
      <c r="AR1069" s="359"/>
      <c r="AS1069" s="359"/>
      <c r="AT1069" s="359"/>
      <c r="AV1069" s="304" t="s">
        <v>997</v>
      </c>
      <c r="AW1069" s="305"/>
      <c r="AX1069" s="305"/>
      <c r="AY1069" s="305"/>
      <c r="AZ1069" s="305"/>
      <c r="BA1069" s="305"/>
      <c r="BB1069" s="305"/>
      <c r="BC1069" s="305"/>
      <c r="BD1069" s="305"/>
      <c r="BE1069" s="305"/>
      <c r="BF1069" s="305"/>
      <c r="BG1069" s="305"/>
      <c r="BH1069" s="305"/>
      <c r="BI1069" s="305"/>
      <c r="BJ1069" s="305"/>
      <c r="BK1069" s="305"/>
      <c r="BL1069" s="305"/>
      <c r="BM1069" s="305"/>
      <c r="BN1069" s="305"/>
      <c r="BO1069" s="305"/>
      <c r="BP1069" s="306"/>
      <c r="BQ1069" s="301">
        <f>SUM(BQ1060:BX1068)</f>
        <v>3996</v>
      </c>
      <c r="BR1069" s="305"/>
      <c r="BS1069" s="305"/>
      <c r="BT1069" s="305"/>
      <c r="BU1069" s="305"/>
      <c r="BV1069" s="305"/>
      <c r="BW1069" s="305"/>
      <c r="BX1069" s="306"/>
      <c r="BY1069" s="304"/>
      <c r="BZ1069" s="305"/>
      <c r="CA1069" s="305"/>
      <c r="CB1069" s="305"/>
      <c r="CC1069" s="305"/>
      <c r="CD1069" s="305"/>
      <c r="CE1069" s="305"/>
      <c r="CF1069" s="305"/>
      <c r="CG1069" s="305"/>
      <c r="CH1069" s="305"/>
      <c r="CI1069" s="305"/>
      <c r="CJ1069" s="305"/>
      <c r="CK1069" s="305"/>
      <c r="CL1069" s="305"/>
      <c r="CM1069" s="305"/>
      <c r="CN1069" s="306"/>
      <c r="CO1069" s="88"/>
      <c r="CP1069" s="131"/>
      <c r="CQ1069" s="131"/>
    </row>
    <row r="1070" spans="4:95" ht="14.25" customHeight="1" x14ac:dyDescent="0.35">
      <c r="D1070" s="232"/>
      <c r="E1070" s="232"/>
      <c r="F1070" s="232"/>
      <c r="G1070" s="232"/>
      <c r="H1070" s="232"/>
      <c r="I1070" s="232"/>
      <c r="J1070" s="232"/>
      <c r="K1070" s="232"/>
      <c r="L1070" s="232"/>
      <c r="M1070" s="232"/>
      <c r="N1070" s="232"/>
      <c r="O1070" s="232"/>
      <c r="P1070" s="232"/>
      <c r="Q1070" s="232"/>
      <c r="R1070" s="232"/>
      <c r="S1070" s="232"/>
      <c r="T1070" s="232"/>
      <c r="U1070" s="232"/>
      <c r="V1070" s="232"/>
      <c r="W1070" s="232"/>
      <c r="X1070" s="232"/>
      <c r="Y1070" s="232"/>
      <c r="Z1070" s="232"/>
      <c r="AA1070" s="232"/>
      <c r="AB1070" s="232"/>
      <c r="AC1070" s="232"/>
      <c r="AD1070" s="232"/>
      <c r="AE1070" s="232"/>
      <c r="AF1070" s="232"/>
      <c r="AG1070" s="232"/>
      <c r="AH1070" s="232"/>
      <c r="AI1070" s="232"/>
      <c r="AJ1070" s="232"/>
      <c r="AK1070" s="232"/>
      <c r="AL1070" s="232"/>
      <c r="AM1070" s="232"/>
      <c r="AN1070" s="232"/>
      <c r="AO1070" s="232"/>
      <c r="AP1070" s="232"/>
      <c r="AQ1070" s="232"/>
      <c r="AR1070" s="232"/>
      <c r="AS1070" s="232"/>
      <c r="AT1070" s="232"/>
      <c r="AV1070" s="518" t="s">
        <v>542</v>
      </c>
      <c r="AW1070" s="518"/>
      <c r="AX1070" s="518"/>
      <c r="AY1070" s="518"/>
      <c r="AZ1070" s="518"/>
      <c r="BA1070" s="518"/>
      <c r="BB1070" s="518"/>
      <c r="BC1070" s="518"/>
      <c r="BD1070" s="518"/>
      <c r="BE1070" s="518"/>
      <c r="BF1070" s="518"/>
      <c r="BG1070" s="518"/>
      <c r="BH1070" s="518"/>
      <c r="BI1070" s="518"/>
      <c r="BJ1070" s="518"/>
      <c r="BK1070" s="518"/>
      <c r="BL1070" s="518"/>
      <c r="BM1070" s="518"/>
      <c r="BN1070" s="518"/>
      <c r="BO1070" s="518"/>
      <c r="BP1070" s="518"/>
      <c r="BQ1070" s="518"/>
      <c r="BR1070" s="518"/>
      <c r="BS1070" s="518"/>
      <c r="BT1070" s="518"/>
      <c r="BU1070" s="518"/>
      <c r="BV1070" s="518"/>
      <c r="BW1070" s="518"/>
      <c r="BX1070" s="518"/>
      <c r="BY1070" s="518"/>
      <c r="BZ1070" s="518"/>
      <c r="CA1070" s="518"/>
      <c r="CB1070" s="518"/>
      <c r="CC1070" s="518"/>
      <c r="CD1070" s="518"/>
      <c r="CE1070" s="518"/>
      <c r="CF1070" s="519"/>
      <c r="CG1070" s="519"/>
      <c r="CH1070" s="519"/>
      <c r="CI1070" s="519"/>
      <c r="CJ1070" s="519"/>
      <c r="CK1070" s="519"/>
      <c r="CL1070" s="519"/>
      <c r="CO1070" s="88"/>
      <c r="CP1070" s="131"/>
      <c r="CQ1070" s="131"/>
    </row>
    <row r="1071" spans="4:95" ht="14.25" customHeight="1" x14ac:dyDescent="0.35">
      <c r="D1071" s="360" t="s">
        <v>546</v>
      </c>
      <c r="E1071" s="361"/>
      <c r="F1071" s="361"/>
      <c r="G1071" s="361"/>
      <c r="H1071" s="361"/>
      <c r="I1071" s="361"/>
      <c r="J1071" s="361"/>
      <c r="K1071" s="361"/>
      <c r="L1071" s="361"/>
      <c r="M1071" s="361"/>
      <c r="N1071" s="361"/>
      <c r="O1071" s="361"/>
      <c r="P1071" s="362"/>
      <c r="Q1071" s="349" t="s">
        <v>548</v>
      </c>
      <c r="R1071" s="350"/>
      <c r="S1071" s="350"/>
      <c r="T1071" s="350"/>
      <c r="U1071" s="350"/>
      <c r="V1071" s="350"/>
      <c r="W1071" s="350"/>
      <c r="X1071" s="350"/>
      <c r="Y1071" s="350"/>
      <c r="Z1071" s="350"/>
      <c r="AA1071" s="350"/>
      <c r="AB1071" s="350"/>
      <c r="AC1071" s="350"/>
      <c r="AD1071" s="351"/>
      <c r="AE1071" s="360" t="s">
        <v>547</v>
      </c>
      <c r="AF1071" s="361"/>
      <c r="AG1071" s="361"/>
      <c r="AH1071" s="361"/>
      <c r="AI1071" s="361"/>
      <c r="AJ1071" s="361"/>
      <c r="AK1071" s="361"/>
      <c r="AL1071" s="361"/>
      <c r="AM1071" s="361"/>
      <c r="AN1071" s="361"/>
      <c r="AO1071" s="361"/>
      <c r="AP1071" s="361"/>
      <c r="AQ1071" s="361"/>
      <c r="AR1071" s="361"/>
      <c r="AS1071" s="361"/>
      <c r="AT1071" s="362"/>
      <c r="AV1071" s="359" t="s">
        <v>553</v>
      </c>
      <c r="AW1071" s="359"/>
      <c r="AX1071" s="359"/>
      <c r="AY1071" s="359"/>
      <c r="AZ1071" s="359"/>
      <c r="BA1071" s="359"/>
      <c r="BB1071" s="359"/>
      <c r="BC1071" s="359"/>
      <c r="BD1071" s="359"/>
      <c r="BE1071" s="359"/>
      <c r="BF1071" s="359"/>
      <c r="BG1071" s="359"/>
      <c r="BH1071" s="359"/>
      <c r="BI1071" s="359"/>
      <c r="BJ1071" s="359"/>
      <c r="BK1071" s="359"/>
      <c r="BL1071" s="359"/>
      <c r="BM1071" s="359"/>
      <c r="BN1071" s="359"/>
      <c r="BO1071" s="359"/>
      <c r="BP1071" s="359"/>
      <c r="BQ1071" s="359"/>
      <c r="BR1071" s="359"/>
      <c r="BS1071" s="359"/>
      <c r="BT1071" s="359"/>
      <c r="BU1071" s="359"/>
      <c r="BV1071" s="359"/>
      <c r="BW1071" s="359"/>
      <c r="BX1071" s="359"/>
      <c r="BY1071" s="359"/>
      <c r="BZ1071" s="359"/>
      <c r="CA1071" s="359"/>
      <c r="CB1071" s="359"/>
      <c r="CC1071" s="359"/>
      <c r="CD1071" s="359"/>
      <c r="CE1071" s="359"/>
      <c r="CF1071" s="359"/>
      <c r="CG1071" s="359"/>
      <c r="CH1071" s="359"/>
      <c r="CI1071" s="359"/>
      <c r="CJ1071" s="359"/>
      <c r="CK1071" s="359"/>
      <c r="CL1071" s="359"/>
      <c r="CM1071" s="359"/>
      <c r="CN1071" s="359"/>
      <c r="CO1071" s="88"/>
      <c r="CP1071" s="131"/>
      <c r="CQ1071" s="131"/>
    </row>
    <row r="1072" spans="4:95" ht="14.25" customHeight="1" x14ac:dyDescent="0.35">
      <c r="D1072" s="363"/>
      <c r="E1072" s="364"/>
      <c r="F1072" s="364"/>
      <c r="G1072" s="364"/>
      <c r="H1072" s="364"/>
      <c r="I1072" s="364"/>
      <c r="J1072" s="364"/>
      <c r="K1072" s="364"/>
      <c r="L1072" s="364"/>
      <c r="M1072" s="364"/>
      <c r="N1072" s="364"/>
      <c r="O1072" s="364"/>
      <c r="P1072" s="365"/>
      <c r="Q1072" s="349" t="s">
        <v>549</v>
      </c>
      <c r="R1072" s="350"/>
      <c r="S1072" s="350"/>
      <c r="T1072" s="350"/>
      <c r="U1072" s="350"/>
      <c r="V1072" s="350"/>
      <c r="W1072" s="351"/>
      <c r="X1072" s="349" t="s">
        <v>550</v>
      </c>
      <c r="Y1072" s="350"/>
      <c r="Z1072" s="350"/>
      <c r="AA1072" s="350"/>
      <c r="AB1072" s="350"/>
      <c r="AC1072" s="350"/>
      <c r="AD1072" s="351"/>
      <c r="AE1072" s="363"/>
      <c r="AF1072" s="364"/>
      <c r="AG1072" s="364"/>
      <c r="AH1072" s="364"/>
      <c r="AI1072" s="364"/>
      <c r="AJ1072" s="364"/>
      <c r="AK1072" s="364"/>
      <c r="AL1072" s="364"/>
      <c r="AM1072" s="364"/>
      <c r="AN1072" s="364"/>
      <c r="AO1072" s="364"/>
      <c r="AP1072" s="364"/>
      <c r="AQ1072" s="364"/>
      <c r="AR1072" s="364"/>
      <c r="AS1072" s="364"/>
      <c r="AT1072" s="365"/>
      <c r="AV1072" s="818"/>
      <c r="AW1072" s="818"/>
      <c r="AX1072" s="818"/>
      <c r="AY1072" s="818"/>
      <c r="AZ1072" s="818"/>
      <c r="BA1072" s="818"/>
      <c r="BB1072" s="818"/>
      <c r="BC1072" s="818"/>
      <c r="BD1072" s="818"/>
      <c r="BE1072" s="818"/>
      <c r="BF1072" s="818"/>
      <c r="BG1072" s="818"/>
      <c r="BH1072" s="818"/>
      <c r="BI1072" s="818"/>
      <c r="BJ1072" s="818"/>
      <c r="BK1072" s="818"/>
      <c r="BL1072" s="818"/>
      <c r="BM1072" s="818"/>
      <c r="BN1072" s="818"/>
      <c r="BO1072" s="818"/>
      <c r="BP1072" s="818"/>
      <c r="BQ1072" s="818"/>
      <c r="BR1072" s="818"/>
      <c r="BS1072" s="818"/>
      <c r="BT1072" s="818"/>
      <c r="BU1072" s="818"/>
      <c r="BV1072" s="818"/>
      <c r="BW1072" s="818"/>
      <c r="BX1072" s="818"/>
      <c r="BY1072" s="818"/>
      <c r="BZ1072" s="818"/>
      <c r="CA1072" s="818"/>
      <c r="CB1072" s="818"/>
      <c r="CC1072" s="818"/>
      <c r="CD1072" s="818"/>
      <c r="CE1072" s="818"/>
      <c r="CF1072" s="818"/>
      <c r="CG1072" s="818"/>
      <c r="CH1072" s="818"/>
      <c r="CI1072" s="818"/>
      <c r="CJ1072" s="818"/>
      <c r="CK1072" s="818"/>
      <c r="CL1072" s="818"/>
      <c r="CM1072" s="818"/>
      <c r="CN1072" s="818"/>
      <c r="CO1072" s="88"/>
      <c r="CP1072" s="131"/>
      <c r="CQ1072" s="131"/>
    </row>
    <row r="1073" spans="4:95" ht="14.25" customHeight="1" x14ac:dyDescent="0.35">
      <c r="D1073" s="304" t="s">
        <v>999</v>
      </c>
      <c r="E1073" s="305"/>
      <c r="F1073" s="305"/>
      <c r="G1073" s="305"/>
      <c r="H1073" s="305"/>
      <c r="I1073" s="305"/>
      <c r="J1073" s="305"/>
      <c r="K1073" s="305"/>
      <c r="L1073" s="305"/>
      <c r="M1073" s="305"/>
      <c r="N1073" s="305"/>
      <c r="O1073" s="305"/>
      <c r="P1073" s="306"/>
      <c r="Q1073" s="304"/>
      <c r="R1073" s="305"/>
      <c r="S1073" s="305"/>
      <c r="T1073" s="305"/>
      <c r="U1073" s="305"/>
      <c r="V1073" s="305"/>
      <c r="W1073" s="306"/>
      <c r="X1073" s="297" t="s">
        <v>930</v>
      </c>
      <c r="Y1073" s="298"/>
      <c r="Z1073" s="298"/>
      <c r="AA1073" s="298"/>
      <c r="AB1073" s="298"/>
      <c r="AC1073" s="298"/>
      <c r="AD1073" s="299"/>
      <c r="AE1073" s="304">
        <v>1082.8</v>
      </c>
      <c r="AF1073" s="305"/>
      <c r="AG1073" s="305"/>
      <c r="AH1073" s="305"/>
      <c r="AI1073" s="305"/>
      <c r="AJ1073" s="305"/>
      <c r="AK1073" s="305"/>
      <c r="AL1073" s="305"/>
      <c r="AM1073" s="305"/>
      <c r="AN1073" s="305"/>
      <c r="AO1073" s="305"/>
      <c r="AP1073" s="305"/>
      <c r="AQ1073" s="305"/>
      <c r="AR1073" s="305"/>
      <c r="AS1073" s="305"/>
      <c r="AT1073" s="306"/>
      <c r="AV1073" s="310" t="s">
        <v>554</v>
      </c>
      <c r="AW1073" s="310"/>
      <c r="AX1073" s="310"/>
      <c r="AY1073" s="310"/>
      <c r="AZ1073" s="310"/>
      <c r="BA1073" s="310"/>
      <c r="BB1073" s="310"/>
      <c r="BC1073" s="310"/>
      <c r="BD1073" s="310"/>
      <c r="BE1073" s="310"/>
      <c r="BF1073" s="310"/>
      <c r="BG1073" s="310"/>
      <c r="BH1073" s="310"/>
      <c r="BI1073" s="310"/>
      <c r="BJ1073" s="310"/>
      <c r="BK1073" s="310"/>
      <c r="BL1073" s="310"/>
      <c r="BM1073" s="310"/>
      <c r="BN1073" s="310"/>
      <c r="BO1073" s="310"/>
      <c r="BP1073" s="310"/>
      <c r="BQ1073" s="310"/>
      <c r="BR1073" s="310"/>
      <c r="BS1073" s="310"/>
      <c r="BT1073" s="310"/>
      <c r="BU1073" s="310"/>
      <c r="BV1073" s="360" t="s">
        <v>563</v>
      </c>
      <c r="BW1073" s="361"/>
      <c r="BX1073" s="361"/>
      <c r="BY1073" s="361"/>
      <c r="BZ1073" s="361"/>
      <c r="CA1073" s="361"/>
      <c r="CB1073" s="361"/>
      <c r="CC1073" s="361"/>
      <c r="CD1073" s="361"/>
      <c r="CE1073" s="361"/>
      <c r="CF1073" s="361"/>
      <c r="CG1073" s="361"/>
      <c r="CH1073" s="361"/>
      <c r="CI1073" s="361"/>
      <c r="CJ1073" s="361"/>
      <c r="CK1073" s="361"/>
      <c r="CL1073" s="361"/>
      <c r="CM1073" s="361"/>
      <c r="CN1073" s="362"/>
      <c r="CO1073" s="88"/>
      <c r="CP1073" s="131"/>
      <c r="CQ1073" s="131"/>
    </row>
    <row r="1074" spans="4:95" ht="14.25" customHeight="1" x14ac:dyDescent="0.35">
      <c r="D1074" s="304" t="s">
        <v>1000</v>
      </c>
      <c r="E1074" s="305"/>
      <c r="F1074" s="305"/>
      <c r="G1074" s="305"/>
      <c r="H1074" s="305"/>
      <c r="I1074" s="305"/>
      <c r="J1074" s="305"/>
      <c r="K1074" s="305"/>
      <c r="L1074" s="305"/>
      <c r="M1074" s="305"/>
      <c r="N1074" s="305"/>
      <c r="O1074" s="305"/>
      <c r="P1074" s="306"/>
      <c r="Q1074" s="304"/>
      <c r="R1074" s="305"/>
      <c r="S1074" s="305"/>
      <c r="T1074" s="305"/>
      <c r="U1074" s="305"/>
      <c r="V1074" s="305"/>
      <c r="W1074" s="306"/>
      <c r="X1074" s="297" t="s">
        <v>930</v>
      </c>
      <c r="Y1074" s="298"/>
      <c r="Z1074" s="298"/>
      <c r="AA1074" s="298"/>
      <c r="AB1074" s="298"/>
      <c r="AC1074" s="298"/>
      <c r="AD1074" s="299"/>
      <c r="AE1074" s="304">
        <v>800.2</v>
      </c>
      <c r="AF1074" s="305"/>
      <c r="AG1074" s="305"/>
      <c r="AH1074" s="305"/>
      <c r="AI1074" s="305"/>
      <c r="AJ1074" s="305"/>
      <c r="AK1074" s="305"/>
      <c r="AL1074" s="305"/>
      <c r="AM1074" s="305"/>
      <c r="AN1074" s="305"/>
      <c r="AO1074" s="305"/>
      <c r="AP1074" s="305"/>
      <c r="AQ1074" s="305"/>
      <c r="AR1074" s="305"/>
      <c r="AS1074" s="305"/>
      <c r="AT1074" s="306"/>
      <c r="AV1074" s="310"/>
      <c r="AW1074" s="310"/>
      <c r="AX1074" s="310"/>
      <c r="AY1074" s="310"/>
      <c r="AZ1074" s="310"/>
      <c r="BA1074" s="310"/>
      <c r="BB1074" s="310"/>
      <c r="BC1074" s="310"/>
      <c r="BD1074" s="310"/>
      <c r="BE1074" s="310"/>
      <c r="BF1074" s="310"/>
      <c r="BG1074" s="310"/>
      <c r="BH1074" s="310"/>
      <c r="BI1074" s="310"/>
      <c r="BJ1074" s="310"/>
      <c r="BK1074" s="310"/>
      <c r="BL1074" s="310"/>
      <c r="BM1074" s="310"/>
      <c r="BN1074" s="310"/>
      <c r="BO1074" s="310"/>
      <c r="BP1074" s="310"/>
      <c r="BQ1074" s="310"/>
      <c r="BR1074" s="310"/>
      <c r="BS1074" s="310"/>
      <c r="BT1074" s="310"/>
      <c r="BU1074" s="310"/>
      <c r="BV1074" s="363"/>
      <c r="BW1074" s="364"/>
      <c r="BX1074" s="364"/>
      <c r="BY1074" s="364"/>
      <c r="BZ1074" s="364"/>
      <c r="CA1074" s="364"/>
      <c r="CB1074" s="364"/>
      <c r="CC1074" s="364"/>
      <c r="CD1074" s="364"/>
      <c r="CE1074" s="364"/>
      <c r="CF1074" s="364"/>
      <c r="CG1074" s="364"/>
      <c r="CH1074" s="364"/>
      <c r="CI1074" s="364"/>
      <c r="CJ1074" s="364"/>
      <c r="CK1074" s="364"/>
      <c r="CL1074" s="364"/>
      <c r="CM1074" s="364"/>
      <c r="CN1074" s="365"/>
      <c r="CO1074" s="88"/>
      <c r="CP1074" s="131"/>
      <c r="CQ1074" s="131"/>
    </row>
    <row r="1075" spans="4:95" ht="14.25" customHeight="1" x14ac:dyDescent="0.35">
      <c r="D1075" s="304" t="s">
        <v>1001</v>
      </c>
      <c r="E1075" s="305"/>
      <c r="F1075" s="305"/>
      <c r="G1075" s="305"/>
      <c r="H1075" s="305"/>
      <c r="I1075" s="305"/>
      <c r="J1075" s="305"/>
      <c r="K1075" s="305"/>
      <c r="L1075" s="305"/>
      <c r="M1075" s="305"/>
      <c r="N1075" s="305"/>
      <c r="O1075" s="305"/>
      <c r="P1075" s="306"/>
      <c r="Q1075" s="304"/>
      <c r="R1075" s="305"/>
      <c r="S1075" s="305"/>
      <c r="T1075" s="305"/>
      <c r="U1075" s="305"/>
      <c r="V1075" s="305"/>
      <c r="W1075" s="306"/>
      <c r="X1075" s="297" t="s">
        <v>930</v>
      </c>
      <c r="Y1075" s="298"/>
      <c r="Z1075" s="298"/>
      <c r="AA1075" s="298"/>
      <c r="AB1075" s="298"/>
      <c r="AC1075" s="298"/>
      <c r="AD1075" s="299"/>
      <c r="AE1075" s="304">
        <v>300.60000000000002</v>
      </c>
      <c r="AF1075" s="305"/>
      <c r="AG1075" s="305"/>
      <c r="AH1075" s="305"/>
      <c r="AI1075" s="305"/>
      <c r="AJ1075" s="305"/>
      <c r="AK1075" s="305"/>
      <c r="AL1075" s="305"/>
      <c r="AM1075" s="305"/>
      <c r="AN1075" s="305"/>
      <c r="AO1075" s="305"/>
      <c r="AP1075" s="305"/>
      <c r="AQ1075" s="305"/>
      <c r="AR1075" s="305"/>
      <c r="AS1075" s="305"/>
      <c r="AT1075" s="306"/>
      <c r="AV1075" s="347" t="s">
        <v>1020</v>
      </c>
      <c r="AW1075" s="347"/>
      <c r="AX1075" s="347"/>
      <c r="AY1075" s="347"/>
      <c r="AZ1075" s="347"/>
      <c r="BA1075" s="347"/>
      <c r="BB1075" s="347"/>
      <c r="BC1075" s="347"/>
      <c r="BD1075" s="347"/>
      <c r="BE1075" s="347"/>
      <c r="BF1075" s="347"/>
      <c r="BG1075" s="347"/>
      <c r="BH1075" s="347"/>
      <c r="BI1075" s="347"/>
      <c r="BJ1075" s="347"/>
      <c r="BK1075" s="347"/>
      <c r="BL1075" s="347"/>
      <c r="BM1075" s="347"/>
      <c r="BN1075" s="347"/>
      <c r="BO1075" s="347"/>
      <c r="BP1075" s="347"/>
      <c r="BQ1075" s="347"/>
      <c r="BR1075" s="347"/>
      <c r="BS1075" s="347"/>
      <c r="BT1075" s="347"/>
      <c r="BU1075" s="347"/>
      <c r="BV1075" s="304"/>
      <c r="BW1075" s="305"/>
      <c r="BX1075" s="305"/>
      <c r="BY1075" s="305"/>
      <c r="BZ1075" s="305"/>
      <c r="CA1075" s="305"/>
      <c r="CB1075" s="305"/>
      <c r="CC1075" s="305"/>
      <c r="CD1075" s="305"/>
      <c r="CE1075" s="305"/>
      <c r="CF1075" s="305"/>
      <c r="CG1075" s="305"/>
      <c r="CH1075" s="305"/>
      <c r="CI1075" s="305"/>
      <c r="CJ1075" s="305"/>
      <c r="CK1075" s="305"/>
      <c r="CL1075" s="305"/>
      <c r="CM1075" s="305"/>
      <c r="CN1075" s="306"/>
      <c r="CO1075" s="88"/>
      <c r="CP1075" s="131"/>
      <c r="CQ1075" s="131"/>
    </row>
    <row r="1076" spans="4:95" ht="14.25" customHeight="1" x14ac:dyDescent="0.35">
      <c r="D1076" s="304" t="s">
        <v>1002</v>
      </c>
      <c r="E1076" s="305"/>
      <c r="F1076" s="305"/>
      <c r="G1076" s="305"/>
      <c r="H1076" s="305"/>
      <c r="I1076" s="305"/>
      <c r="J1076" s="305"/>
      <c r="K1076" s="305"/>
      <c r="L1076" s="305"/>
      <c r="M1076" s="305"/>
      <c r="N1076" s="305"/>
      <c r="O1076" s="305"/>
      <c r="P1076" s="306"/>
      <c r="Q1076" s="304"/>
      <c r="R1076" s="305"/>
      <c r="S1076" s="305"/>
      <c r="T1076" s="305"/>
      <c r="U1076" s="305"/>
      <c r="V1076" s="305"/>
      <c r="W1076" s="306"/>
      <c r="X1076" s="297" t="s">
        <v>930</v>
      </c>
      <c r="Y1076" s="298"/>
      <c r="Z1076" s="298"/>
      <c r="AA1076" s="298"/>
      <c r="AB1076" s="298"/>
      <c r="AC1076" s="298"/>
      <c r="AD1076" s="299"/>
      <c r="AE1076" s="304">
        <v>1466.5</v>
      </c>
      <c r="AF1076" s="305"/>
      <c r="AG1076" s="305"/>
      <c r="AH1076" s="305"/>
      <c r="AI1076" s="305"/>
      <c r="AJ1076" s="305"/>
      <c r="AK1076" s="305"/>
      <c r="AL1076" s="305"/>
      <c r="AM1076" s="305"/>
      <c r="AN1076" s="305"/>
      <c r="AO1076" s="305"/>
      <c r="AP1076" s="305"/>
      <c r="AQ1076" s="305"/>
      <c r="AR1076" s="305"/>
      <c r="AS1076" s="305"/>
      <c r="AT1076" s="306"/>
      <c r="AV1076" s="347" t="s">
        <v>1019</v>
      </c>
      <c r="AW1076" s="347"/>
      <c r="AX1076" s="347"/>
      <c r="AY1076" s="347"/>
      <c r="AZ1076" s="347"/>
      <c r="BA1076" s="347"/>
      <c r="BB1076" s="347"/>
      <c r="BC1076" s="347"/>
      <c r="BD1076" s="347"/>
      <c r="BE1076" s="347"/>
      <c r="BF1076" s="347"/>
      <c r="BG1076" s="347"/>
      <c r="BH1076" s="347"/>
      <c r="BI1076" s="347"/>
      <c r="BJ1076" s="347"/>
      <c r="BK1076" s="347"/>
      <c r="BL1076" s="347"/>
      <c r="BM1076" s="347"/>
      <c r="BN1076" s="347"/>
      <c r="BO1076" s="347"/>
      <c r="BP1076" s="347"/>
      <c r="BQ1076" s="347"/>
      <c r="BR1076" s="347"/>
      <c r="BS1076" s="347"/>
      <c r="BT1076" s="347"/>
      <c r="BU1076" s="347"/>
      <c r="BV1076" s="304"/>
      <c r="BW1076" s="305"/>
      <c r="BX1076" s="305"/>
      <c r="BY1076" s="305"/>
      <c r="BZ1076" s="305"/>
      <c r="CA1076" s="305"/>
      <c r="CB1076" s="305"/>
      <c r="CC1076" s="305"/>
      <c r="CD1076" s="305"/>
      <c r="CE1076" s="305"/>
      <c r="CF1076" s="305"/>
      <c r="CG1076" s="305"/>
      <c r="CH1076" s="305"/>
      <c r="CI1076" s="305"/>
      <c r="CJ1076" s="305"/>
      <c r="CK1076" s="305"/>
      <c r="CL1076" s="305"/>
      <c r="CM1076" s="305"/>
      <c r="CN1076" s="306"/>
      <c r="CO1076" s="88"/>
      <c r="CP1076" s="131"/>
      <c r="CQ1076" s="131"/>
    </row>
    <row r="1077" spans="4:95" ht="14.25" customHeight="1" x14ac:dyDescent="0.35">
      <c r="D1077" s="304" t="s">
        <v>1003</v>
      </c>
      <c r="E1077" s="305"/>
      <c r="F1077" s="305"/>
      <c r="G1077" s="305"/>
      <c r="H1077" s="305"/>
      <c r="I1077" s="305"/>
      <c r="J1077" s="305"/>
      <c r="K1077" s="305"/>
      <c r="L1077" s="305"/>
      <c r="M1077" s="305"/>
      <c r="N1077" s="305"/>
      <c r="O1077" s="305"/>
      <c r="P1077" s="306"/>
      <c r="Q1077" s="304"/>
      <c r="R1077" s="305"/>
      <c r="S1077" s="305"/>
      <c r="T1077" s="305"/>
      <c r="U1077" s="305"/>
      <c r="V1077" s="305"/>
      <c r="W1077" s="306"/>
      <c r="X1077" s="297" t="s">
        <v>930</v>
      </c>
      <c r="Y1077" s="298"/>
      <c r="Z1077" s="298"/>
      <c r="AA1077" s="298"/>
      <c r="AB1077" s="298"/>
      <c r="AC1077" s="298"/>
      <c r="AD1077" s="299"/>
      <c r="AE1077" s="366">
        <v>147</v>
      </c>
      <c r="AF1077" s="367"/>
      <c r="AG1077" s="367"/>
      <c r="AH1077" s="367"/>
      <c r="AI1077" s="367"/>
      <c r="AJ1077" s="367"/>
      <c r="AK1077" s="367"/>
      <c r="AL1077" s="367"/>
      <c r="AM1077" s="367"/>
      <c r="AN1077" s="367"/>
      <c r="AO1077" s="367"/>
      <c r="AP1077" s="367"/>
      <c r="AQ1077" s="367"/>
      <c r="AR1077" s="367"/>
      <c r="AS1077" s="367"/>
      <c r="AT1077" s="368"/>
      <c r="AV1077" s="347" t="s">
        <v>1021</v>
      </c>
      <c r="AW1077" s="347"/>
      <c r="AX1077" s="347"/>
      <c r="AY1077" s="347"/>
      <c r="AZ1077" s="347"/>
      <c r="BA1077" s="347"/>
      <c r="BB1077" s="347"/>
      <c r="BC1077" s="347"/>
      <c r="BD1077" s="347"/>
      <c r="BE1077" s="347"/>
      <c r="BF1077" s="347"/>
      <c r="BG1077" s="347"/>
      <c r="BH1077" s="347"/>
      <c r="BI1077" s="347"/>
      <c r="BJ1077" s="347"/>
      <c r="BK1077" s="347"/>
      <c r="BL1077" s="347"/>
      <c r="BM1077" s="347"/>
      <c r="BN1077" s="347"/>
      <c r="BO1077" s="347"/>
      <c r="BP1077" s="347"/>
      <c r="BQ1077" s="347"/>
      <c r="BR1077" s="347"/>
      <c r="BS1077" s="347"/>
      <c r="BT1077" s="347"/>
      <c r="BU1077" s="347"/>
      <c r="BV1077" s="304"/>
      <c r="BW1077" s="305"/>
      <c r="BX1077" s="305"/>
      <c r="BY1077" s="305"/>
      <c r="BZ1077" s="305"/>
      <c r="CA1077" s="305"/>
      <c r="CB1077" s="305"/>
      <c r="CC1077" s="305"/>
      <c r="CD1077" s="305"/>
      <c r="CE1077" s="305"/>
      <c r="CF1077" s="305"/>
      <c r="CG1077" s="305"/>
      <c r="CH1077" s="305"/>
      <c r="CI1077" s="305"/>
      <c r="CJ1077" s="305"/>
      <c r="CK1077" s="305"/>
      <c r="CL1077" s="305"/>
      <c r="CM1077" s="305"/>
      <c r="CN1077" s="306"/>
      <c r="CO1077" s="88"/>
      <c r="CP1077" s="131"/>
      <c r="CQ1077" s="131"/>
    </row>
    <row r="1078" spans="4:95" ht="14.25" customHeight="1" x14ac:dyDescent="0.35">
      <c r="D1078" s="304" t="s">
        <v>1004</v>
      </c>
      <c r="E1078" s="305"/>
      <c r="F1078" s="305"/>
      <c r="G1078" s="305"/>
      <c r="H1078" s="305"/>
      <c r="I1078" s="305"/>
      <c r="J1078" s="305"/>
      <c r="K1078" s="305"/>
      <c r="L1078" s="305"/>
      <c r="M1078" s="305"/>
      <c r="N1078" s="305"/>
      <c r="O1078" s="305"/>
      <c r="P1078" s="306"/>
      <c r="Q1078" s="304"/>
      <c r="R1078" s="305"/>
      <c r="S1078" s="305"/>
      <c r="T1078" s="305"/>
      <c r="U1078" s="305"/>
      <c r="V1078" s="305"/>
      <c r="W1078" s="306"/>
      <c r="X1078" s="297" t="s">
        <v>930</v>
      </c>
      <c r="Y1078" s="298"/>
      <c r="Z1078" s="298"/>
      <c r="AA1078" s="298"/>
      <c r="AB1078" s="298"/>
      <c r="AC1078" s="298"/>
      <c r="AD1078" s="299"/>
      <c r="AE1078" s="366">
        <v>2030</v>
      </c>
      <c r="AF1078" s="367"/>
      <c r="AG1078" s="367"/>
      <c r="AH1078" s="367"/>
      <c r="AI1078" s="367"/>
      <c r="AJ1078" s="367"/>
      <c r="AK1078" s="367"/>
      <c r="AL1078" s="367"/>
      <c r="AM1078" s="367"/>
      <c r="AN1078" s="367"/>
      <c r="AO1078" s="367"/>
      <c r="AP1078" s="367"/>
      <c r="AQ1078" s="367"/>
      <c r="AR1078" s="367"/>
      <c r="AS1078" s="367"/>
      <c r="AT1078" s="368"/>
      <c r="AV1078" s="347" t="s">
        <v>1022</v>
      </c>
      <c r="AW1078" s="347"/>
      <c r="AX1078" s="347"/>
      <c r="AY1078" s="347"/>
      <c r="AZ1078" s="347"/>
      <c r="BA1078" s="347"/>
      <c r="BB1078" s="347"/>
      <c r="BC1078" s="347"/>
      <c r="BD1078" s="347"/>
      <c r="BE1078" s="347"/>
      <c r="BF1078" s="347"/>
      <c r="BG1078" s="347"/>
      <c r="BH1078" s="347"/>
      <c r="BI1078" s="347"/>
      <c r="BJ1078" s="347"/>
      <c r="BK1078" s="347"/>
      <c r="BL1078" s="347"/>
      <c r="BM1078" s="347"/>
      <c r="BN1078" s="347"/>
      <c r="BO1078" s="347"/>
      <c r="BP1078" s="347"/>
      <c r="BQ1078" s="347"/>
      <c r="BR1078" s="347"/>
      <c r="BS1078" s="347"/>
      <c r="BT1078" s="347"/>
      <c r="BU1078" s="347"/>
      <c r="BV1078" s="304"/>
      <c r="BW1078" s="305"/>
      <c r="BX1078" s="305"/>
      <c r="BY1078" s="305"/>
      <c r="BZ1078" s="305"/>
      <c r="CA1078" s="305"/>
      <c r="CB1078" s="305"/>
      <c r="CC1078" s="305"/>
      <c r="CD1078" s="305"/>
      <c r="CE1078" s="305"/>
      <c r="CF1078" s="305"/>
      <c r="CG1078" s="305"/>
      <c r="CH1078" s="305"/>
      <c r="CI1078" s="305"/>
      <c r="CJ1078" s="305"/>
      <c r="CK1078" s="305"/>
      <c r="CL1078" s="305"/>
      <c r="CM1078" s="305"/>
      <c r="CN1078" s="306"/>
      <c r="CO1078" s="88"/>
      <c r="CP1078" s="131"/>
      <c r="CQ1078" s="131"/>
    </row>
    <row r="1079" spans="4:95" ht="14.25" customHeight="1" x14ac:dyDescent="0.35">
      <c r="D1079" s="304" t="s">
        <v>1005</v>
      </c>
      <c r="E1079" s="305"/>
      <c r="F1079" s="305"/>
      <c r="G1079" s="305"/>
      <c r="H1079" s="305"/>
      <c r="I1079" s="305"/>
      <c r="J1079" s="305"/>
      <c r="K1079" s="305"/>
      <c r="L1079" s="305"/>
      <c r="M1079" s="305"/>
      <c r="N1079" s="305"/>
      <c r="O1079" s="305"/>
      <c r="P1079" s="306"/>
      <c r="Q1079" s="304"/>
      <c r="R1079" s="305"/>
      <c r="S1079" s="305"/>
      <c r="T1079" s="305"/>
      <c r="U1079" s="305"/>
      <c r="V1079" s="305"/>
      <c r="W1079" s="306"/>
      <c r="X1079" s="297" t="s">
        <v>930</v>
      </c>
      <c r="Y1079" s="298"/>
      <c r="Z1079" s="298"/>
      <c r="AA1079" s="298"/>
      <c r="AB1079" s="298"/>
      <c r="AC1079" s="298"/>
      <c r="AD1079" s="299"/>
      <c r="AE1079" s="304">
        <v>170.3</v>
      </c>
      <c r="AF1079" s="305"/>
      <c r="AG1079" s="305"/>
      <c r="AH1079" s="305"/>
      <c r="AI1079" s="305"/>
      <c r="AJ1079" s="305"/>
      <c r="AK1079" s="305"/>
      <c r="AL1079" s="305"/>
      <c r="AM1079" s="305"/>
      <c r="AN1079" s="305"/>
      <c r="AO1079" s="305"/>
      <c r="AP1079" s="305"/>
      <c r="AQ1079" s="305"/>
      <c r="AR1079" s="305"/>
      <c r="AS1079" s="305"/>
      <c r="AT1079" s="306"/>
      <c r="AV1079" s="347" t="s">
        <v>242</v>
      </c>
      <c r="AW1079" s="347"/>
      <c r="AX1079" s="347"/>
      <c r="AY1079" s="347"/>
      <c r="AZ1079" s="347"/>
      <c r="BA1079" s="347"/>
      <c r="BB1079" s="347"/>
      <c r="BC1079" s="347"/>
      <c r="BD1079" s="347"/>
      <c r="BE1079" s="347"/>
      <c r="BF1079" s="347"/>
      <c r="BG1079" s="347"/>
      <c r="BH1079" s="347"/>
      <c r="BI1079" s="347"/>
      <c r="BJ1079" s="347"/>
      <c r="BK1079" s="347"/>
      <c r="BL1079" s="347"/>
      <c r="BM1079" s="347"/>
      <c r="BN1079" s="347"/>
      <c r="BO1079" s="347"/>
      <c r="BP1079" s="347"/>
      <c r="BQ1079" s="347"/>
      <c r="BR1079" s="347"/>
      <c r="BS1079" s="347"/>
      <c r="BT1079" s="347"/>
      <c r="BU1079" s="347"/>
      <c r="BV1079" s="304"/>
      <c r="BW1079" s="305"/>
      <c r="BX1079" s="305"/>
      <c r="BY1079" s="305"/>
      <c r="BZ1079" s="305"/>
      <c r="CA1079" s="305"/>
      <c r="CB1079" s="305"/>
      <c r="CC1079" s="305"/>
      <c r="CD1079" s="305"/>
      <c r="CE1079" s="305"/>
      <c r="CF1079" s="305"/>
      <c r="CG1079" s="305"/>
      <c r="CH1079" s="305"/>
      <c r="CI1079" s="305"/>
      <c r="CJ1079" s="305"/>
      <c r="CK1079" s="305"/>
      <c r="CL1079" s="305"/>
      <c r="CM1079" s="305"/>
      <c r="CN1079" s="306"/>
      <c r="CO1079" s="88"/>
      <c r="CP1079" s="131"/>
      <c r="CQ1079" s="131"/>
    </row>
    <row r="1080" spans="4:95" ht="14.25" customHeight="1" x14ac:dyDescent="0.35">
      <c r="D1080" s="304" t="s">
        <v>1006</v>
      </c>
      <c r="E1080" s="305"/>
      <c r="F1080" s="305"/>
      <c r="G1080" s="305"/>
      <c r="H1080" s="305"/>
      <c r="I1080" s="305"/>
      <c r="J1080" s="305"/>
      <c r="K1080" s="305"/>
      <c r="L1080" s="305"/>
      <c r="M1080" s="305"/>
      <c r="N1080" s="305"/>
      <c r="O1080" s="305"/>
      <c r="P1080" s="306"/>
      <c r="Q1080" s="304"/>
      <c r="R1080" s="305"/>
      <c r="S1080" s="305"/>
      <c r="T1080" s="305"/>
      <c r="U1080" s="305"/>
      <c r="V1080" s="305"/>
      <c r="W1080" s="306"/>
      <c r="X1080" s="297" t="s">
        <v>930</v>
      </c>
      <c r="Y1080" s="298"/>
      <c r="Z1080" s="298"/>
      <c r="AA1080" s="298"/>
      <c r="AB1080" s="298"/>
      <c r="AC1080" s="298"/>
      <c r="AD1080" s="299"/>
      <c r="AE1080" s="304">
        <v>96</v>
      </c>
      <c r="AF1080" s="305"/>
      <c r="AG1080" s="305"/>
      <c r="AH1080" s="305"/>
      <c r="AI1080" s="305"/>
      <c r="AJ1080" s="305"/>
      <c r="AK1080" s="305"/>
      <c r="AL1080" s="305"/>
      <c r="AM1080" s="305"/>
      <c r="AN1080" s="305"/>
      <c r="AO1080" s="305"/>
      <c r="AP1080" s="305"/>
      <c r="AQ1080" s="305"/>
      <c r="AR1080" s="305"/>
      <c r="AS1080" s="305"/>
      <c r="AT1080" s="306"/>
      <c r="AV1080" s="347" t="s">
        <v>1023</v>
      </c>
      <c r="AW1080" s="347"/>
      <c r="AX1080" s="347"/>
      <c r="AY1080" s="347"/>
      <c r="AZ1080" s="347"/>
      <c r="BA1080" s="347"/>
      <c r="BB1080" s="347"/>
      <c r="BC1080" s="347"/>
      <c r="BD1080" s="347"/>
      <c r="BE1080" s="347"/>
      <c r="BF1080" s="347"/>
      <c r="BG1080" s="347"/>
      <c r="BH1080" s="347"/>
      <c r="BI1080" s="347"/>
      <c r="BJ1080" s="347"/>
      <c r="BK1080" s="347"/>
      <c r="BL1080" s="347"/>
      <c r="BM1080" s="347"/>
      <c r="BN1080" s="347"/>
      <c r="BO1080" s="347"/>
      <c r="BP1080" s="347"/>
      <c r="BQ1080" s="347"/>
      <c r="BR1080" s="347"/>
      <c r="BS1080" s="347"/>
      <c r="BT1080" s="347"/>
      <c r="BU1080" s="347"/>
      <c r="BV1080" s="304"/>
      <c r="BW1080" s="305"/>
      <c r="BX1080" s="305"/>
      <c r="BY1080" s="305"/>
      <c r="BZ1080" s="305"/>
      <c r="CA1080" s="305"/>
      <c r="CB1080" s="305"/>
      <c r="CC1080" s="305"/>
      <c r="CD1080" s="305"/>
      <c r="CE1080" s="305"/>
      <c r="CF1080" s="305"/>
      <c r="CG1080" s="305"/>
      <c r="CH1080" s="305"/>
      <c r="CI1080" s="305"/>
      <c r="CJ1080" s="305"/>
      <c r="CK1080" s="305"/>
      <c r="CL1080" s="305"/>
      <c r="CM1080" s="305"/>
      <c r="CN1080" s="306"/>
      <c r="CO1080" s="88"/>
      <c r="CP1080" s="131"/>
      <c r="CQ1080" s="131"/>
    </row>
    <row r="1081" spans="4:95" ht="14.25" customHeight="1" x14ac:dyDescent="0.35">
      <c r="D1081" s="304" t="s">
        <v>1007</v>
      </c>
      <c r="E1081" s="305"/>
      <c r="F1081" s="305"/>
      <c r="G1081" s="305"/>
      <c r="H1081" s="305"/>
      <c r="I1081" s="305"/>
      <c r="J1081" s="305"/>
      <c r="K1081" s="305"/>
      <c r="L1081" s="305"/>
      <c r="M1081" s="305"/>
      <c r="N1081" s="305"/>
      <c r="O1081" s="305"/>
      <c r="P1081" s="306"/>
      <c r="Q1081" s="304"/>
      <c r="R1081" s="305"/>
      <c r="S1081" s="305"/>
      <c r="T1081" s="305"/>
      <c r="U1081" s="305"/>
      <c r="V1081" s="305"/>
      <c r="W1081" s="306"/>
      <c r="X1081" s="297" t="s">
        <v>930</v>
      </c>
      <c r="Y1081" s="298"/>
      <c r="Z1081" s="298"/>
      <c r="AA1081" s="298"/>
      <c r="AB1081" s="298"/>
      <c r="AC1081" s="298"/>
      <c r="AD1081" s="299"/>
      <c r="AE1081" s="366">
        <v>52</v>
      </c>
      <c r="AF1081" s="367"/>
      <c r="AG1081" s="367"/>
      <c r="AH1081" s="367"/>
      <c r="AI1081" s="367"/>
      <c r="AJ1081" s="367"/>
      <c r="AK1081" s="367"/>
      <c r="AL1081" s="367"/>
      <c r="AM1081" s="367"/>
      <c r="AN1081" s="367"/>
      <c r="AO1081" s="367"/>
      <c r="AP1081" s="367"/>
      <c r="AQ1081" s="367"/>
      <c r="AR1081" s="367"/>
      <c r="AS1081" s="367"/>
      <c r="AT1081" s="368"/>
      <c r="AV1081" s="347" t="s">
        <v>1024</v>
      </c>
      <c r="AW1081" s="347"/>
      <c r="AX1081" s="347"/>
      <c r="AY1081" s="347"/>
      <c r="AZ1081" s="347"/>
      <c r="BA1081" s="347"/>
      <c r="BB1081" s="347"/>
      <c r="BC1081" s="347"/>
      <c r="BD1081" s="347"/>
      <c r="BE1081" s="347"/>
      <c r="BF1081" s="347"/>
      <c r="BG1081" s="347"/>
      <c r="BH1081" s="347"/>
      <c r="BI1081" s="347"/>
      <c r="BJ1081" s="347"/>
      <c r="BK1081" s="347"/>
      <c r="BL1081" s="347"/>
      <c r="BM1081" s="347"/>
      <c r="BN1081" s="347"/>
      <c r="BO1081" s="347"/>
      <c r="BP1081" s="347"/>
      <c r="BQ1081" s="347"/>
      <c r="BR1081" s="347"/>
      <c r="BS1081" s="347"/>
      <c r="BT1081" s="347"/>
      <c r="BU1081" s="347"/>
      <c r="BV1081" s="301"/>
      <c r="BW1081" s="302"/>
      <c r="BX1081" s="302"/>
      <c r="BY1081" s="302"/>
      <c r="BZ1081" s="302"/>
      <c r="CA1081" s="302"/>
      <c r="CB1081" s="302"/>
      <c r="CC1081" s="302"/>
      <c r="CD1081" s="302"/>
      <c r="CE1081" s="302"/>
      <c r="CF1081" s="302"/>
      <c r="CG1081" s="302"/>
      <c r="CH1081" s="302"/>
      <c r="CI1081" s="302"/>
      <c r="CJ1081" s="302"/>
      <c r="CK1081" s="302"/>
      <c r="CL1081" s="302"/>
      <c r="CM1081" s="302"/>
      <c r="CN1081" s="303"/>
      <c r="CO1081" s="88"/>
      <c r="CP1081" s="131"/>
      <c r="CQ1081" s="131"/>
    </row>
    <row r="1082" spans="4:95" ht="14.25" customHeight="1" x14ac:dyDescent="0.35">
      <c r="D1082" s="304" t="s">
        <v>1008</v>
      </c>
      <c r="E1082" s="305"/>
      <c r="F1082" s="305"/>
      <c r="G1082" s="305"/>
      <c r="H1082" s="305"/>
      <c r="I1082" s="305"/>
      <c r="J1082" s="305"/>
      <c r="K1082" s="305"/>
      <c r="L1082" s="305"/>
      <c r="M1082" s="305"/>
      <c r="N1082" s="305"/>
      <c r="O1082" s="305"/>
      <c r="P1082" s="306"/>
      <c r="Q1082" s="304"/>
      <c r="R1082" s="305"/>
      <c r="S1082" s="305"/>
      <c r="T1082" s="305"/>
      <c r="U1082" s="305"/>
      <c r="V1082" s="305"/>
      <c r="W1082" s="306"/>
      <c r="X1082" s="297" t="s">
        <v>930</v>
      </c>
      <c r="Y1082" s="298"/>
      <c r="Z1082" s="298"/>
      <c r="AA1082" s="298"/>
      <c r="AB1082" s="298"/>
      <c r="AC1082" s="298"/>
      <c r="AD1082" s="299"/>
      <c r="AE1082" s="304" t="s">
        <v>1012</v>
      </c>
      <c r="AF1082" s="305"/>
      <c r="AG1082" s="305"/>
      <c r="AH1082" s="305"/>
      <c r="AI1082" s="305"/>
      <c r="AJ1082" s="305"/>
      <c r="AK1082" s="305"/>
      <c r="AL1082" s="305"/>
      <c r="AM1082" s="305"/>
      <c r="AN1082" s="305"/>
      <c r="AO1082" s="305"/>
      <c r="AP1082" s="305"/>
      <c r="AQ1082" s="305"/>
      <c r="AR1082" s="305"/>
      <c r="AS1082" s="305"/>
      <c r="AT1082" s="306"/>
      <c r="AV1082" s="347" t="s">
        <v>1025</v>
      </c>
      <c r="AW1082" s="347"/>
      <c r="AX1082" s="347"/>
      <c r="AY1082" s="347"/>
      <c r="AZ1082" s="347"/>
      <c r="BA1082" s="347"/>
      <c r="BB1082" s="347"/>
      <c r="BC1082" s="347"/>
      <c r="BD1082" s="347"/>
      <c r="BE1082" s="347"/>
      <c r="BF1082" s="347"/>
      <c r="BG1082" s="347"/>
      <c r="BH1082" s="347"/>
      <c r="BI1082" s="347"/>
      <c r="BJ1082" s="347"/>
      <c r="BK1082" s="347"/>
      <c r="BL1082" s="347"/>
      <c r="BM1082" s="347"/>
      <c r="BN1082" s="347"/>
      <c r="BO1082" s="347"/>
      <c r="BP1082" s="347"/>
      <c r="BQ1082" s="347"/>
      <c r="BR1082" s="347"/>
      <c r="BS1082" s="347"/>
      <c r="BT1082" s="347"/>
      <c r="BU1082" s="347"/>
      <c r="BV1082" s="301"/>
      <c r="BW1082" s="302"/>
      <c r="BX1082" s="302"/>
      <c r="BY1082" s="302"/>
      <c r="BZ1082" s="302"/>
      <c r="CA1082" s="302"/>
      <c r="CB1082" s="302"/>
      <c r="CC1082" s="302"/>
      <c r="CD1082" s="302"/>
      <c r="CE1082" s="302"/>
      <c r="CF1082" s="302"/>
      <c r="CG1082" s="302"/>
      <c r="CH1082" s="302"/>
      <c r="CI1082" s="302"/>
      <c r="CJ1082" s="302"/>
      <c r="CK1082" s="302"/>
      <c r="CL1082" s="302"/>
      <c r="CM1082" s="302"/>
      <c r="CN1082" s="303"/>
      <c r="CO1082" s="88"/>
      <c r="CP1082" s="131"/>
      <c r="CQ1082" s="131"/>
    </row>
    <row r="1083" spans="4:95" ht="14.25" customHeight="1" x14ac:dyDescent="0.35">
      <c r="D1083" s="304" t="s">
        <v>1009</v>
      </c>
      <c r="E1083" s="305"/>
      <c r="F1083" s="305"/>
      <c r="G1083" s="305"/>
      <c r="H1083" s="305"/>
      <c r="I1083" s="305"/>
      <c r="J1083" s="305"/>
      <c r="K1083" s="305"/>
      <c r="L1083" s="305"/>
      <c r="M1083" s="305"/>
      <c r="N1083" s="305"/>
      <c r="O1083" s="305"/>
      <c r="P1083" s="306"/>
      <c r="Q1083" s="304"/>
      <c r="R1083" s="305"/>
      <c r="S1083" s="305"/>
      <c r="T1083" s="305"/>
      <c r="U1083" s="305"/>
      <c r="V1083" s="305"/>
      <c r="W1083" s="306"/>
      <c r="X1083" s="297" t="s">
        <v>930</v>
      </c>
      <c r="Y1083" s="298"/>
      <c r="Z1083" s="298"/>
      <c r="AA1083" s="298"/>
      <c r="AB1083" s="298"/>
      <c r="AC1083" s="298"/>
      <c r="AD1083" s="299"/>
      <c r="AE1083" s="304" t="s">
        <v>1012</v>
      </c>
      <c r="AF1083" s="305"/>
      <c r="AG1083" s="305"/>
      <c r="AH1083" s="305"/>
      <c r="AI1083" s="305"/>
      <c r="AJ1083" s="305"/>
      <c r="AK1083" s="305"/>
      <c r="AL1083" s="305"/>
      <c r="AM1083" s="305"/>
      <c r="AN1083" s="305"/>
      <c r="AO1083" s="305"/>
      <c r="AP1083" s="305"/>
      <c r="AQ1083" s="305"/>
      <c r="AR1083" s="305"/>
      <c r="AS1083" s="305"/>
      <c r="AT1083" s="306"/>
      <c r="AV1083" s="347" t="s">
        <v>1026</v>
      </c>
      <c r="AW1083" s="347"/>
      <c r="AX1083" s="347"/>
      <c r="AY1083" s="347"/>
      <c r="AZ1083" s="347"/>
      <c r="BA1083" s="347"/>
      <c r="BB1083" s="347"/>
      <c r="BC1083" s="347"/>
      <c r="BD1083" s="347"/>
      <c r="BE1083" s="347"/>
      <c r="BF1083" s="347"/>
      <c r="BG1083" s="347"/>
      <c r="BH1083" s="347"/>
      <c r="BI1083" s="347"/>
      <c r="BJ1083" s="347"/>
      <c r="BK1083" s="347"/>
      <c r="BL1083" s="347"/>
      <c r="BM1083" s="347"/>
      <c r="BN1083" s="347"/>
      <c r="BO1083" s="347"/>
      <c r="BP1083" s="347"/>
      <c r="BQ1083" s="347"/>
      <c r="BR1083" s="347"/>
      <c r="BS1083" s="347"/>
      <c r="BT1083" s="347"/>
      <c r="BU1083" s="347"/>
      <c r="BV1083" s="301"/>
      <c r="BW1083" s="302"/>
      <c r="BX1083" s="302"/>
      <c r="BY1083" s="302"/>
      <c r="BZ1083" s="302"/>
      <c r="CA1083" s="302"/>
      <c r="CB1083" s="302"/>
      <c r="CC1083" s="302"/>
      <c r="CD1083" s="302"/>
      <c r="CE1083" s="302"/>
      <c r="CF1083" s="302"/>
      <c r="CG1083" s="302"/>
      <c r="CH1083" s="302"/>
      <c r="CI1083" s="302"/>
      <c r="CJ1083" s="302"/>
      <c r="CK1083" s="302"/>
      <c r="CL1083" s="302"/>
      <c r="CM1083" s="302"/>
      <c r="CN1083" s="303"/>
      <c r="CO1083" s="88"/>
      <c r="CP1083" s="131"/>
      <c r="CQ1083" s="131"/>
    </row>
    <row r="1084" spans="4:95" ht="14.25" customHeight="1" x14ac:dyDescent="0.35">
      <c r="D1084" s="304" t="s">
        <v>1010</v>
      </c>
      <c r="E1084" s="305"/>
      <c r="F1084" s="305"/>
      <c r="G1084" s="305"/>
      <c r="H1084" s="305"/>
      <c r="I1084" s="305"/>
      <c r="J1084" s="305"/>
      <c r="K1084" s="305"/>
      <c r="L1084" s="305"/>
      <c r="M1084" s="305"/>
      <c r="N1084" s="305"/>
      <c r="O1084" s="305"/>
      <c r="P1084" s="306"/>
      <c r="Q1084" s="304"/>
      <c r="R1084" s="305"/>
      <c r="S1084" s="305"/>
      <c r="T1084" s="305"/>
      <c r="U1084" s="305"/>
      <c r="V1084" s="305"/>
      <c r="W1084" s="306"/>
      <c r="X1084" s="297" t="s">
        <v>930</v>
      </c>
      <c r="Y1084" s="298"/>
      <c r="Z1084" s="298"/>
      <c r="AA1084" s="298"/>
      <c r="AB1084" s="298"/>
      <c r="AC1084" s="298"/>
      <c r="AD1084" s="299"/>
      <c r="AE1084" s="304">
        <v>17.8</v>
      </c>
      <c r="AF1084" s="305"/>
      <c r="AG1084" s="305"/>
      <c r="AH1084" s="305"/>
      <c r="AI1084" s="305"/>
      <c r="AJ1084" s="305"/>
      <c r="AK1084" s="305"/>
      <c r="AL1084" s="305"/>
      <c r="AM1084" s="305"/>
      <c r="AN1084" s="305"/>
      <c r="AO1084" s="305"/>
      <c r="AP1084" s="305"/>
      <c r="AQ1084" s="305"/>
      <c r="AR1084" s="305"/>
      <c r="AS1084" s="305"/>
      <c r="AT1084" s="306"/>
      <c r="AV1084" s="347" t="s">
        <v>1027</v>
      </c>
      <c r="AW1084" s="347"/>
      <c r="AX1084" s="347"/>
      <c r="AY1084" s="347"/>
      <c r="AZ1084" s="347"/>
      <c r="BA1084" s="347"/>
      <c r="BB1084" s="347"/>
      <c r="BC1084" s="347"/>
      <c r="BD1084" s="347"/>
      <c r="BE1084" s="347"/>
      <c r="BF1084" s="347"/>
      <c r="BG1084" s="347"/>
      <c r="BH1084" s="347"/>
      <c r="BI1084" s="347"/>
      <c r="BJ1084" s="347"/>
      <c r="BK1084" s="347"/>
      <c r="BL1084" s="347"/>
      <c r="BM1084" s="347"/>
      <c r="BN1084" s="347"/>
      <c r="BO1084" s="347"/>
      <c r="BP1084" s="347"/>
      <c r="BQ1084" s="347"/>
      <c r="BR1084" s="347"/>
      <c r="BS1084" s="347"/>
      <c r="BT1084" s="347"/>
      <c r="BU1084" s="347"/>
      <c r="BV1084" s="301"/>
      <c r="BW1084" s="302"/>
      <c r="BX1084" s="302"/>
      <c r="BY1084" s="302"/>
      <c r="BZ1084" s="302"/>
      <c r="CA1084" s="302"/>
      <c r="CB1084" s="302"/>
      <c r="CC1084" s="302"/>
      <c r="CD1084" s="302"/>
      <c r="CE1084" s="302"/>
      <c r="CF1084" s="302"/>
      <c r="CG1084" s="302"/>
      <c r="CH1084" s="302"/>
      <c r="CI1084" s="302"/>
      <c r="CJ1084" s="302"/>
      <c r="CK1084" s="302"/>
      <c r="CL1084" s="302"/>
      <c r="CM1084" s="302"/>
      <c r="CN1084" s="303"/>
      <c r="CO1084" s="88"/>
      <c r="CP1084" s="131"/>
      <c r="CQ1084" s="131"/>
    </row>
    <row r="1085" spans="4:95" ht="14.25" customHeight="1" x14ac:dyDescent="0.35">
      <c r="D1085" s="304" t="s">
        <v>1011</v>
      </c>
      <c r="E1085" s="305"/>
      <c r="F1085" s="305"/>
      <c r="G1085" s="305"/>
      <c r="H1085" s="305"/>
      <c r="I1085" s="305"/>
      <c r="J1085" s="305"/>
      <c r="K1085" s="305"/>
      <c r="L1085" s="305"/>
      <c r="M1085" s="305"/>
      <c r="N1085" s="305"/>
      <c r="O1085" s="305"/>
      <c r="P1085" s="306"/>
      <c r="Q1085" s="304"/>
      <c r="R1085" s="305"/>
      <c r="S1085" s="305"/>
      <c r="T1085" s="305"/>
      <c r="U1085" s="305"/>
      <c r="V1085" s="305"/>
      <c r="W1085" s="306"/>
      <c r="X1085" s="297" t="s">
        <v>930</v>
      </c>
      <c r="Y1085" s="298"/>
      <c r="Z1085" s="298"/>
      <c r="AA1085" s="298"/>
      <c r="AB1085" s="298"/>
      <c r="AC1085" s="298"/>
      <c r="AD1085" s="299"/>
      <c r="AE1085" s="366">
        <v>9</v>
      </c>
      <c r="AF1085" s="367"/>
      <c r="AG1085" s="367"/>
      <c r="AH1085" s="367"/>
      <c r="AI1085" s="367"/>
      <c r="AJ1085" s="367"/>
      <c r="AK1085" s="367"/>
      <c r="AL1085" s="367"/>
      <c r="AM1085" s="367"/>
      <c r="AN1085" s="367"/>
      <c r="AO1085" s="367"/>
      <c r="AP1085" s="367"/>
      <c r="AQ1085" s="367"/>
      <c r="AR1085" s="367"/>
      <c r="AS1085" s="367"/>
      <c r="AT1085" s="368"/>
      <c r="AV1085" s="506" t="s">
        <v>715</v>
      </c>
      <c r="AW1085" s="506"/>
      <c r="AX1085" s="506"/>
      <c r="AY1085" s="506"/>
      <c r="AZ1085" s="506"/>
      <c r="BA1085" s="506"/>
      <c r="BB1085" s="506"/>
      <c r="BC1085" s="506"/>
      <c r="BD1085" s="506"/>
      <c r="BE1085" s="506"/>
      <c r="BF1085" s="506"/>
      <c r="BG1085" s="506"/>
      <c r="BH1085" s="506"/>
      <c r="BI1085" s="506"/>
      <c r="BJ1085" s="506"/>
      <c r="BK1085" s="506"/>
      <c r="BL1085" s="506"/>
      <c r="BM1085" s="506"/>
      <c r="BN1085" s="506"/>
      <c r="BO1085" s="506"/>
      <c r="BP1085" s="506"/>
      <c r="BQ1085" s="506"/>
      <c r="BR1085" s="506"/>
      <c r="BS1085" s="506"/>
      <c r="BT1085" s="506"/>
      <c r="BU1085" s="506"/>
      <c r="BV1085" s="506"/>
      <c r="BW1085" s="506"/>
      <c r="BX1085" s="506"/>
      <c r="BY1085" s="506"/>
      <c r="BZ1085" s="506"/>
      <c r="CA1085" s="506"/>
      <c r="CB1085" s="506"/>
      <c r="CC1085" s="506"/>
      <c r="CD1085" s="506"/>
      <c r="CE1085" s="506"/>
      <c r="CF1085" s="506"/>
      <c r="CG1085" s="506"/>
      <c r="CH1085" s="506"/>
      <c r="CI1085" s="506"/>
      <c r="CJ1085" s="506"/>
      <c r="CK1085" s="506"/>
      <c r="CL1085" s="506"/>
      <c r="CM1085" s="506"/>
      <c r="CN1085" s="506"/>
      <c r="CO1085" s="88"/>
      <c r="CP1085" s="131"/>
      <c r="CQ1085" s="131"/>
    </row>
    <row r="1086" spans="4:95" ht="14.25" customHeight="1" x14ac:dyDescent="0.35">
      <c r="D1086" s="304" t="s">
        <v>1013</v>
      </c>
      <c r="E1086" s="305"/>
      <c r="F1086" s="305"/>
      <c r="G1086" s="305"/>
      <c r="H1086" s="305"/>
      <c r="I1086" s="305"/>
      <c r="J1086" s="305"/>
      <c r="K1086" s="305"/>
      <c r="L1086" s="305"/>
      <c r="M1086" s="305"/>
      <c r="N1086" s="305"/>
      <c r="O1086" s="305"/>
      <c r="P1086" s="306"/>
      <c r="Q1086" s="304" t="s">
        <v>930</v>
      </c>
      <c r="R1086" s="305"/>
      <c r="S1086" s="305"/>
      <c r="T1086" s="305"/>
      <c r="U1086" s="305"/>
      <c r="V1086" s="305"/>
      <c r="W1086" s="306"/>
      <c r="X1086" s="297"/>
      <c r="Y1086" s="298"/>
      <c r="Z1086" s="298"/>
      <c r="AA1086" s="298"/>
      <c r="AB1086" s="298"/>
      <c r="AC1086" s="298"/>
      <c r="AD1086" s="299"/>
      <c r="AE1086" s="366">
        <f>392+319</f>
        <v>711</v>
      </c>
      <c r="AF1086" s="367"/>
      <c r="AG1086" s="367"/>
      <c r="AH1086" s="367"/>
      <c r="AI1086" s="367"/>
      <c r="AJ1086" s="367"/>
      <c r="AK1086" s="367"/>
      <c r="AL1086" s="367"/>
      <c r="AM1086" s="367"/>
      <c r="AN1086" s="367"/>
      <c r="AO1086" s="367"/>
      <c r="AP1086" s="367"/>
      <c r="AQ1086" s="367"/>
      <c r="AR1086" s="367"/>
      <c r="AS1086" s="367"/>
      <c r="AT1086" s="368"/>
      <c r="AV1086" s="507"/>
      <c r="AW1086" s="507"/>
      <c r="AX1086" s="507"/>
      <c r="AY1086" s="507"/>
      <c r="AZ1086" s="507"/>
      <c r="BA1086" s="507"/>
      <c r="BB1086" s="507"/>
      <c r="BC1086" s="507"/>
      <c r="BD1086" s="507"/>
      <c r="BE1086" s="507"/>
      <c r="BF1086" s="507"/>
      <c r="BG1086" s="507"/>
      <c r="BH1086" s="507"/>
      <c r="BI1086" s="507"/>
      <c r="BJ1086" s="507"/>
      <c r="BK1086" s="507"/>
      <c r="BL1086" s="507"/>
      <c r="BM1086" s="507"/>
      <c r="BN1086" s="507"/>
      <c r="BO1086" s="507"/>
      <c r="BP1086" s="507"/>
      <c r="BQ1086" s="507"/>
      <c r="BR1086" s="507"/>
      <c r="BS1086" s="507"/>
      <c r="BT1086" s="507"/>
      <c r="BU1086" s="507"/>
      <c r="BV1086" s="507"/>
      <c r="BW1086" s="507"/>
      <c r="BX1086" s="507"/>
      <c r="BY1086" s="507"/>
      <c r="BZ1086" s="507"/>
      <c r="CA1086" s="507"/>
      <c r="CB1086" s="507"/>
      <c r="CC1086" s="507"/>
      <c r="CD1086" s="507"/>
      <c r="CE1086" s="507"/>
      <c r="CF1086" s="507"/>
      <c r="CG1086" s="507"/>
      <c r="CH1086" s="507"/>
      <c r="CI1086" s="507"/>
      <c r="CJ1086" s="507"/>
      <c r="CK1086" s="507"/>
      <c r="CL1086" s="507"/>
      <c r="CM1086" s="507"/>
      <c r="CN1086" s="507"/>
      <c r="CO1086" s="88"/>
      <c r="CP1086" s="131"/>
      <c r="CQ1086" s="131"/>
    </row>
    <row r="1087" spans="4:95" ht="14.25" customHeight="1" x14ac:dyDescent="0.35">
      <c r="D1087" s="304" t="s">
        <v>1014</v>
      </c>
      <c r="E1087" s="305"/>
      <c r="F1087" s="305"/>
      <c r="G1087" s="305"/>
      <c r="H1087" s="305"/>
      <c r="I1087" s="305"/>
      <c r="J1087" s="305"/>
      <c r="K1087" s="305"/>
      <c r="L1087" s="305"/>
      <c r="M1087" s="305"/>
      <c r="N1087" s="305"/>
      <c r="O1087" s="305"/>
      <c r="P1087" s="306"/>
      <c r="Q1087" s="304" t="s">
        <v>930</v>
      </c>
      <c r="R1087" s="305"/>
      <c r="S1087" s="305"/>
      <c r="T1087" s="305"/>
      <c r="U1087" s="305"/>
      <c r="V1087" s="305"/>
      <c r="W1087" s="306"/>
      <c r="X1087" s="297"/>
      <c r="Y1087" s="298"/>
      <c r="Z1087" s="298"/>
      <c r="AA1087" s="298"/>
      <c r="AB1087" s="298"/>
      <c r="AC1087" s="298"/>
      <c r="AD1087" s="299"/>
      <c r="AE1087" s="366">
        <f>10+55</f>
        <v>65</v>
      </c>
      <c r="AF1087" s="367"/>
      <c r="AG1087" s="367"/>
      <c r="AH1087" s="367"/>
      <c r="AI1087" s="367"/>
      <c r="AJ1087" s="367"/>
      <c r="AK1087" s="367"/>
      <c r="AL1087" s="367"/>
      <c r="AM1087" s="367"/>
      <c r="AN1087" s="367"/>
      <c r="AO1087" s="367"/>
      <c r="AP1087" s="367"/>
      <c r="AQ1087" s="367"/>
      <c r="AR1087" s="367"/>
      <c r="AS1087" s="367"/>
      <c r="AT1087" s="368"/>
      <c r="AV1087" s="359" t="s">
        <v>564</v>
      </c>
      <c r="AW1087" s="359"/>
      <c r="AX1087" s="359"/>
      <c r="AY1087" s="359"/>
      <c r="AZ1087" s="359"/>
      <c r="BA1087" s="359"/>
      <c r="BB1087" s="359"/>
      <c r="BC1087" s="359"/>
      <c r="BD1087" s="359"/>
      <c r="BE1087" s="359"/>
      <c r="BF1087" s="359"/>
      <c r="BG1087" s="359"/>
      <c r="BH1087" s="359"/>
      <c r="BI1087" s="359"/>
      <c r="BJ1087" s="359"/>
      <c r="BK1087" s="359"/>
      <c r="BL1087" s="359"/>
      <c r="BM1087" s="359"/>
      <c r="BN1087" s="359"/>
      <c r="BO1087" s="359"/>
      <c r="BP1087" s="359"/>
      <c r="BQ1087" s="359"/>
      <c r="BR1087" s="359"/>
      <c r="BS1087" s="359"/>
      <c r="BT1087" s="359"/>
      <c r="BU1087" s="359"/>
      <c r="BV1087" s="359"/>
      <c r="BW1087" s="359"/>
      <c r="BX1087" s="359"/>
      <c r="BY1087" s="359"/>
      <c r="BZ1087" s="359"/>
      <c r="CA1087" s="359"/>
      <c r="CB1087" s="359"/>
      <c r="CC1087" s="359"/>
      <c r="CD1087" s="359"/>
      <c r="CE1087" s="359"/>
      <c r="CF1087" s="359"/>
      <c r="CG1087" s="359"/>
      <c r="CH1087" s="359"/>
      <c r="CI1087" s="359"/>
      <c r="CJ1087" s="359"/>
      <c r="CK1087" s="359"/>
      <c r="CL1087" s="359"/>
      <c r="CM1087" s="359"/>
      <c r="CN1087" s="359"/>
      <c r="CO1087" s="88"/>
      <c r="CP1087" s="131"/>
      <c r="CQ1087" s="131"/>
    </row>
    <row r="1088" spans="4:95" ht="14.25" customHeight="1" x14ac:dyDescent="0.35">
      <c r="D1088" s="304" t="s">
        <v>1015</v>
      </c>
      <c r="E1088" s="305"/>
      <c r="F1088" s="305"/>
      <c r="G1088" s="305"/>
      <c r="H1088" s="305"/>
      <c r="I1088" s="305"/>
      <c r="J1088" s="305"/>
      <c r="K1088" s="305"/>
      <c r="L1088" s="305"/>
      <c r="M1088" s="305"/>
      <c r="N1088" s="305"/>
      <c r="O1088" s="305"/>
      <c r="P1088" s="306"/>
      <c r="Q1088" s="304" t="s">
        <v>930</v>
      </c>
      <c r="R1088" s="305"/>
      <c r="S1088" s="305"/>
      <c r="T1088" s="305"/>
      <c r="U1088" s="305"/>
      <c r="V1088" s="305"/>
      <c r="W1088" s="306"/>
      <c r="X1088" s="297"/>
      <c r="Y1088" s="298"/>
      <c r="Z1088" s="298"/>
      <c r="AA1088" s="298"/>
      <c r="AB1088" s="298"/>
      <c r="AC1088" s="298"/>
      <c r="AD1088" s="299"/>
      <c r="AE1088" s="366">
        <f>11+3</f>
        <v>14</v>
      </c>
      <c r="AF1088" s="367"/>
      <c r="AG1088" s="367"/>
      <c r="AH1088" s="367"/>
      <c r="AI1088" s="367"/>
      <c r="AJ1088" s="367"/>
      <c r="AK1088" s="367"/>
      <c r="AL1088" s="367"/>
      <c r="AM1088" s="367"/>
      <c r="AN1088" s="367"/>
      <c r="AO1088" s="367"/>
      <c r="AP1088" s="367"/>
      <c r="AQ1088" s="367"/>
      <c r="AR1088" s="367"/>
      <c r="AS1088" s="367"/>
      <c r="AT1088" s="368"/>
      <c r="AV1088" s="818"/>
      <c r="AW1088" s="818"/>
      <c r="AX1088" s="818"/>
      <c r="AY1088" s="818"/>
      <c r="AZ1088" s="818"/>
      <c r="BA1088" s="818"/>
      <c r="BB1088" s="818"/>
      <c r="BC1088" s="818"/>
      <c r="BD1088" s="818"/>
      <c r="BE1088" s="818"/>
      <c r="BF1088" s="818"/>
      <c r="BG1088" s="818"/>
      <c r="BH1088" s="818"/>
      <c r="BI1088" s="818"/>
      <c r="BJ1088" s="818"/>
      <c r="BK1088" s="818"/>
      <c r="BL1088" s="818"/>
      <c r="BM1088" s="818"/>
      <c r="BN1088" s="818"/>
      <c r="BO1088" s="818"/>
      <c r="BP1088" s="818"/>
      <c r="BQ1088" s="818"/>
      <c r="BR1088" s="818"/>
      <c r="BS1088" s="818"/>
      <c r="BT1088" s="818"/>
      <c r="BU1088" s="818"/>
      <c r="BV1088" s="818"/>
      <c r="BW1088" s="818"/>
      <c r="BX1088" s="818"/>
      <c r="BY1088" s="818"/>
      <c r="BZ1088" s="818"/>
      <c r="CA1088" s="818"/>
      <c r="CB1088" s="818"/>
      <c r="CC1088" s="818"/>
      <c r="CD1088" s="818"/>
      <c r="CE1088" s="818"/>
      <c r="CF1088" s="818"/>
      <c r="CG1088" s="818"/>
      <c r="CH1088" s="818"/>
      <c r="CI1088" s="818"/>
      <c r="CJ1088" s="818"/>
      <c r="CK1088" s="818"/>
      <c r="CL1088" s="818"/>
      <c r="CM1088" s="818"/>
      <c r="CN1088" s="818"/>
      <c r="CO1088" s="88"/>
      <c r="CP1088" s="131"/>
      <c r="CQ1088" s="131"/>
    </row>
    <row r="1089" spans="1:95" ht="14.25" customHeight="1" x14ac:dyDescent="0.35">
      <c r="D1089" s="304" t="s">
        <v>1016</v>
      </c>
      <c r="E1089" s="305"/>
      <c r="F1089" s="305"/>
      <c r="G1089" s="305"/>
      <c r="H1089" s="305"/>
      <c r="I1089" s="305"/>
      <c r="J1089" s="305"/>
      <c r="K1089" s="305"/>
      <c r="L1089" s="305"/>
      <c r="M1089" s="305"/>
      <c r="N1089" s="305"/>
      <c r="O1089" s="305"/>
      <c r="P1089" s="306"/>
      <c r="Q1089" s="304" t="s">
        <v>930</v>
      </c>
      <c r="R1089" s="305"/>
      <c r="S1089" s="305"/>
      <c r="T1089" s="305"/>
      <c r="U1089" s="305"/>
      <c r="V1089" s="305"/>
      <c r="W1089" s="306"/>
      <c r="X1089" s="297"/>
      <c r="Y1089" s="298"/>
      <c r="Z1089" s="298"/>
      <c r="AA1089" s="298"/>
      <c r="AB1089" s="298"/>
      <c r="AC1089" s="298"/>
      <c r="AD1089" s="299"/>
      <c r="AE1089" s="304">
        <v>0</v>
      </c>
      <c r="AF1089" s="305"/>
      <c r="AG1089" s="305"/>
      <c r="AH1089" s="305"/>
      <c r="AI1089" s="305"/>
      <c r="AJ1089" s="305"/>
      <c r="AK1089" s="305"/>
      <c r="AL1089" s="305"/>
      <c r="AM1089" s="305"/>
      <c r="AN1089" s="305"/>
      <c r="AO1089" s="305"/>
      <c r="AP1089" s="305"/>
      <c r="AQ1089" s="305"/>
      <c r="AR1089" s="305"/>
      <c r="AS1089" s="305"/>
      <c r="AT1089" s="306"/>
      <c r="AV1089" s="843" t="s">
        <v>23</v>
      </c>
      <c r="AW1089" s="844"/>
      <c r="AX1089" s="844"/>
      <c r="AY1089" s="844"/>
      <c r="AZ1089" s="844"/>
      <c r="BA1089" s="844"/>
      <c r="BB1089" s="844"/>
      <c r="BC1089" s="844"/>
      <c r="BD1089" s="844"/>
      <c r="BE1089" s="844"/>
      <c r="BF1089" s="844"/>
      <c r="BG1089" s="844"/>
      <c r="BH1089" s="844"/>
      <c r="BI1089" s="845"/>
      <c r="BJ1089" s="843" t="s">
        <v>551</v>
      </c>
      <c r="BK1089" s="844"/>
      <c r="BL1089" s="844"/>
      <c r="BM1089" s="844"/>
      <c r="BN1089" s="844"/>
      <c r="BO1089" s="844"/>
      <c r="BP1089" s="844"/>
      <c r="BQ1089" s="844"/>
      <c r="BR1089" s="844"/>
      <c r="BS1089" s="844"/>
      <c r="BT1089" s="844"/>
      <c r="BU1089" s="844"/>
      <c r="BV1089" s="844"/>
      <c r="BW1089" s="845"/>
      <c r="BX1089" s="843" t="s">
        <v>552</v>
      </c>
      <c r="BY1089" s="844"/>
      <c r="BZ1089" s="844"/>
      <c r="CA1089" s="844"/>
      <c r="CB1089" s="844"/>
      <c r="CC1089" s="844"/>
      <c r="CD1089" s="844"/>
      <c r="CE1089" s="844"/>
      <c r="CF1089" s="844"/>
      <c r="CG1089" s="844"/>
      <c r="CH1089" s="844"/>
      <c r="CI1089" s="844"/>
      <c r="CJ1089" s="844"/>
      <c r="CK1089" s="844"/>
      <c r="CL1089" s="844"/>
      <c r="CM1089" s="844"/>
      <c r="CN1089" s="845"/>
      <c r="CO1089" s="88"/>
      <c r="CP1089" s="131"/>
      <c r="CQ1089" s="131"/>
    </row>
    <row r="1090" spans="1:95" ht="14.25" customHeight="1" x14ac:dyDescent="0.35">
      <c r="D1090" s="304" t="s">
        <v>1017</v>
      </c>
      <c r="E1090" s="305"/>
      <c r="F1090" s="305"/>
      <c r="G1090" s="305"/>
      <c r="H1090" s="305"/>
      <c r="I1090" s="305"/>
      <c r="J1090" s="305"/>
      <c r="K1090" s="305"/>
      <c r="L1090" s="305"/>
      <c r="M1090" s="305"/>
      <c r="N1090" s="305"/>
      <c r="O1090" s="305"/>
      <c r="P1090" s="306"/>
      <c r="Q1090" s="304" t="s">
        <v>930</v>
      </c>
      <c r="R1090" s="305"/>
      <c r="S1090" s="305"/>
      <c r="T1090" s="305"/>
      <c r="U1090" s="305"/>
      <c r="V1090" s="305"/>
      <c r="W1090" s="306"/>
      <c r="X1090" s="297"/>
      <c r="Y1090" s="298"/>
      <c r="Z1090" s="298"/>
      <c r="AA1090" s="298"/>
      <c r="AB1090" s="298"/>
      <c r="AC1090" s="298"/>
      <c r="AD1090" s="299"/>
      <c r="AE1090" s="366">
        <v>64.8</v>
      </c>
      <c r="AF1090" s="367"/>
      <c r="AG1090" s="367"/>
      <c r="AH1090" s="367"/>
      <c r="AI1090" s="367"/>
      <c r="AJ1090" s="367"/>
      <c r="AK1090" s="367"/>
      <c r="AL1090" s="367"/>
      <c r="AM1090" s="367"/>
      <c r="AN1090" s="367"/>
      <c r="AO1090" s="367"/>
      <c r="AP1090" s="367"/>
      <c r="AQ1090" s="367"/>
      <c r="AR1090" s="367"/>
      <c r="AS1090" s="367"/>
      <c r="AT1090" s="368"/>
      <c r="AV1090" s="846"/>
      <c r="AW1090" s="847"/>
      <c r="AX1090" s="847"/>
      <c r="AY1090" s="847"/>
      <c r="AZ1090" s="847"/>
      <c r="BA1090" s="847"/>
      <c r="BB1090" s="847"/>
      <c r="BC1090" s="847"/>
      <c r="BD1090" s="847"/>
      <c r="BE1090" s="847"/>
      <c r="BF1090" s="847"/>
      <c r="BG1090" s="847"/>
      <c r="BH1090" s="847"/>
      <c r="BI1090" s="848"/>
      <c r="BJ1090" s="846"/>
      <c r="BK1090" s="847"/>
      <c r="BL1090" s="847"/>
      <c r="BM1090" s="847"/>
      <c r="BN1090" s="847"/>
      <c r="BO1090" s="847"/>
      <c r="BP1090" s="847"/>
      <c r="BQ1090" s="847"/>
      <c r="BR1090" s="847"/>
      <c r="BS1090" s="847"/>
      <c r="BT1090" s="847"/>
      <c r="BU1090" s="847"/>
      <c r="BV1090" s="847"/>
      <c r="BW1090" s="848"/>
      <c r="BX1090" s="846"/>
      <c r="BY1090" s="847"/>
      <c r="BZ1090" s="847"/>
      <c r="CA1090" s="847"/>
      <c r="CB1090" s="847"/>
      <c r="CC1090" s="847"/>
      <c r="CD1090" s="847"/>
      <c r="CE1090" s="847"/>
      <c r="CF1090" s="847"/>
      <c r="CG1090" s="847"/>
      <c r="CH1090" s="847"/>
      <c r="CI1090" s="847"/>
      <c r="CJ1090" s="847"/>
      <c r="CK1090" s="847"/>
      <c r="CL1090" s="847"/>
      <c r="CM1090" s="847"/>
      <c r="CN1090" s="848"/>
      <c r="CO1090" s="88"/>
      <c r="CP1090" s="131"/>
      <c r="CQ1090" s="131"/>
    </row>
    <row r="1091" spans="1:95" ht="14.25" customHeight="1" x14ac:dyDescent="0.35">
      <c r="D1091" s="304" t="s">
        <v>1018</v>
      </c>
      <c r="E1091" s="305"/>
      <c r="F1091" s="305"/>
      <c r="G1091" s="305"/>
      <c r="H1091" s="305"/>
      <c r="I1091" s="305"/>
      <c r="J1091" s="305"/>
      <c r="K1091" s="305"/>
      <c r="L1091" s="305"/>
      <c r="M1091" s="305"/>
      <c r="N1091" s="305"/>
      <c r="O1091" s="305"/>
      <c r="P1091" s="306"/>
      <c r="Q1091" s="304" t="s">
        <v>930</v>
      </c>
      <c r="R1091" s="305"/>
      <c r="S1091" s="305"/>
      <c r="T1091" s="305"/>
      <c r="U1091" s="305"/>
      <c r="V1091" s="305"/>
      <c r="W1091" s="306"/>
      <c r="X1091" s="297"/>
      <c r="Y1091" s="298"/>
      <c r="Z1091" s="298"/>
      <c r="AA1091" s="298"/>
      <c r="AB1091" s="298"/>
      <c r="AC1091" s="298"/>
      <c r="AD1091" s="299"/>
      <c r="AE1091" s="304">
        <v>0</v>
      </c>
      <c r="AF1091" s="305"/>
      <c r="AG1091" s="305"/>
      <c r="AH1091" s="305"/>
      <c r="AI1091" s="305"/>
      <c r="AJ1091" s="305"/>
      <c r="AK1091" s="305"/>
      <c r="AL1091" s="305"/>
      <c r="AM1091" s="305"/>
      <c r="AN1091" s="305"/>
      <c r="AO1091" s="305"/>
      <c r="AP1091" s="305"/>
      <c r="AQ1091" s="305"/>
      <c r="AR1091" s="305"/>
      <c r="AS1091" s="305"/>
      <c r="AT1091" s="306"/>
      <c r="AV1091" s="525" t="s">
        <v>646</v>
      </c>
      <c r="AW1091" s="526"/>
      <c r="AX1091" s="526"/>
      <c r="AY1091" s="526"/>
      <c r="AZ1091" s="526"/>
      <c r="BA1091" s="526"/>
      <c r="BB1091" s="526"/>
      <c r="BC1091" s="526"/>
      <c r="BD1091" s="526"/>
      <c r="BE1091" s="526"/>
      <c r="BF1091" s="526"/>
      <c r="BG1091" s="526"/>
      <c r="BH1091" s="526"/>
      <c r="BI1091" s="527"/>
      <c r="BJ1091" s="514"/>
      <c r="BK1091" s="515"/>
      <c r="BL1091" s="515"/>
      <c r="BM1091" s="515"/>
      <c r="BN1091" s="515"/>
      <c r="BO1091" s="515"/>
      <c r="BP1091" s="515"/>
      <c r="BQ1091" s="515"/>
      <c r="BR1091" s="515"/>
      <c r="BS1091" s="515"/>
      <c r="BT1091" s="515"/>
      <c r="BU1091" s="515"/>
      <c r="BV1091" s="515"/>
      <c r="BW1091" s="516"/>
      <c r="BX1091" s="525"/>
      <c r="BY1091" s="526"/>
      <c r="BZ1091" s="526"/>
      <c r="CA1091" s="526"/>
      <c r="CB1091" s="526"/>
      <c r="CC1091" s="526"/>
      <c r="CD1091" s="526"/>
      <c r="CE1091" s="526"/>
      <c r="CF1091" s="526"/>
      <c r="CG1091" s="526"/>
      <c r="CH1091" s="526"/>
      <c r="CI1091" s="526"/>
      <c r="CJ1091" s="526"/>
      <c r="CK1091" s="526"/>
      <c r="CL1091" s="526"/>
      <c r="CM1091" s="526"/>
      <c r="CN1091" s="527"/>
      <c r="CO1091" s="88"/>
      <c r="CP1091" s="131"/>
      <c r="CQ1091" s="131"/>
    </row>
    <row r="1092" spans="1:95" ht="14.25" customHeight="1" x14ac:dyDescent="0.35">
      <c r="D1092" s="304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6"/>
      <c r="Q1092" s="304"/>
      <c r="R1092" s="305"/>
      <c r="S1092" s="305"/>
      <c r="T1092" s="305"/>
      <c r="U1092" s="305"/>
      <c r="V1092" s="305"/>
      <c r="W1092" s="306"/>
      <c r="X1092" s="304"/>
      <c r="Y1092" s="305"/>
      <c r="Z1092" s="305"/>
      <c r="AA1092" s="305"/>
      <c r="AB1092" s="305"/>
      <c r="AC1092" s="305"/>
      <c r="AD1092" s="306"/>
      <c r="AE1092" s="304"/>
      <c r="AF1092" s="305"/>
      <c r="AG1092" s="305"/>
      <c r="AH1092" s="305"/>
      <c r="AI1092" s="305"/>
      <c r="AJ1092" s="305"/>
      <c r="AK1092" s="305"/>
      <c r="AL1092" s="305"/>
      <c r="AM1092" s="305"/>
      <c r="AN1092" s="305"/>
      <c r="AO1092" s="305"/>
      <c r="AP1092" s="305"/>
      <c r="AQ1092" s="305"/>
      <c r="AR1092" s="305"/>
      <c r="AS1092" s="305"/>
      <c r="AT1092" s="306"/>
      <c r="AV1092" s="236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8"/>
      <c r="BJ1092" s="236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8"/>
      <c r="BX1092" s="236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8"/>
      <c r="CO1092" s="88"/>
      <c r="CP1092" s="131"/>
      <c r="CQ1092" s="131"/>
    </row>
    <row r="1093" spans="1:95" ht="14.25" customHeight="1" x14ac:dyDescent="0.35">
      <c r="D1093" s="304"/>
      <c r="E1093" s="305"/>
      <c r="F1093" s="305"/>
      <c r="G1093" s="305"/>
      <c r="H1093" s="305"/>
      <c r="I1093" s="305"/>
      <c r="J1093" s="305"/>
      <c r="K1093" s="305"/>
      <c r="L1093" s="305"/>
      <c r="M1093" s="305"/>
      <c r="N1093" s="305"/>
      <c r="O1093" s="305"/>
      <c r="P1093" s="306"/>
      <c r="Q1093" s="304"/>
      <c r="R1093" s="305"/>
      <c r="S1093" s="305"/>
      <c r="T1093" s="305"/>
      <c r="U1093" s="305"/>
      <c r="V1093" s="305"/>
      <c r="W1093" s="306"/>
      <c r="X1093" s="304"/>
      <c r="Y1093" s="305"/>
      <c r="Z1093" s="305"/>
      <c r="AA1093" s="305"/>
      <c r="AB1093" s="305"/>
      <c r="AC1093" s="305"/>
      <c r="AD1093" s="306"/>
      <c r="AE1093" s="304"/>
      <c r="AF1093" s="305"/>
      <c r="AG1093" s="305"/>
      <c r="AH1093" s="305"/>
      <c r="AI1093" s="305"/>
      <c r="AJ1093" s="305"/>
      <c r="AK1093" s="305"/>
      <c r="AL1093" s="305"/>
      <c r="AM1093" s="305"/>
      <c r="AN1093" s="305"/>
      <c r="AO1093" s="305"/>
      <c r="AP1093" s="305"/>
      <c r="AQ1093" s="305"/>
      <c r="AR1093" s="305"/>
      <c r="AS1093" s="305"/>
      <c r="AT1093" s="306"/>
      <c r="AV1093" s="236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8"/>
      <c r="BJ1093" s="236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8"/>
      <c r="BX1093" s="236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8"/>
      <c r="CO1093" s="88"/>
      <c r="CP1093" s="131"/>
      <c r="CQ1093" s="131"/>
    </row>
    <row r="1094" spans="1:95" ht="14.25" customHeight="1" x14ac:dyDescent="0.35">
      <c r="D1094" s="304"/>
      <c r="E1094" s="305"/>
      <c r="F1094" s="305"/>
      <c r="G1094" s="305"/>
      <c r="H1094" s="305"/>
      <c r="I1094" s="305"/>
      <c r="J1094" s="305"/>
      <c r="K1094" s="305"/>
      <c r="L1094" s="305"/>
      <c r="M1094" s="305"/>
      <c r="N1094" s="305"/>
      <c r="O1094" s="305"/>
      <c r="P1094" s="306"/>
      <c r="Q1094" s="304"/>
      <c r="R1094" s="305"/>
      <c r="S1094" s="305"/>
      <c r="T1094" s="305"/>
      <c r="U1094" s="305"/>
      <c r="V1094" s="305"/>
      <c r="W1094" s="306"/>
      <c r="X1094" s="297"/>
      <c r="Y1094" s="298"/>
      <c r="Z1094" s="298"/>
      <c r="AA1094" s="298"/>
      <c r="AB1094" s="298"/>
      <c r="AC1094" s="298"/>
      <c r="AD1094" s="299"/>
      <c r="AE1094" s="304"/>
      <c r="AF1094" s="305"/>
      <c r="AG1094" s="305"/>
      <c r="AH1094" s="305"/>
      <c r="AI1094" s="305"/>
      <c r="AJ1094" s="305"/>
      <c r="AK1094" s="305"/>
      <c r="AL1094" s="305"/>
      <c r="AM1094" s="305"/>
      <c r="AN1094" s="305"/>
      <c r="AO1094" s="305"/>
      <c r="AP1094" s="305"/>
      <c r="AQ1094" s="305"/>
      <c r="AR1094" s="305"/>
      <c r="AS1094" s="305"/>
      <c r="AT1094" s="306"/>
      <c r="AV1094" s="850" t="s">
        <v>780</v>
      </c>
      <c r="AW1094" s="851"/>
      <c r="AX1094" s="851"/>
      <c r="AY1094" s="851"/>
      <c r="AZ1094" s="851"/>
      <c r="BA1094" s="851"/>
      <c r="BB1094" s="851"/>
      <c r="BC1094" s="851"/>
      <c r="BD1094" s="851"/>
      <c r="BE1094" s="851"/>
      <c r="BF1094" s="851"/>
      <c r="BG1094" s="851"/>
      <c r="BH1094" s="851"/>
      <c r="BI1094" s="851"/>
      <c r="BJ1094" s="851"/>
      <c r="BK1094" s="851"/>
      <c r="BL1094" s="851"/>
      <c r="BM1094" s="851"/>
      <c r="BN1094" s="851"/>
      <c r="BO1094" s="851"/>
      <c r="BP1094" s="851"/>
      <c r="BQ1094" s="851"/>
      <c r="BR1094" s="851"/>
      <c r="BS1094" s="851"/>
      <c r="BT1094" s="851"/>
      <c r="BU1094" s="851"/>
      <c r="BV1094" s="851"/>
      <c r="BW1094" s="851"/>
      <c r="BX1094" s="851"/>
      <c r="BY1094" s="851"/>
      <c r="BZ1094" s="851"/>
      <c r="CA1094" s="851"/>
      <c r="CB1094" s="851"/>
      <c r="CC1094" s="851"/>
      <c r="CD1094" s="851"/>
      <c r="CE1094" s="851"/>
      <c r="CF1094" s="851"/>
      <c r="CG1094" s="851"/>
      <c r="CH1094" s="851"/>
      <c r="CI1094" s="851"/>
      <c r="CJ1094" s="851"/>
      <c r="CK1094" s="851"/>
      <c r="CL1094" s="851"/>
      <c r="CM1094" s="851"/>
      <c r="CN1094" s="852"/>
      <c r="CO1094" s="88"/>
      <c r="CP1094" s="131"/>
      <c r="CQ1094" s="131"/>
    </row>
    <row r="1095" spans="1:95" ht="14.25" customHeight="1" x14ac:dyDescent="0.35">
      <c r="D1095" s="107" t="s">
        <v>542</v>
      </c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V1095" s="849" t="s">
        <v>555</v>
      </c>
      <c r="AW1095" s="849"/>
      <c r="AX1095" s="849"/>
      <c r="AY1095" s="849"/>
      <c r="AZ1095" s="849"/>
      <c r="BA1095" s="849"/>
      <c r="BB1095" s="849"/>
      <c r="BC1095" s="849"/>
      <c r="BD1095" s="849"/>
      <c r="BE1095" s="849"/>
      <c r="BF1095" s="849"/>
      <c r="BG1095" s="849"/>
      <c r="BH1095" s="849"/>
      <c r="BI1095" s="849"/>
      <c r="BJ1095" s="849"/>
      <c r="BK1095" s="849"/>
      <c r="BL1095" s="849"/>
      <c r="BM1095" s="849"/>
      <c r="BN1095" s="849"/>
      <c r="BO1095" s="849"/>
      <c r="BP1095" s="849"/>
      <c r="BQ1095" s="849"/>
      <c r="BR1095" s="849"/>
      <c r="BS1095" s="849"/>
      <c r="BT1095" s="849"/>
      <c r="BU1095" s="849"/>
      <c r="BV1095" s="849"/>
      <c r="BW1095" s="849"/>
      <c r="BX1095" s="849"/>
      <c r="BY1095" s="849"/>
      <c r="BZ1095" s="849"/>
      <c r="CA1095" s="849"/>
      <c r="CB1095" s="849"/>
      <c r="CC1095" s="849"/>
      <c r="CD1095" s="849"/>
      <c r="CE1095" s="849"/>
      <c r="CF1095" s="849"/>
      <c r="CG1095" s="849"/>
      <c r="CH1095" s="849"/>
      <c r="CI1095" s="849"/>
      <c r="CJ1095" s="849"/>
      <c r="CK1095" s="849"/>
      <c r="CL1095" s="849"/>
      <c r="CM1095" s="849"/>
      <c r="CN1095" s="849"/>
    </row>
    <row r="1096" spans="1:95" ht="14.25" customHeight="1" x14ac:dyDescent="0.35">
      <c r="AE1096" s="117"/>
      <c r="AF1096" s="117"/>
      <c r="AG1096" s="117"/>
      <c r="AH1096" s="117"/>
      <c r="AI1096" s="117"/>
      <c r="AJ1096" s="117"/>
      <c r="AK1096" s="117"/>
      <c r="AL1096" s="117"/>
      <c r="AM1096" s="117"/>
      <c r="AN1096" s="117"/>
      <c r="AO1096" s="117"/>
      <c r="AP1096" s="117"/>
      <c r="AQ1096" s="117"/>
      <c r="AR1096" s="117"/>
      <c r="AS1096" s="117"/>
      <c r="AT1096" s="117"/>
    </row>
    <row r="1097" spans="1:95" ht="14.25" customHeight="1" x14ac:dyDescent="0.35">
      <c r="A1097" s="111"/>
      <c r="B1097" s="111"/>
      <c r="C1097" s="111"/>
      <c r="D1097" s="111"/>
      <c r="E1097" s="111"/>
      <c r="F1097" s="111"/>
      <c r="G1097" s="111"/>
      <c r="H1097" s="111"/>
      <c r="I1097" s="111"/>
      <c r="J1097" s="111"/>
      <c r="K1097" s="111"/>
      <c r="L1097" s="111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X1097" s="111"/>
      <c r="Y1097" s="111"/>
      <c r="Z1097" s="111"/>
      <c r="AA1097" s="111"/>
      <c r="AB1097" s="111"/>
      <c r="AC1097" s="111"/>
      <c r="AD1097" s="111"/>
      <c r="AE1097" s="111"/>
      <c r="AF1097" s="111"/>
      <c r="AG1097" s="111"/>
      <c r="AH1097" s="111"/>
      <c r="AI1097" s="111"/>
      <c r="AJ1097" s="111"/>
      <c r="AK1097" s="111"/>
      <c r="AL1097" s="111"/>
      <c r="AM1097" s="111"/>
      <c r="AN1097" s="111"/>
      <c r="AO1097" s="111"/>
      <c r="AP1097" s="111"/>
      <c r="AQ1097" s="111"/>
      <c r="AR1097" s="111"/>
      <c r="AS1097" s="111"/>
      <c r="AT1097" s="111"/>
      <c r="AU1097" s="111"/>
      <c r="AV1097" s="111"/>
      <c r="AW1097" s="111"/>
      <c r="AX1097" s="111"/>
      <c r="AY1097" s="111"/>
      <c r="AZ1097" s="111"/>
      <c r="BA1097" s="111"/>
      <c r="BB1097" s="111"/>
      <c r="BC1097" s="111"/>
      <c r="BD1097" s="111"/>
      <c r="BE1097" s="111"/>
      <c r="BF1097" s="111"/>
      <c r="BG1097" s="111"/>
      <c r="BH1097" s="111"/>
      <c r="BI1097" s="111"/>
      <c r="BJ1097" s="111"/>
      <c r="BK1097" s="111"/>
      <c r="BL1097" s="111"/>
      <c r="BM1097" s="111"/>
      <c r="BN1097" s="111"/>
      <c r="BO1097" s="111"/>
      <c r="BP1097" s="111"/>
      <c r="BQ1097" s="111"/>
      <c r="BR1097" s="111"/>
      <c r="BS1097" s="111"/>
      <c r="BT1097" s="111"/>
      <c r="BU1097" s="111"/>
      <c r="BV1097" s="111"/>
      <c r="BW1097" s="111"/>
      <c r="BX1097" s="111"/>
      <c r="BY1097" s="111"/>
      <c r="BZ1097" s="111"/>
      <c r="CA1097" s="111"/>
      <c r="CB1097" s="111"/>
      <c r="CC1097" s="111"/>
      <c r="CD1097" s="111"/>
      <c r="CE1097" s="111"/>
      <c r="CF1097" s="111"/>
      <c r="CG1097" s="111"/>
      <c r="CH1097" s="111"/>
      <c r="CI1097" s="111"/>
      <c r="CJ1097" s="111"/>
      <c r="CK1097" s="111"/>
      <c r="CL1097" s="111"/>
      <c r="CM1097" s="111"/>
      <c r="CN1097" s="111"/>
    </row>
    <row r="1098" spans="1:95" ht="14.25" customHeight="1" x14ac:dyDescent="0.35">
      <c r="A1098" s="111"/>
      <c r="B1098" s="111"/>
      <c r="C1098" s="111"/>
      <c r="D1098" s="111"/>
      <c r="E1098" s="111"/>
      <c r="F1098" s="111"/>
      <c r="G1098" s="111"/>
      <c r="H1098" s="111"/>
      <c r="I1098" s="111"/>
      <c r="J1098" s="111"/>
      <c r="K1098" s="111"/>
      <c r="L1098" s="111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X1098" s="111"/>
      <c r="Y1098" s="111"/>
      <c r="Z1098" s="111"/>
      <c r="AA1098" s="111"/>
      <c r="AB1098" s="111"/>
      <c r="AC1098" s="111"/>
      <c r="AD1098" s="111"/>
      <c r="AE1098" s="111"/>
      <c r="AF1098" s="111"/>
      <c r="AG1098" s="111"/>
      <c r="AH1098" s="111"/>
      <c r="AI1098" s="111"/>
      <c r="AJ1098" s="111"/>
      <c r="AK1098" s="111"/>
      <c r="AL1098" s="111"/>
      <c r="AM1098" s="111"/>
      <c r="AN1098" s="111"/>
      <c r="AO1098" s="111"/>
      <c r="AP1098" s="111"/>
      <c r="AQ1098" s="111"/>
      <c r="AR1098" s="111"/>
      <c r="AS1098" s="111"/>
      <c r="AT1098" s="111"/>
      <c r="AU1098" s="111"/>
      <c r="AV1098" s="111"/>
      <c r="AW1098" s="111"/>
      <c r="AX1098" s="111"/>
      <c r="AY1098" s="111"/>
      <c r="AZ1098" s="111"/>
      <c r="BA1098" s="111"/>
      <c r="BB1098" s="111"/>
      <c r="BC1098" s="111"/>
      <c r="BD1098" s="111"/>
      <c r="BE1098" s="111"/>
      <c r="BF1098" s="111"/>
      <c r="BG1098" s="111"/>
      <c r="BH1098" s="111"/>
      <c r="BI1098" s="111"/>
      <c r="BJ1098" s="111"/>
      <c r="BK1098" s="111"/>
      <c r="BL1098" s="111"/>
      <c r="BM1098" s="111"/>
      <c r="BN1098" s="111"/>
      <c r="BO1098" s="111"/>
      <c r="BP1098" s="111"/>
      <c r="BQ1098" s="111"/>
      <c r="BR1098" s="111"/>
      <c r="BS1098" s="111"/>
      <c r="BT1098" s="111"/>
      <c r="BU1098" s="111"/>
      <c r="BV1098" s="111"/>
      <c r="BW1098" s="111"/>
      <c r="BX1098" s="111"/>
      <c r="BY1098" s="111"/>
      <c r="BZ1098" s="111"/>
      <c r="CA1098" s="111"/>
      <c r="CB1098" s="111"/>
      <c r="CC1098" s="111"/>
      <c r="CD1098" s="111"/>
      <c r="CE1098" s="111"/>
      <c r="CF1098" s="111"/>
      <c r="CG1098" s="111"/>
      <c r="CH1098" s="111"/>
      <c r="CI1098" s="111"/>
      <c r="CJ1098" s="111"/>
      <c r="CK1098" s="111"/>
      <c r="CL1098" s="111"/>
      <c r="CM1098" s="111"/>
      <c r="CN1098" s="111"/>
    </row>
    <row r="1099" spans="1:95" ht="14.25" customHeight="1" x14ac:dyDescent="0.35">
      <c r="AE1099" s="117"/>
      <c r="AF1099" s="117"/>
      <c r="AG1099" s="117"/>
      <c r="AH1099" s="117"/>
      <c r="AI1099" s="117"/>
      <c r="AJ1099" s="117"/>
      <c r="AK1099" s="117"/>
      <c r="AL1099" s="117"/>
      <c r="AM1099" s="117"/>
      <c r="AN1099" s="117"/>
      <c r="AO1099" s="117"/>
      <c r="AP1099" s="117"/>
      <c r="AQ1099" s="117"/>
      <c r="AR1099" s="117"/>
      <c r="AS1099" s="117"/>
      <c r="AT1099" s="117"/>
    </row>
    <row r="1100" spans="1:95" ht="14.25" customHeight="1" x14ac:dyDescent="0.35">
      <c r="AV1100" s="381" t="s">
        <v>566</v>
      </c>
      <c r="AW1100" s="381"/>
      <c r="AX1100" s="381"/>
      <c r="AY1100" s="381"/>
      <c r="AZ1100" s="381"/>
      <c r="BA1100" s="381"/>
      <c r="BB1100" s="381"/>
      <c r="BC1100" s="381"/>
      <c r="BD1100" s="381"/>
      <c r="BE1100" s="381"/>
      <c r="BF1100" s="381"/>
      <c r="BG1100" s="381"/>
      <c r="BH1100" s="381"/>
      <c r="BI1100" s="381"/>
      <c r="BJ1100" s="381"/>
      <c r="BK1100" s="381"/>
      <c r="BL1100" s="381"/>
      <c r="BM1100" s="381"/>
      <c r="BN1100" s="381"/>
      <c r="BO1100" s="381"/>
      <c r="BP1100" s="381"/>
      <c r="BQ1100" s="381"/>
      <c r="BR1100" s="381"/>
      <c r="BS1100" s="381"/>
      <c r="BT1100" s="381"/>
      <c r="BU1100" s="381"/>
      <c r="BV1100" s="381"/>
      <c r="BW1100" s="381"/>
      <c r="BX1100" s="381"/>
      <c r="BY1100" s="381"/>
      <c r="BZ1100" s="381"/>
      <c r="CA1100" s="381"/>
      <c r="CB1100" s="381"/>
      <c r="CC1100" s="381"/>
      <c r="CD1100" s="381"/>
      <c r="CE1100" s="381"/>
      <c r="CF1100" s="381"/>
      <c r="CG1100" s="381"/>
      <c r="CH1100" s="381"/>
      <c r="CI1100" s="381"/>
      <c r="CJ1100" s="381"/>
      <c r="CK1100" s="381"/>
      <c r="CL1100" s="381"/>
      <c r="CM1100" s="381"/>
      <c r="CN1100" s="381"/>
    </row>
    <row r="1101" spans="1:95" ht="14.25" customHeight="1" x14ac:dyDescent="0.35">
      <c r="D1101" s="922" t="s">
        <v>565</v>
      </c>
      <c r="E1101" s="922"/>
      <c r="F1101" s="922"/>
      <c r="G1101" s="922"/>
      <c r="H1101" s="922"/>
      <c r="I1101" s="922"/>
      <c r="J1101" s="922"/>
      <c r="K1101" s="922"/>
      <c r="L1101" s="922"/>
      <c r="M1101" s="922"/>
      <c r="N1101" s="922"/>
      <c r="O1101" s="922"/>
      <c r="P1101" s="922"/>
      <c r="Q1101" s="922"/>
      <c r="R1101" s="922"/>
      <c r="S1101" s="922"/>
      <c r="T1101" s="922"/>
      <c r="U1101" s="922"/>
      <c r="V1101" s="922"/>
      <c r="W1101" s="922"/>
      <c r="X1101" s="922"/>
      <c r="Y1101" s="922"/>
      <c r="Z1101" s="922"/>
      <c r="AA1101" s="922"/>
      <c r="AB1101" s="922"/>
      <c r="AC1101" s="922"/>
      <c r="AD1101" s="922"/>
      <c r="AE1101" s="922"/>
      <c r="AF1101" s="922"/>
      <c r="AG1101" s="922"/>
      <c r="AH1101" s="922"/>
      <c r="AI1101" s="922"/>
      <c r="AJ1101" s="922"/>
      <c r="AK1101" s="922"/>
      <c r="AL1101" s="922"/>
      <c r="AM1101" s="922"/>
      <c r="AN1101" s="922"/>
      <c r="AO1101" s="922"/>
      <c r="AP1101" s="922"/>
      <c r="AQ1101" s="922"/>
      <c r="AR1101" s="922"/>
      <c r="AS1101" s="922"/>
      <c r="AT1101" s="922"/>
      <c r="AV1101" s="381"/>
      <c r="AW1101" s="381"/>
      <c r="AX1101" s="381"/>
      <c r="AY1101" s="381"/>
      <c r="AZ1101" s="381"/>
      <c r="BA1101" s="381"/>
      <c r="BB1101" s="381"/>
      <c r="BC1101" s="381"/>
      <c r="BD1101" s="381"/>
      <c r="BE1101" s="381"/>
      <c r="BF1101" s="381"/>
      <c r="BG1101" s="381"/>
      <c r="BH1101" s="381"/>
      <c r="BI1101" s="381"/>
      <c r="BJ1101" s="381"/>
      <c r="BK1101" s="381"/>
      <c r="BL1101" s="381"/>
      <c r="BM1101" s="381"/>
      <c r="BN1101" s="381"/>
      <c r="BO1101" s="381"/>
      <c r="BP1101" s="381"/>
      <c r="BQ1101" s="381"/>
      <c r="BR1101" s="381"/>
      <c r="BS1101" s="381"/>
      <c r="BT1101" s="381"/>
      <c r="BU1101" s="381"/>
      <c r="BV1101" s="381"/>
      <c r="BW1101" s="381"/>
      <c r="BX1101" s="381"/>
      <c r="BY1101" s="381"/>
      <c r="BZ1101" s="381"/>
      <c r="CA1101" s="381"/>
      <c r="CB1101" s="381"/>
      <c r="CC1101" s="381"/>
      <c r="CD1101" s="381"/>
      <c r="CE1101" s="381"/>
      <c r="CF1101" s="381"/>
      <c r="CG1101" s="381"/>
      <c r="CH1101" s="381"/>
      <c r="CI1101" s="381"/>
      <c r="CJ1101" s="381"/>
      <c r="CK1101" s="381"/>
      <c r="CL1101" s="381"/>
      <c r="CM1101" s="381"/>
      <c r="CN1101" s="381"/>
    </row>
    <row r="1102" spans="1:95" ht="14.25" customHeight="1" x14ac:dyDescent="0.35">
      <c r="D1102" s="471"/>
      <c r="E1102" s="471"/>
      <c r="F1102" s="471"/>
      <c r="G1102" s="471"/>
      <c r="H1102" s="471"/>
      <c r="I1102" s="471"/>
      <c r="J1102" s="471"/>
      <c r="K1102" s="471"/>
      <c r="L1102" s="471"/>
      <c r="M1102" s="471"/>
      <c r="N1102" s="471"/>
      <c r="O1102" s="471"/>
      <c r="P1102" s="471"/>
      <c r="Q1102" s="471"/>
      <c r="R1102" s="471"/>
      <c r="S1102" s="471"/>
      <c r="T1102" s="471"/>
      <c r="U1102" s="471"/>
      <c r="V1102" s="471"/>
      <c r="W1102" s="471"/>
      <c r="X1102" s="471"/>
      <c r="Y1102" s="471"/>
      <c r="Z1102" s="471"/>
      <c r="AA1102" s="471"/>
      <c r="AB1102" s="471"/>
      <c r="AC1102" s="471"/>
      <c r="AD1102" s="471"/>
      <c r="AE1102" s="471"/>
      <c r="AF1102" s="471"/>
      <c r="AG1102" s="471"/>
      <c r="AH1102" s="471"/>
      <c r="AI1102" s="471"/>
      <c r="AJ1102" s="471"/>
      <c r="AK1102" s="471"/>
      <c r="AL1102" s="471"/>
      <c r="AM1102" s="471"/>
      <c r="AN1102" s="471"/>
      <c r="AO1102" s="471"/>
      <c r="AP1102" s="471"/>
      <c r="AQ1102" s="471"/>
      <c r="AR1102" s="471"/>
      <c r="AS1102" s="471"/>
      <c r="AT1102" s="471"/>
      <c r="AV1102" s="382"/>
      <c r="AW1102" s="382"/>
      <c r="AX1102" s="382"/>
      <c r="AY1102" s="382"/>
      <c r="AZ1102" s="382"/>
      <c r="BA1102" s="382"/>
      <c r="BB1102" s="382"/>
      <c r="BC1102" s="382"/>
      <c r="BD1102" s="382"/>
      <c r="BE1102" s="382"/>
      <c r="BF1102" s="382"/>
      <c r="BG1102" s="382"/>
      <c r="BH1102" s="382"/>
      <c r="BI1102" s="382"/>
      <c r="BJ1102" s="382"/>
      <c r="BK1102" s="382"/>
      <c r="BL1102" s="382"/>
      <c r="BM1102" s="382"/>
      <c r="BN1102" s="382"/>
      <c r="BO1102" s="382"/>
      <c r="BP1102" s="382"/>
      <c r="BQ1102" s="382"/>
      <c r="BR1102" s="382"/>
      <c r="BS1102" s="382"/>
      <c r="BT1102" s="382"/>
      <c r="BU1102" s="382"/>
      <c r="BV1102" s="382"/>
      <c r="BW1102" s="382"/>
      <c r="BX1102" s="382"/>
      <c r="BY1102" s="382"/>
      <c r="BZ1102" s="382"/>
      <c r="CA1102" s="382"/>
      <c r="CB1102" s="382"/>
      <c r="CC1102" s="382"/>
      <c r="CD1102" s="382"/>
      <c r="CE1102" s="382"/>
      <c r="CF1102" s="382"/>
      <c r="CG1102" s="382"/>
      <c r="CH1102" s="382"/>
      <c r="CI1102" s="382"/>
      <c r="CJ1102" s="382"/>
      <c r="CK1102" s="382"/>
      <c r="CL1102" s="382"/>
      <c r="CM1102" s="382"/>
      <c r="CN1102" s="382"/>
    </row>
    <row r="1103" spans="1:95" ht="14.25" customHeight="1" x14ac:dyDescent="0.35">
      <c r="D1103" s="270" t="s">
        <v>567</v>
      </c>
      <c r="E1103" s="271"/>
      <c r="F1103" s="271"/>
      <c r="G1103" s="271"/>
      <c r="H1103" s="271"/>
      <c r="I1103" s="271"/>
      <c r="J1103" s="271"/>
      <c r="K1103" s="271"/>
      <c r="L1103" s="271"/>
      <c r="M1103" s="271"/>
      <c r="N1103" s="271"/>
      <c r="O1103" s="271"/>
      <c r="P1103" s="271"/>
      <c r="Q1103" s="271"/>
      <c r="R1103" s="271"/>
      <c r="S1103" s="271"/>
      <c r="T1103" s="271"/>
      <c r="U1103" s="271"/>
      <c r="V1103" s="271"/>
      <c r="W1103" s="271"/>
      <c r="X1103" s="271"/>
      <c r="Y1103" s="272"/>
      <c r="Z1103" s="270" t="s">
        <v>515</v>
      </c>
      <c r="AA1103" s="271"/>
      <c r="AB1103" s="271"/>
      <c r="AC1103" s="271"/>
      <c r="AD1103" s="271"/>
      <c r="AE1103" s="271"/>
      <c r="AF1103" s="271"/>
      <c r="AG1103" s="271"/>
      <c r="AH1103" s="271"/>
      <c r="AI1103" s="271"/>
      <c r="AJ1103" s="272"/>
      <c r="AK1103" s="270" t="s">
        <v>568</v>
      </c>
      <c r="AL1103" s="271"/>
      <c r="AM1103" s="271"/>
      <c r="AN1103" s="271"/>
      <c r="AO1103" s="271"/>
      <c r="AP1103" s="271"/>
      <c r="AQ1103" s="271"/>
      <c r="AR1103" s="271"/>
      <c r="AS1103" s="271"/>
      <c r="AT1103" s="272"/>
      <c r="AU1103" s="7"/>
      <c r="AV1103" s="270" t="s">
        <v>569</v>
      </c>
      <c r="AW1103" s="271"/>
      <c r="AX1103" s="271"/>
      <c r="AY1103" s="271"/>
      <c r="AZ1103" s="271"/>
      <c r="BA1103" s="271"/>
      <c r="BB1103" s="271"/>
      <c r="BC1103" s="271"/>
      <c r="BD1103" s="271"/>
      <c r="BE1103" s="271"/>
      <c r="BF1103" s="271"/>
      <c r="BG1103" s="271"/>
      <c r="BH1103" s="271"/>
      <c r="BI1103" s="271"/>
      <c r="BJ1103" s="271"/>
      <c r="BK1103" s="272"/>
      <c r="BL1103" s="270" t="s">
        <v>570</v>
      </c>
      <c r="BM1103" s="271"/>
      <c r="BN1103" s="271"/>
      <c r="BO1103" s="271"/>
      <c r="BP1103" s="271"/>
      <c r="BQ1103" s="271"/>
      <c r="BR1103" s="271"/>
      <c r="BS1103" s="271"/>
      <c r="BT1103" s="271"/>
      <c r="BU1103" s="271"/>
      <c r="BV1103" s="271"/>
      <c r="BW1103" s="271"/>
      <c r="BX1103" s="271"/>
      <c r="BY1103" s="271"/>
      <c r="BZ1103" s="271"/>
      <c r="CA1103" s="272"/>
      <c r="CB1103" s="270" t="s">
        <v>481</v>
      </c>
      <c r="CC1103" s="271"/>
      <c r="CD1103" s="271"/>
      <c r="CE1103" s="271"/>
      <c r="CF1103" s="271"/>
      <c r="CG1103" s="271"/>
      <c r="CH1103" s="271"/>
      <c r="CI1103" s="271"/>
      <c r="CJ1103" s="271"/>
      <c r="CK1103" s="271"/>
      <c r="CL1103" s="271"/>
      <c r="CM1103" s="271"/>
      <c r="CN1103" s="272"/>
    </row>
    <row r="1104" spans="1:95" ht="14.25" customHeight="1" x14ac:dyDescent="0.35">
      <c r="D1104" s="273"/>
      <c r="E1104" s="274"/>
      <c r="F1104" s="274"/>
      <c r="G1104" s="274"/>
      <c r="H1104" s="274"/>
      <c r="I1104" s="274"/>
      <c r="J1104" s="274"/>
      <c r="K1104" s="274"/>
      <c r="L1104" s="274"/>
      <c r="M1104" s="274"/>
      <c r="N1104" s="274"/>
      <c r="O1104" s="274"/>
      <c r="P1104" s="274"/>
      <c r="Q1104" s="274"/>
      <c r="R1104" s="274"/>
      <c r="S1104" s="274"/>
      <c r="T1104" s="274"/>
      <c r="U1104" s="274"/>
      <c r="V1104" s="274"/>
      <c r="W1104" s="274"/>
      <c r="X1104" s="274"/>
      <c r="Y1104" s="275"/>
      <c r="Z1104" s="273"/>
      <c r="AA1104" s="274"/>
      <c r="AB1104" s="274"/>
      <c r="AC1104" s="274"/>
      <c r="AD1104" s="274"/>
      <c r="AE1104" s="274"/>
      <c r="AF1104" s="274"/>
      <c r="AG1104" s="274"/>
      <c r="AH1104" s="274"/>
      <c r="AI1104" s="274"/>
      <c r="AJ1104" s="275"/>
      <c r="AK1104" s="273"/>
      <c r="AL1104" s="274"/>
      <c r="AM1104" s="274"/>
      <c r="AN1104" s="274"/>
      <c r="AO1104" s="274"/>
      <c r="AP1104" s="274"/>
      <c r="AQ1104" s="274"/>
      <c r="AR1104" s="274"/>
      <c r="AS1104" s="274"/>
      <c r="AT1104" s="275"/>
      <c r="AU1104" s="7"/>
      <c r="AV1104" s="273"/>
      <c r="AW1104" s="274"/>
      <c r="AX1104" s="274"/>
      <c r="AY1104" s="274"/>
      <c r="AZ1104" s="274"/>
      <c r="BA1104" s="274"/>
      <c r="BB1104" s="274"/>
      <c r="BC1104" s="274"/>
      <c r="BD1104" s="274"/>
      <c r="BE1104" s="274"/>
      <c r="BF1104" s="274"/>
      <c r="BG1104" s="274"/>
      <c r="BH1104" s="274"/>
      <c r="BI1104" s="274"/>
      <c r="BJ1104" s="274"/>
      <c r="BK1104" s="275"/>
      <c r="BL1104" s="273"/>
      <c r="BM1104" s="274"/>
      <c r="BN1104" s="274"/>
      <c r="BO1104" s="274"/>
      <c r="BP1104" s="274"/>
      <c r="BQ1104" s="274"/>
      <c r="BR1104" s="274"/>
      <c r="BS1104" s="274"/>
      <c r="BT1104" s="274"/>
      <c r="BU1104" s="274"/>
      <c r="BV1104" s="274"/>
      <c r="BW1104" s="274"/>
      <c r="BX1104" s="274"/>
      <c r="BY1104" s="274"/>
      <c r="BZ1104" s="274"/>
      <c r="CA1104" s="275"/>
      <c r="CB1104" s="410"/>
      <c r="CC1104" s="411"/>
      <c r="CD1104" s="411"/>
      <c r="CE1104" s="411"/>
      <c r="CF1104" s="411"/>
      <c r="CG1104" s="411"/>
      <c r="CH1104" s="411"/>
      <c r="CI1104" s="411"/>
      <c r="CJ1104" s="411"/>
      <c r="CK1104" s="411"/>
      <c r="CL1104" s="411"/>
      <c r="CM1104" s="411"/>
      <c r="CN1104" s="817"/>
    </row>
    <row r="1105" spans="4:92" ht="14.25" customHeight="1" x14ac:dyDescent="0.35">
      <c r="D1105" s="284" t="s">
        <v>571</v>
      </c>
      <c r="E1105" s="285"/>
      <c r="F1105" s="285"/>
      <c r="G1105" s="285"/>
      <c r="H1105" s="285"/>
      <c r="I1105" s="285"/>
      <c r="J1105" s="285"/>
      <c r="K1105" s="285"/>
      <c r="L1105" s="285"/>
      <c r="M1105" s="285"/>
      <c r="N1105" s="285"/>
      <c r="O1105" s="285"/>
      <c r="P1105" s="285"/>
      <c r="Q1105" s="285"/>
      <c r="R1105" s="285"/>
      <c r="S1105" s="285"/>
      <c r="T1105" s="285"/>
      <c r="U1105" s="285"/>
      <c r="V1105" s="285"/>
      <c r="W1105" s="285"/>
      <c r="X1105" s="285"/>
      <c r="Y1105" s="286"/>
      <c r="Z1105" s="531">
        <v>7655</v>
      </c>
      <c r="AA1105" s="532"/>
      <c r="AB1105" s="532"/>
      <c r="AC1105" s="532"/>
      <c r="AD1105" s="532"/>
      <c r="AE1105" s="532"/>
      <c r="AF1105" s="532"/>
      <c r="AG1105" s="532"/>
      <c r="AH1105" s="532"/>
      <c r="AI1105" s="532"/>
      <c r="AJ1105" s="533"/>
      <c r="AK1105" s="488">
        <v>1306</v>
      </c>
      <c r="AL1105" s="285"/>
      <c r="AM1105" s="285"/>
      <c r="AN1105" s="285"/>
      <c r="AO1105" s="285"/>
      <c r="AP1105" s="285"/>
      <c r="AQ1105" s="285"/>
      <c r="AR1105" s="285"/>
      <c r="AS1105" s="285"/>
      <c r="AT1105" s="286"/>
      <c r="AV1105" s="290" t="s">
        <v>515</v>
      </c>
      <c r="AW1105" s="290"/>
      <c r="AX1105" s="290"/>
      <c r="AY1105" s="290"/>
      <c r="AZ1105" s="290"/>
      <c r="BA1105" s="290"/>
      <c r="BB1105" s="290"/>
      <c r="BC1105" s="290"/>
      <c r="BD1105" s="290" t="s">
        <v>568</v>
      </c>
      <c r="BE1105" s="290"/>
      <c r="BF1105" s="290"/>
      <c r="BG1105" s="290"/>
      <c r="BH1105" s="290"/>
      <c r="BI1105" s="290"/>
      <c r="BJ1105" s="290"/>
      <c r="BK1105" s="290"/>
      <c r="BL1105" s="290" t="s">
        <v>515</v>
      </c>
      <c r="BM1105" s="290"/>
      <c r="BN1105" s="290"/>
      <c r="BO1105" s="290"/>
      <c r="BP1105" s="290"/>
      <c r="BQ1105" s="290"/>
      <c r="BR1105" s="290"/>
      <c r="BS1105" s="290"/>
      <c r="BT1105" s="290" t="s">
        <v>568</v>
      </c>
      <c r="BU1105" s="290"/>
      <c r="BV1105" s="290"/>
      <c r="BW1105" s="290"/>
      <c r="BX1105" s="290"/>
      <c r="BY1105" s="290"/>
      <c r="BZ1105" s="290"/>
      <c r="CA1105" s="290"/>
      <c r="CB1105" s="273"/>
      <c r="CC1105" s="274"/>
      <c r="CD1105" s="274"/>
      <c r="CE1105" s="274"/>
      <c r="CF1105" s="274"/>
      <c r="CG1105" s="274"/>
      <c r="CH1105" s="274"/>
      <c r="CI1105" s="274"/>
      <c r="CJ1105" s="274"/>
      <c r="CK1105" s="274"/>
      <c r="CL1105" s="274"/>
      <c r="CM1105" s="274"/>
      <c r="CN1105" s="275"/>
    </row>
    <row r="1106" spans="4:92" ht="14.25" customHeight="1" x14ac:dyDescent="0.35">
      <c r="D1106" s="284" t="s">
        <v>572</v>
      </c>
      <c r="E1106" s="285"/>
      <c r="F1106" s="285"/>
      <c r="G1106" s="285"/>
      <c r="H1106" s="285"/>
      <c r="I1106" s="285"/>
      <c r="J1106" s="285"/>
      <c r="K1106" s="285"/>
      <c r="L1106" s="285"/>
      <c r="M1106" s="285"/>
      <c r="N1106" s="285"/>
      <c r="O1106" s="285"/>
      <c r="P1106" s="285"/>
      <c r="Q1106" s="285"/>
      <c r="R1106" s="285"/>
      <c r="S1106" s="285"/>
      <c r="T1106" s="285"/>
      <c r="U1106" s="285"/>
      <c r="V1106" s="285"/>
      <c r="W1106" s="285"/>
      <c r="X1106" s="285"/>
      <c r="Y1106" s="286"/>
      <c r="Z1106" s="531">
        <v>1129</v>
      </c>
      <c r="AA1106" s="532"/>
      <c r="AB1106" s="532"/>
      <c r="AC1106" s="532"/>
      <c r="AD1106" s="532"/>
      <c r="AE1106" s="532"/>
      <c r="AF1106" s="532"/>
      <c r="AG1106" s="532"/>
      <c r="AH1106" s="532"/>
      <c r="AI1106" s="532"/>
      <c r="AJ1106" s="533"/>
      <c r="AK1106" s="284">
        <v>392</v>
      </c>
      <c r="AL1106" s="285"/>
      <c r="AM1106" s="285"/>
      <c r="AN1106" s="285"/>
      <c r="AO1106" s="285"/>
      <c r="AP1106" s="285"/>
      <c r="AQ1106" s="285"/>
      <c r="AR1106" s="285"/>
      <c r="AS1106" s="285"/>
      <c r="AT1106" s="286"/>
      <c r="AV1106" s="853" t="s">
        <v>1310</v>
      </c>
      <c r="AW1106" s="853"/>
      <c r="AX1106" s="853"/>
      <c r="AY1106" s="853"/>
      <c r="AZ1106" s="853"/>
      <c r="BA1106" s="853"/>
      <c r="BB1106" s="853"/>
      <c r="BC1106" s="853"/>
      <c r="BD1106" s="853">
        <v>2659</v>
      </c>
      <c r="BE1106" s="853"/>
      <c r="BF1106" s="853"/>
      <c r="BG1106" s="853"/>
      <c r="BH1106" s="853"/>
      <c r="BI1106" s="853"/>
      <c r="BJ1106" s="853"/>
      <c r="BK1106" s="853"/>
      <c r="BL1106" s="853">
        <v>13033</v>
      </c>
      <c r="BM1106" s="853"/>
      <c r="BN1106" s="853"/>
      <c r="BO1106" s="853"/>
      <c r="BP1106" s="853"/>
      <c r="BQ1106" s="853"/>
      <c r="BR1106" s="853"/>
      <c r="BS1106" s="853"/>
      <c r="BT1106" s="853">
        <v>4405</v>
      </c>
      <c r="BU1106" s="853"/>
      <c r="BV1106" s="853"/>
      <c r="BW1106" s="853"/>
      <c r="BX1106" s="853"/>
      <c r="BY1106" s="853"/>
      <c r="BZ1106" s="853"/>
      <c r="CA1106" s="853"/>
      <c r="CB1106" s="930" t="s">
        <v>1311</v>
      </c>
      <c r="CC1106" s="931"/>
      <c r="CD1106" s="931"/>
      <c r="CE1106" s="931"/>
      <c r="CF1106" s="931"/>
      <c r="CG1106" s="931"/>
      <c r="CH1106" s="931"/>
      <c r="CI1106" s="931"/>
      <c r="CJ1106" s="931"/>
      <c r="CK1106" s="931"/>
      <c r="CL1106" s="931"/>
      <c r="CM1106" s="931"/>
      <c r="CN1106" s="932"/>
    </row>
    <row r="1107" spans="4:92" ht="14.25" customHeight="1" x14ac:dyDescent="0.35">
      <c r="D1107" s="284" t="s">
        <v>573</v>
      </c>
      <c r="E1107" s="285"/>
      <c r="F1107" s="285"/>
      <c r="G1107" s="285"/>
      <c r="H1107" s="285"/>
      <c r="I1107" s="285"/>
      <c r="J1107" s="285"/>
      <c r="K1107" s="285"/>
      <c r="L1107" s="285"/>
      <c r="M1107" s="285"/>
      <c r="N1107" s="285"/>
      <c r="O1107" s="285"/>
      <c r="P1107" s="285"/>
      <c r="Q1107" s="285"/>
      <c r="R1107" s="285"/>
      <c r="S1107" s="285"/>
      <c r="T1107" s="285"/>
      <c r="U1107" s="285"/>
      <c r="V1107" s="285"/>
      <c r="W1107" s="285"/>
      <c r="X1107" s="285"/>
      <c r="Y1107" s="286"/>
      <c r="Z1107" s="406">
        <v>371</v>
      </c>
      <c r="AA1107" s="407"/>
      <c r="AB1107" s="407"/>
      <c r="AC1107" s="407"/>
      <c r="AD1107" s="407"/>
      <c r="AE1107" s="407"/>
      <c r="AF1107" s="407"/>
      <c r="AG1107" s="407"/>
      <c r="AH1107" s="407"/>
      <c r="AI1107" s="407"/>
      <c r="AJ1107" s="408"/>
      <c r="AK1107" s="284">
        <v>215</v>
      </c>
      <c r="AL1107" s="285"/>
      <c r="AM1107" s="285"/>
      <c r="AN1107" s="285"/>
      <c r="AO1107" s="285"/>
      <c r="AP1107" s="285"/>
      <c r="AQ1107" s="285"/>
      <c r="AR1107" s="285"/>
      <c r="AS1107" s="285"/>
      <c r="AT1107" s="286"/>
      <c r="AV1107" s="383"/>
      <c r="AW1107" s="383"/>
      <c r="AX1107" s="383"/>
      <c r="AY1107" s="383"/>
      <c r="AZ1107" s="383"/>
      <c r="BA1107" s="383"/>
      <c r="BB1107" s="383"/>
      <c r="BC1107" s="383"/>
      <c r="BD1107" s="383"/>
      <c r="BE1107" s="383"/>
      <c r="BF1107" s="383"/>
      <c r="BG1107" s="383"/>
      <c r="BH1107" s="383"/>
      <c r="BI1107" s="383"/>
      <c r="BJ1107" s="383"/>
      <c r="BK1107" s="383"/>
      <c r="BL1107" s="854"/>
      <c r="BM1107" s="383"/>
      <c r="BN1107" s="383"/>
      <c r="BO1107" s="383"/>
      <c r="BP1107" s="383"/>
      <c r="BQ1107" s="383"/>
      <c r="BR1107" s="383"/>
      <c r="BS1107" s="383"/>
      <c r="BT1107" s="854"/>
      <c r="BU1107" s="383"/>
      <c r="BV1107" s="383"/>
      <c r="BW1107" s="383"/>
      <c r="BX1107" s="383"/>
      <c r="BY1107" s="383"/>
      <c r="BZ1107" s="383"/>
      <c r="CA1107" s="383"/>
      <c r="CB1107" s="488"/>
      <c r="CC1107" s="489"/>
      <c r="CD1107" s="489"/>
      <c r="CE1107" s="489"/>
      <c r="CF1107" s="489"/>
      <c r="CG1107" s="489"/>
      <c r="CH1107" s="489"/>
      <c r="CI1107" s="489"/>
      <c r="CJ1107" s="489"/>
      <c r="CK1107" s="489"/>
      <c r="CL1107" s="489"/>
      <c r="CM1107" s="489"/>
      <c r="CN1107" s="490"/>
    </row>
    <row r="1108" spans="4:92" ht="14.25" customHeight="1" x14ac:dyDescent="0.35">
      <c r="D1108" s="284" t="s">
        <v>574</v>
      </c>
      <c r="E1108" s="285"/>
      <c r="F1108" s="285"/>
      <c r="G1108" s="285"/>
      <c r="H1108" s="285"/>
      <c r="I1108" s="285"/>
      <c r="J1108" s="285"/>
      <c r="K1108" s="285"/>
      <c r="L1108" s="285"/>
      <c r="M1108" s="285"/>
      <c r="N1108" s="285"/>
      <c r="O1108" s="285"/>
      <c r="P1108" s="285"/>
      <c r="Q1108" s="285"/>
      <c r="R1108" s="285"/>
      <c r="S1108" s="285"/>
      <c r="T1108" s="285"/>
      <c r="U1108" s="285"/>
      <c r="V1108" s="285"/>
      <c r="W1108" s="285"/>
      <c r="X1108" s="285"/>
      <c r="Y1108" s="286"/>
      <c r="Z1108" s="406">
        <v>123</v>
      </c>
      <c r="AA1108" s="407"/>
      <c r="AB1108" s="407"/>
      <c r="AC1108" s="407"/>
      <c r="AD1108" s="407"/>
      <c r="AE1108" s="407"/>
      <c r="AF1108" s="407"/>
      <c r="AG1108" s="407"/>
      <c r="AH1108" s="407"/>
      <c r="AI1108" s="407"/>
      <c r="AJ1108" s="408"/>
      <c r="AK1108" s="284">
        <v>283</v>
      </c>
      <c r="AL1108" s="285"/>
      <c r="AM1108" s="285"/>
      <c r="AN1108" s="285"/>
      <c r="AO1108" s="285"/>
      <c r="AP1108" s="285"/>
      <c r="AQ1108" s="285"/>
      <c r="AR1108" s="285"/>
      <c r="AS1108" s="285"/>
      <c r="AT1108" s="286"/>
      <c r="AV1108" s="383"/>
      <c r="AW1108" s="383"/>
      <c r="AX1108" s="383"/>
      <c r="AY1108" s="383"/>
      <c r="AZ1108" s="383"/>
      <c r="BA1108" s="383"/>
      <c r="BB1108" s="383"/>
      <c r="BC1108" s="383"/>
      <c r="BD1108" s="383"/>
      <c r="BE1108" s="383"/>
      <c r="BF1108" s="383"/>
      <c r="BG1108" s="383"/>
      <c r="BH1108" s="383"/>
      <c r="BI1108" s="383"/>
      <c r="BJ1108" s="383"/>
      <c r="BK1108" s="383"/>
      <c r="BL1108" s="383"/>
      <c r="BM1108" s="383"/>
      <c r="BN1108" s="383"/>
      <c r="BO1108" s="383"/>
      <c r="BP1108" s="383"/>
      <c r="BQ1108" s="383"/>
      <c r="BR1108" s="383"/>
      <c r="BS1108" s="383"/>
      <c r="BT1108" s="383"/>
      <c r="BU1108" s="383"/>
      <c r="BV1108" s="383"/>
      <c r="BW1108" s="383"/>
      <c r="BX1108" s="383"/>
      <c r="BY1108" s="383"/>
      <c r="BZ1108" s="383"/>
      <c r="CA1108" s="383"/>
      <c r="CB1108" s="284"/>
      <c r="CC1108" s="285"/>
      <c r="CD1108" s="285"/>
      <c r="CE1108" s="285"/>
      <c r="CF1108" s="285"/>
      <c r="CG1108" s="285"/>
      <c r="CH1108" s="285"/>
      <c r="CI1108" s="285"/>
      <c r="CJ1108" s="285"/>
      <c r="CK1108" s="285"/>
      <c r="CL1108" s="285"/>
      <c r="CM1108" s="285"/>
      <c r="CN1108" s="286"/>
    </row>
    <row r="1109" spans="4:92" ht="14.25" customHeight="1" x14ac:dyDescent="0.35">
      <c r="D1109" s="284" t="s">
        <v>575</v>
      </c>
      <c r="E1109" s="285"/>
      <c r="F1109" s="285"/>
      <c r="G1109" s="285"/>
      <c r="H1109" s="285"/>
      <c r="I1109" s="285"/>
      <c r="J1109" s="285"/>
      <c r="K1109" s="285"/>
      <c r="L1109" s="285"/>
      <c r="M1109" s="285"/>
      <c r="N1109" s="285"/>
      <c r="O1109" s="285"/>
      <c r="P1109" s="285"/>
      <c r="Q1109" s="285"/>
      <c r="R1109" s="285"/>
      <c r="S1109" s="285"/>
      <c r="T1109" s="285"/>
      <c r="U1109" s="285"/>
      <c r="V1109" s="285"/>
      <c r="W1109" s="285"/>
      <c r="X1109" s="285"/>
      <c r="Y1109" s="286"/>
      <c r="Z1109" s="406">
        <v>42</v>
      </c>
      <c r="AA1109" s="407"/>
      <c r="AB1109" s="407"/>
      <c r="AC1109" s="407"/>
      <c r="AD1109" s="407"/>
      <c r="AE1109" s="407"/>
      <c r="AF1109" s="407"/>
      <c r="AG1109" s="407"/>
      <c r="AH1109" s="407"/>
      <c r="AI1109" s="407"/>
      <c r="AJ1109" s="408"/>
      <c r="AK1109" s="284">
        <v>68</v>
      </c>
      <c r="AL1109" s="285"/>
      <c r="AM1109" s="285"/>
      <c r="AN1109" s="285"/>
      <c r="AO1109" s="285"/>
      <c r="AP1109" s="285"/>
      <c r="AQ1109" s="285"/>
      <c r="AR1109" s="285"/>
      <c r="AS1109" s="285"/>
      <c r="AT1109" s="286"/>
      <c r="AV1109" s="383"/>
      <c r="AW1109" s="383"/>
      <c r="AX1109" s="383"/>
      <c r="AY1109" s="383"/>
      <c r="AZ1109" s="383"/>
      <c r="BA1109" s="383"/>
      <c r="BB1109" s="383"/>
      <c r="BC1109" s="383"/>
      <c r="BD1109" s="383"/>
      <c r="BE1109" s="383"/>
      <c r="BF1109" s="383"/>
      <c r="BG1109" s="383"/>
      <c r="BH1109" s="383"/>
      <c r="BI1109" s="383"/>
      <c r="BJ1109" s="383"/>
      <c r="BK1109" s="383"/>
      <c r="BL1109" s="383"/>
      <c r="BM1109" s="383"/>
      <c r="BN1109" s="383"/>
      <c r="BO1109" s="383"/>
      <c r="BP1109" s="383"/>
      <c r="BQ1109" s="383"/>
      <c r="BR1109" s="383"/>
      <c r="BS1109" s="383"/>
      <c r="BT1109" s="383"/>
      <c r="BU1109" s="383"/>
      <c r="BV1109" s="383"/>
      <c r="BW1109" s="383"/>
      <c r="BX1109" s="383"/>
      <c r="BY1109" s="383"/>
      <c r="BZ1109" s="383"/>
      <c r="CA1109" s="383"/>
      <c r="CB1109" s="284"/>
      <c r="CC1109" s="285"/>
      <c r="CD1109" s="285"/>
      <c r="CE1109" s="285"/>
      <c r="CF1109" s="285"/>
      <c r="CG1109" s="285"/>
      <c r="CH1109" s="285"/>
      <c r="CI1109" s="285"/>
      <c r="CJ1109" s="285"/>
      <c r="CK1109" s="285"/>
      <c r="CL1109" s="285"/>
      <c r="CM1109" s="285"/>
      <c r="CN1109" s="286"/>
    </row>
    <row r="1110" spans="4:92" ht="14.25" customHeight="1" x14ac:dyDescent="0.35">
      <c r="D1110" s="284" t="s">
        <v>576</v>
      </c>
      <c r="E1110" s="285"/>
      <c r="F1110" s="285"/>
      <c r="G1110" s="285"/>
      <c r="H1110" s="285"/>
      <c r="I1110" s="285"/>
      <c r="J1110" s="285"/>
      <c r="K1110" s="285"/>
      <c r="L1110" s="285"/>
      <c r="M1110" s="285"/>
      <c r="N1110" s="285"/>
      <c r="O1110" s="285"/>
      <c r="P1110" s="285"/>
      <c r="Q1110" s="285"/>
      <c r="R1110" s="285"/>
      <c r="S1110" s="285"/>
      <c r="T1110" s="285"/>
      <c r="U1110" s="285"/>
      <c r="V1110" s="285"/>
      <c r="W1110" s="285"/>
      <c r="X1110" s="285"/>
      <c r="Y1110" s="286"/>
      <c r="Z1110" s="406">
        <v>79</v>
      </c>
      <c r="AA1110" s="407"/>
      <c r="AB1110" s="407"/>
      <c r="AC1110" s="407"/>
      <c r="AD1110" s="407"/>
      <c r="AE1110" s="407"/>
      <c r="AF1110" s="407"/>
      <c r="AG1110" s="407"/>
      <c r="AH1110" s="407"/>
      <c r="AI1110" s="407"/>
      <c r="AJ1110" s="408"/>
      <c r="AK1110" s="284">
        <v>121</v>
      </c>
      <c r="AL1110" s="285"/>
      <c r="AM1110" s="285"/>
      <c r="AN1110" s="285"/>
      <c r="AO1110" s="285"/>
      <c r="AP1110" s="285"/>
      <c r="AQ1110" s="285"/>
      <c r="AR1110" s="285"/>
      <c r="AS1110" s="285"/>
      <c r="AT1110" s="286"/>
      <c r="AV1110" s="383"/>
      <c r="AW1110" s="383"/>
      <c r="AX1110" s="383"/>
      <c r="AY1110" s="383"/>
      <c r="AZ1110" s="383"/>
      <c r="BA1110" s="383"/>
      <c r="BB1110" s="383"/>
      <c r="BC1110" s="383"/>
      <c r="BD1110" s="383"/>
      <c r="BE1110" s="383"/>
      <c r="BF1110" s="383"/>
      <c r="BG1110" s="383"/>
      <c r="BH1110" s="383"/>
      <c r="BI1110" s="383"/>
      <c r="BJ1110" s="383"/>
      <c r="BK1110" s="383"/>
      <c r="BL1110" s="383"/>
      <c r="BM1110" s="383"/>
      <c r="BN1110" s="383"/>
      <c r="BO1110" s="383"/>
      <c r="BP1110" s="383"/>
      <c r="BQ1110" s="383"/>
      <c r="BR1110" s="383"/>
      <c r="BS1110" s="383"/>
      <c r="BT1110" s="383"/>
      <c r="BU1110" s="383"/>
      <c r="BV1110" s="383"/>
      <c r="BW1110" s="383"/>
      <c r="BX1110" s="383"/>
      <c r="BY1110" s="383"/>
      <c r="BZ1110" s="383"/>
      <c r="CA1110" s="383"/>
      <c r="CB1110" s="284"/>
      <c r="CC1110" s="285"/>
      <c r="CD1110" s="285"/>
      <c r="CE1110" s="285"/>
      <c r="CF1110" s="285"/>
      <c r="CG1110" s="285"/>
      <c r="CH1110" s="285"/>
      <c r="CI1110" s="285"/>
      <c r="CJ1110" s="285"/>
      <c r="CK1110" s="285"/>
      <c r="CL1110" s="285"/>
      <c r="CM1110" s="285"/>
      <c r="CN1110" s="286"/>
    </row>
    <row r="1111" spans="4:92" ht="14.25" customHeight="1" x14ac:dyDescent="0.35">
      <c r="D1111" s="284" t="s">
        <v>577</v>
      </c>
      <c r="E1111" s="285"/>
      <c r="F1111" s="285"/>
      <c r="G1111" s="285"/>
      <c r="H1111" s="285"/>
      <c r="I1111" s="285"/>
      <c r="J1111" s="285"/>
      <c r="K1111" s="285"/>
      <c r="L1111" s="285"/>
      <c r="M1111" s="285"/>
      <c r="N1111" s="285"/>
      <c r="O1111" s="285"/>
      <c r="P1111" s="285"/>
      <c r="Q1111" s="285"/>
      <c r="R1111" s="285"/>
      <c r="S1111" s="285"/>
      <c r="T1111" s="285"/>
      <c r="U1111" s="285"/>
      <c r="V1111" s="285"/>
      <c r="W1111" s="285"/>
      <c r="X1111" s="285"/>
      <c r="Y1111" s="286"/>
      <c r="Z1111" s="406">
        <v>37</v>
      </c>
      <c r="AA1111" s="407"/>
      <c r="AB1111" s="407"/>
      <c r="AC1111" s="407"/>
      <c r="AD1111" s="407"/>
      <c r="AE1111" s="407"/>
      <c r="AF1111" s="407"/>
      <c r="AG1111" s="407"/>
      <c r="AH1111" s="407"/>
      <c r="AI1111" s="407"/>
      <c r="AJ1111" s="408"/>
      <c r="AK1111" s="284">
        <v>25</v>
      </c>
      <c r="AL1111" s="285"/>
      <c r="AM1111" s="285"/>
      <c r="AN1111" s="285"/>
      <c r="AO1111" s="285"/>
      <c r="AP1111" s="285"/>
      <c r="AQ1111" s="285"/>
      <c r="AR1111" s="285"/>
      <c r="AS1111" s="285"/>
      <c r="AT1111" s="286"/>
      <c r="AV1111" s="383"/>
      <c r="AW1111" s="383"/>
      <c r="AX1111" s="383"/>
      <c r="AY1111" s="383"/>
      <c r="AZ1111" s="383"/>
      <c r="BA1111" s="383"/>
      <c r="BB1111" s="383"/>
      <c r="BC1111" s="383"/>
      <c r="BD1111" s="383"/>
      <c r="BE1111" s="383"/>
      <c r="BF1111" s="383"/>
      <c r="BG1111" s="383"/>
      <c r="BH1111" s="383"/>
      <c r="BI1111" s="383"/>
      <c r="BJ1111" s="383"/>
      <c r="BK1111" s="383"/>
      <c r="BL1111" s="383"/>
      <c r="BM1111" s="383"/>
      <c r="BN1111" s="383"/>
      <c r="BO1111" s="383"/>
      <c r="BP1111" s="383"/>
      <c r="BQ1111" s="383"/>
      <c r="BR1111" s="383"/>
      <c r="BS1111" s="383"/>
      <c r="BT1111" s="383"/>
      <c r="BU1111" s="383"/>
      <c r="BV1111" s="383"/>
      <c r="BW1111" s="383"/>
      <c r="BX1111" s="383"/>
      <c r="BY1111" s="383"/>
      <c r="BZ1111" s="383"/>
      <c r="CA1111" s="383"/>
      <c r="CB1111" s="284"/>
      <c r="CC1111" s="285"/>
      <c r="CD1111" s="285"/>
      <c r="CE1111" s="285"/>
      <c r="CF1111" s="285"/>
      <c r="CG1111" s="285"/>
      <c r="CH1111" s="285"/>
      <c r="CI1111" s="285"/>
      <c r="CJ1111" s="285"/>
      <c r="CK1111" s="285"/>
      <c r="CL1111" s="285"/>
      <c r="CM1111" s="285"/>
      <c r="CN1111" s="286"/>
    </row>
    <row r="1112" spans="4:92" ht="14.25" customHeight="1" x14ac:dyDescent="0.35">
      <c r="D1112" s="284" t="s">
        <v>578</v>
      </c>
      <c r="E1112" s="285"/>
      <c r="F1112" s="285"/>
      <c r="G1112" s="285"/>
      <c r="H1112" s="285"/>
      <c r="I1112" s="285"/>
      <c r="J1112" s="285"/>
      <c r="K1112" s="285"/>
      <c r="L1112" s="285"/>
      <c r="M1112" s="285"/>
      <c r="N1112" s="285"/>
      <c r="O1112" s="285"/>
      <c r="P1112" s="285"/>
      <c r="Q1112" s="285"/>
      <c r="R1112" s="285"/>
      <c r="S1112" s="285"/>
      <c r="T1112" s="285"/>
      <c r="U1112" s="285"/>
      <c r="V1112" s="285"/>
      <c r="W1112" s="285"/>
      <c r="X1112" s="285"/>
      <c r="Y1112" s="286"/>
      <c r="Z1112" s="406">
        <v>58</v>
      </c>
      <c r="AA1112" s="407"/>
      <c r="AB1112" s="407"/>
      <c r="AC1112" s="407"/>
      <c r="AD1112" s="407"/>
      <c r="AE1112" s="407"/>
      <c r="AF1112" s="407"/>
      <c r="AG1112" s="407"/>
      <c r="AH1112" s="407"/>
      <c r="AI1112" s="407"/>
      <c r="AJ1112" s="408"/>
      <c r="AK1112" s="284">
        <v>5</v>
      </c>
      <c r="AL1112" s="285"/>
      <c r="AM1112" s="285"/>
      <c r="AN1112" s="285"/>
      <c r="AO1112" s="285"/>
      <c r="AP1112" s="285"/>
      <c r="AQ1112" s="285"/>
      <c r="AR1112" s="285"/>
      <c r="AS1112" s="285"/>
      <c r="AT1112" s="286"/>
      <c r="AV1112" s="383"/>
      <c r="AW1112" s="383"/>
      <c r="AX1112" s="383"/>
      <c r="AY1112" s="383"/>
      <c r="AZ1112" s="383"/>
      <c r="BA1112" s="383"/>
      <c r="BB1112" s="383"/>
      <c r="BC1112" s="383"/>
      <c r="BD1112" s="383"/>
      <c r="BE1112" s="383"/>
      <c r="BF1112" s="383"/>
      <c r="BG1112" s="383"/>
      <c r="BH1112" s="383"/>
      <c r="BI1112" s="383"/>
      <c r="BJ1112" s="383"/>
      <c r="BK1112" s="383"/>
      <c r="BL1112" s="383"/>
      <c r="BM1112" s="383"/>
      <c r="BN1112" s="383"/>
      <c r="BO1112" s="383"/>
      <c r="BP1112" s="383"/>
      <c r="BQ1112" s="383"/>
      <c r="BR1112" s="383"/>
      <c r="BS1112" s="383"/>
      <c r="BT1112" s="383"/>
      <c r="BU1112" s="383"/>
      <c r="BV1112" s="383"/>
      <c r="BW1112" s="383"/>
      <c r="BX1112" s="383"/>
      <c r="BY1112" s="383"/>
      <c r="BZ1112" s="383"/>
      <c r="CA1112" s="383"/>
      <c r="CB1112" s="284"/>
      <c r="CC1112" s="285"/>
      <c r="CD1112" s="285"/>
      <c r="CE1112" s="285"/>
      <c r="CF1112" s="285"/>
      <c r="CG1112" s="285"/>
      <c r="CH1112" s="285"/>
      <c r="CI1112" s="285"/>
      <c r="CJ1112" s="285"/>
      <c r="CK1112" s="285"/>
      <c r="CL1112" s="285"/>
      <c r="CM1112" s="285"/>
      <c r="CN1112" s="286"/>
    </row>
    <row r="1113" spans="4:92" ht="14.25" customHeight="1" x14ac:dyDescent="0.35">
      <c r="D1113" s="284" t="s">
        <v>579</v>
      </c>
      <c r="E1113" s="285"/>
      <c r="F1113" s="285"/>
      <c r="G1113" s="285"/>
      <c r="H1113" s="285"/>
      <c r="I1113" s="285"/>
      <c r="J1113" s="285"/>
      <c r="K1113" s="285"/>
      <c r="L1113" s="285"/>
      <c r="M1113" s="285"/>
      <c r="N1113" s="285"/>
      <c r="O1113" s="285"/>
      <c r="P1113" s="285"/>
      <c r="Q1113" s="285"/>
      <c r="R1113" s="285"/>
      <c r="S1113" s="285"/>
      <c r="T1113" s="285"/>
      <c r="U1113" s="285"/>
      <c r="V1113" s="285"/>
      <c r="W1113" s="285"/>
      <c r="X1113" s="285"/>
      <c r="Y1113" s="286"/>
      <c r="Z1113" s="406">
        <v>19</v>
      </c>
      <c r="AA1113" s="407"/>
      <c r="AB1113" s="407"/>
      <c r="AC1113" s="407"/>
      <c r="AD1113" s="407"/>
      <c r="AE1113" s="407"/>
      <c r="AF1113" s="407"/>
      <c r="AG1113" s="407"/>
      <c r="AH1113" s="407"/>
      <c r="AI1113" s="407"/>
      <c r="AJ1113" s="408"/>
      <c r="AK1113" s="284">
        <v>6</v>
      </c>
      <c r="AL1113" s="285"/>
      <c r="AM1113" s="285"/>
      <c r="AN1113" s="285"/>
      <c r="AO1113" s="285"/>
      <c r="AP1113" s="285"/>
      <c r="AQ1113" s="285"/>
      <c r="AR1113" s="285"/>
      <c r="AS1113" s="285"/>
      <c r="AT1113" s="286"/>
      <c r="AV1113" s="383"/>
      <c r="AW1113" s="383"/>
      <c r="AX1113" s="383"/>
      <c r="AY1113" s="383"/>
      <c r="AZ1113" s="383"/>
      <c r="BA1113" s="383"/>
      <c r="BB1113" s="383"/>
      <c r="BC1113" s="383"/>
      <c r="BD1113" s="383"/>
      <c r="BE1113" s="383"/>
      <c r="BF1113" s="383"/>
      <c r="BG1113" s="383"/>
      <c r="BH1113" s="383"/>
      <c r="BI1113" s="383"/>
      <c r="BJ1113" s="383"/>
      <c r="BK1113" s="383"/>
      <c r="BL1113" s="383"/>
      <c r="BM1113" s="383"/>
      <c r="BN1113" s="383"/>
      <c r="BO1113" s="383"/>
      <c r="BP1113" s="383"/>
      <c r="BQ1113" s="383"/>
      <c r="BR1113" s="383"/>
      <c r="BS1113" s="383"/>
      <c r="BT1113" s="383"/>
      <c r="BU1113" s="383"/>
      <c r="BV1113" s="383"/>
      <c r="BW1113" s="383"/>
      <c r="BX1113" s="383"/>
      <c r="BY1113" s="383"/>
      <c r="BZ1113" s="383"/>
      <c r="CA1113" s="383"/>
      <c r="CB1113" s="284"/>
      <c r="CC1113" s="285"/>
      <c r="CD1113" s="285"/>
      <c r="CE1113" s="285"/>
      <c r="CF1113" s="285"/>
      <c r="CG1113" s="285"/>
      <c r="CH1113" s="285"/>
      <c r="CI1113" s="285"/>
      <c r="CJ1113" s="285"/>
      <c r="CK1113" s="285"/>
      <c r="CL1113" s="285"/>
      <c r="CM1113" s="285"/>
      <c r="CN1113" s="286"/>
    </row>
    <row r="1114" spans="4:92" ht="14.25" customHeight="1" x14ac:dyDescent="0.35">
      <c r="D1114" s="284" t="s">
        <v>580</v>
      </c>
      <c r="E1114" s="285"/>
      <c r="F1114" s="285"/>
      <c r="G1114" s="285"/>
      <c r="H1114" s="285"/>
      <c r="I1114" s="285"/>
      <c r="J1114" s="285"/>
      <c r="K1114" s="285"/>
      <c r="L1114" s="285"/>
      <c r="M1114" s="285"/>
      <c r="N1114" s="285"/>
      <c r="O1114" s="285"/>
      <c r="P1114" s="285"/>
      <c r="Q1114" s="285"/>
      <c r="R1114" s="285"/>
      <c r="S1114" s="285"/>
      <c r="T1114" s="285"/>
      <c r="U1114" s="285"/>
      <c r="V1114" s="285"/>
      <c r="W1114" s="285"/>
      <c r="X1114" s="285"/>
      <c r="Y1114" s="286"/>
      <c r="Z1114" s="406">
        <v>14</v>
      </c>
      <c r="AA1114" s="407"/>
      <c r="AB1114" s="407"/>
      <c r="AC1114" s="407"/>
      <c r="AD1114" s="407"/>
      <c r="AE1114" s="407"/>
      <c r="AF1114" s="407"/>
      <c r="AG1114" s="407"/>
      <c r="AH1114" s="407"/>
      <c r="AI1114" s="407"/>
      <c r="AJ1114" s="408"/>
      <c r="AK1114" s="284">
        <v>0</v>
      </c>
      <c r="AL1114" s="285"/>
      <c r="AM1114" s="285"/>
      <c r="AN1114" s="285"/>
      <c r="AO1114" s="285"/>
      <c r="AP1114" s="285"/>
      <c r="AQ1114" s="285"/>
      <c r="AR1114" s="285"/>
      <c r="AS1114" s="285"/>
      <c r="AT1114" s="286"/>
      <c r="AV1114" s="383"/>
      <c r="AW1114" s="383"/>
      <c r="AX1114" s="383"/>
      <c r="AY1114" s="383"/>
      <c r="AZ1114" s="383"/>
      <c r="BA1114" s="383"/>
      <c r="BB1114" s="383"/>
      <c r="BC1114" s="383"/>
      <c r="BD1114" s="383"/>
      <c r="BE1114" s="383"/>
      <c r="BF1114" s="383"/>
      <c r="BG1114" s="383"/>
      <c r="BH1114" s="383"/>
      <c r="BI1114" s="383"/>
      <c r="BJ1114" s="383"/>
      <c r="BK1114" s="383"/>
      <c r="BL1114" s="383"/>
      <c r="BM1114" s="383"/>
      <c r="BN1114" s="383"/>
      <c r="BO1114" s="383"/>
      <c r="BP1114" s="383"/>
      <c r="BQ1114" s="383"/>
      <c r="BR1114" s="383"/>
      <c r="BS1114" s="383"/>
      <c r="BT1114" s="383"/>
      <c r="BU1114" s="383"/>
      <c r="BV1114" s="383"/>
      <c r="BW1114" s="383"/>
      <c r="BX1114" s="383"/>
      <c r="BY1114" s="383"/>
      <c r="BZ1114" s="383"/>
      <c r="CA1114" s="383"/>
      <c r="CB1114" s="284"/>
      <c r="CC1114" s="285"/>
      <c r="CD1114" s="285"/>
      <c r="CE1114" s="285"/>
      <c r="CF1114" s="285"/>
      <c r="CG1114" s="285"/>
      <c r="CH1114" s="285"/>
      <c r="CI1114" s="285"/>
      <c r="CJ1114" s="285"/>
      <c r="CK1114" s="285"/>
      <c r="CL1114" s="285"/>
      <c r="CM1114" s="285"/>
      <c r="CN1114" s="286"/>
    </row>
    <row r="1115" spans="4:92" ht="14.25" customHeight="1" x14ac:dyDescent="0.35">
      <c r="D1115" s="284" t="s">
        <v>581</v>
      </c>
      <c r="E1115" s="285"/>
      <c r="F1115" s="285"/>
      <c r="G1115" s="285"/>
      <c r="H1115" s="285"/>
      <c r="I1115" s="285"/>
      <c r="J1115" s="285"/>
      <c r="K1115" s="285"/>
      <c r="L1115" s="285"/>
      <c r="M1115" s="285"/>
      <c r="N1115" s="285"/>
      <c r="O1115" s="285"/>
      <c r="P1115" s="285"/>
      <c r="Q1115" s="285"/>
      <c r="R1115" s="285"/>
      <c r="S1115" s="285"/>
      <c r="T1115" s="285"/>
      <c r="U1115" s="285"/>
      <c r="V1115" s="285"/>
      <c r="W1115" s="285"/>
      <c r="X1115" s="285"/>
      <c r="Y1115" s="286"/>
      <c r="Z1115" s="406">
        <v>12</v>
      </c>
      <c r="AA1115" s="407"/>
      <c r="AB1115" s="407"/>
      <c r="AC1115" s="407"/>
      <c r="AD1115" s="407"/>
      <c r="AE1115" s="407"/>
      <c r="AF1115" s="407"/>
      <c r="AG1115" s="407"/>
      <c r="AH1115" s="407"/>
      <c r="AI1115" s="407"/>
      <c r="AJ1115" s="408"/>
      <c r="AK1115" s="284">
        <v>0</v>
      </c>
      <c r="AL1115" s="285"/>
      <c r="AM1115" s="285"/>
      <c r="AN1115" s="285"/>
      <c r="AO1115" s="285"/>
      <c r="AP1115" s="285"/>
      <c r="AQ1115" s="285"/>
      <c r="AR1115" s="285"/>
      <c r="AS1115" s="285"/>
      <c r="AT1115" s="286"/>
      <c r="AV1115" s="383"/>
      <c r="AW1115" s="383"/>
      <c r="AX1115" s="383"/>
      <c r="AY1115" s="383"/>
      <c r="AZ1115" s="383"/>
      <c r="BA1115" s="383"/>
      <c r="BB1115" s="383"/>
      <c r="BC1115" s="383"/>
      <c r="BD1115" s="383"/>
      <c r="BE1115" s="383"/>
      <c r="BF1115" s="383"/>
      <c r="BG1115" s="383"/>
      <c r="BH1115" s="383"/>
      <c r="BI1115" s="383"/>
      <c r="BJ1115" s="383"/>
      <c r="BK1115" s="383"/>
      <c r="BL1115" s="383"/>
      <c r="BM1115" s="383"/>
      <c r="BN1115" s="383"/>
      <c r="BO1115" s="383"/>
      <c r="BP1115" s="383"/>
      <c r="BQ1115" s="383"/>
      <c r="BR1115" s="383"/>
      <c r="BS1115" s="383"/>
      <c r="BT1115" s="383"/>
      <c r="BU1115" s="383"/>
      <c r="BV1115" s="383"/>
      <c r="BW1115" s="383"/>
      <c r="BX1115" s="383"/>
      <c r="BY1115" s="383"/>
      <c r="BZ1115" s="383"/>
      <c r="CA1115" s="383"/>
      <c r="CB1115" s="284"/>
      <c r="CC1115" s="285"/>
      <c r="CD1115" s="285"/>
      <c r="CE1115" s="285"/>
      <c r="CF1115" s="285"/>
      <c r="CG1115" s="285"/>
      <c r="CH1115" s="285"/>
      <c r="CI1115" s="285"/>
      <c r="CJ1115" s="285"/>
      <c r="CK1115" s="285"/>
      <c r="CL1115" s="285"/>
      <c r="CM1115" s="285"/>
      <c r="CN1115" s="286"/>
    </row>
    <row r="1116" spans="4:92" ht="14.25" customHeight="1" x14ac:dyDescent="0.35">
      <c r="D1116" s="284" t="s">
        <v>513</v>
      </c>
      <c r="E1116" s="285"/>
      <c r="F1116" s="285"/>
      <c r="G1116" s="285"/>
      <c r="H1116" s="285"/>
      <c r="I1116" s="285"/>
      <c r="J1116" s="285"/>
      <c r="K1116" s="285"/>
      <c r="L1116" s="285"/>
      <c r="M1116" s="285"/>
      <c r="N1116" s="285"/>
      <c r="O1116" s="285"/>
      <c r="P1116" s="285"/>
      <c r="Q1116" s="285"/>
      <c r="R1116" s="285"/>
      <c r="S1116" s="285"/>
      <c r="T1116" s="285"/>
      <c r="U1116" s="285"/>
      <c r="V1116" s="285"/>
      <c r="W1116" s="285"/>
      <c r="X1116" s="285"/>
      <c r="Y1116" s="286"/>
      <c r="Z1116" s="406">
        <v>0</v>
      </c>
      <c r="AA1116" s="407"/>
      <c r="AB1116" s="407"/>
      <c r="AC1116" s="407"/>
      <c r="AD1116" s="407"/>
      <c r="AE1116" s="407"/>
      <c r="AF1116" s="407"/>
      <c r="AG1116" s="407"/>
      <c r="AH1116" s="407"/>
      <c r="AI1116" s="407"/>
      <c r="AJ1116" s="408"/>
      <c r="AK1116" s="284">
        <v>0</v>
      </c>
      <c r="AL1116" s="285"/>
      <c r="AM1116" s="285"/>
      <c r="AN1116" s="285"/>
      <c r="AO1116" s="285"/>
      <c r="AP1116" s="285"/>
      <c r="AQ1116" s="285"/>
      <c r="AR1116" s="285"/>
      <c r="AS1116" s="285"/>
      <c r="AT1116" s="286"/>
      <c r="AU1116" s="3"/>
      <c r="AV1116" s="383"/>
      <c r="AW1116" s="383"/>
      <c r="AX1116" s="383"/>
      <c r="AY1116" s="383"/>
      <c r="AZ1116" s="383"/>
      <c r="BA1116" s="383"/>
      <c r="BB1116" s="383"/>
      <c r="BC1116" s="383"/>
      <c r="BD1116" s="383"/>
      <c r="BE1116" s="383"/>
      <c r="BF1116" s="383"/>
      <c r="BG1116" s="383"/>
      <c r="BH1116" s="383"/>
      <c r="BI1116" s="383"/>
      <c r="BJ1116" s="383"/>
      <c r="BK1116" s="383"/>
      <c r="BL1116" s="383"/>
      <c r="BM1116" s="383"/>
      <c r="BN1116" s="383"/>
      <c r="BO1116" s="383"/>
      <c r="BP1116" s="383"/>
      <c r="BQ1116" s="383"/>
      <c r="BR1116" s="383"/>
      <c r="BS1116" s="383"/>
      <c r="BT1116" s="383"/>
      <c r="BU1116" s="383"/>
      <c r="BV1116" s="383"/>
      <c r="BW1116" s="383"/>
      <c r="BX1116" s="383"/>
      <c r="BY1116" s="383"/>
      <c r="BZ1116" s="383"/>
      <c r="CA1116" s="383"/>
      <c r="CB1116" s="284"/>
      <c r="CC1116" s="285"/>
      <c r="CD1116" s="285"/>
      <c r="CE1116" s="285"/>
      <c r="CF1116" s="285"/>
      <c r="CG1116" s="285"/>
      <c r="CH1116" s="285"/>
      <c r="CI1116" s="285"/>
      <c r="CJ1116" s="285"/>
      <c r="CK1116" s="285"/>
      <c r="CL1116" s="285"/>
      <c r="CM1116" s="285"/>
      <c r="CN1116" s="286"/>
    </row>
    <row r="1117" spans="4:92" ht="14.25" customHeight="1" x14ac:dyDescent="0.35">
      <c r="D1117" s="284" t="s">
        <v>481</v>
      </c>
      <c r="E1117" s="285"/>
      <c r="F1117" s="285"/>
      <c r="G1117" s="285"/>
      <c r="H1117" s="285"/>
      <c r="I1117" s="285"/>
      <c r="J1117" s="285"/>
      <c r="K1117" s="285"/>
      <c r="L1117" s="285"/>
      <c r="M1117" s="285"/>
      <c r="N1117" s="285"/>
      <c r="O1117" s="285"/>
      <c r="P1117" s="285"/>
      <c r="Q1117" s="285"/>
      <c r="R1117" s="285"/>
      <c r="S1117" s="285"/>
      <c r="T1117" s="285"/>
      <c r="U1117" s="285"/>
      <c r="V1117" s="285"/>
      <c r="W1117" s="285"/>
      <c r="X1117" s="285"/>
      <c r="Y1117" s="286"/>
      <c r="Z1117" s="531">
        <f>SUM(Z1105:AJ1116)</f>
        <v>9539</v>
      </c>
      <c r="AA1117" s="532"/>
      <c r="AB1117" s="532"/>
      <c r="AC1117" s="532"/>
      <c r="AD1117" s="532"/>
      <c r="AE1117" s="532"/>
      <c r="AF1117" s="532"/>
      <c r="AG1117" s="532"/>
      <c r="AH1117" s="532"/>
      <c r="AI1117" s="532"/>
      <c r="AJ1117" s="533"/>
      <c r="AK1117" s="488">
        <f>AK1105+AK1106+AK1107+AK1108+AK1109+AK1110+AK1111+AK1112+AK1113+AK1114+AK1115</f>
        <v>2421</v>
      </c>
      <c r="AL1117" s="285"/>
      <c r="AM1117" s="285"/>
      <c r="AN1117" s="285"/>
      <c r="AO1117" s="285"/>
      <c r="AP1117" s="285"/>
      <c r="AQ1117" s="285"/>
      <c r="AR1117" s="285"/>
      <c r="AS1117" s="285"/>
      <c r="AT1117" s="286"/>
      <c r="AU1117" s="3"/>
      <c r="AV1117" s="383"/>
      <c r="AW1117" s="383"/>
      <c r="AX1117" s="383"/>
      <c r="AY1117" s="383"/>
      <c r="AZ1117" s="383"/>
      <c r="BA1117" s="383"/>
      <c r="BB1117" s="383"/>
      <c r="BC1117" s="383"/>
      <c r="BD1117" s="383"/>
      <c r="BE1117" s="383"/>
      <c r="BF1117" s="383"/>
      <c r="BG1117" s="383"/>
      <c r="BH1117" s="383"/>
      <c r="BI1117" s="383"/>
      <c r="BJ1117" s="383"/>
      <c r="BK1117" s="383"/>
      <c r="BL1117" s="383"/>
      <c r="BM1117" s="383"/>
      <c r="BN1117" s="383"/>
      <c r="BO1117" s="383"/>
      <c r="BP1117" s="383"/>
      <c r="BQ1117" s="383"/>
      <c r="BR1117" s="383"/>
      <c r="BS1117" s="383"/>
      <c r="BT1117" s="383"/>
      <c r="BU1117" s="383"/>
      <c r="BV1117" s="383"/>
      <c r="BW1117" s="383"/>
      <c r="BX1117" s="383"/>
      <c r="BY1117" s="383"/>
      <c r="BZ1117" s="383"/>
      <c r="CA1117" s="383"/>
      <c r="CB1117" s="284"/>
      <c r="CC1117" s="285"/>
      <c r="CD1117" s="285"/>
      <c r="CE1117" s="285"/>
      <c r="CF1117" s="285"/>
      <c r="CG1117" s="285"/>
      <c r="CH1117" s="285"/>
      <c r="CI1117" s="285"/>
      <c r="CJ1117" s="285"/>
      <c r="CK1117" s="285"/>
      <c r="CL1117" s="285"/>
      <c r="CM1117" s="285"/>
      <c r="CN1117" s="286"/>
    </row>
    <row r="1118" spans="4:92" ht="14.25" customHeight="1" x14ac:dyDescent="0.35">
      <c r="D1118" s="107" t="s">
        <v>582</v>
      </c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3"/>
      <c r="AV1118" s="518" t="s">
        <v>582</v>
      </c>
      <c r="AW1118" s="518"/>
      <c r="AX1118" s="518"/>
      <c r="AY1118" s="518"/>
      <c r="AZ1118" s="518"/>
      <c r="BA1118" s="518"/>
      <c r="BB1118" s="518"/>
      <c r="BC1118" s="518"/>
      <c r="BD1118" s="518"/>
      <c r="BE1118" s="518"/>
      <c r="BF1118" s="518"/>
      <c r="BG1118" s="518"/>
      <c r="BH1118" s="518"/>
      <c r="BI1118" s="518"/>
      <c r="BJ1118" s="518"/>
      <c r="BK1118" s="518"/>
      <c r="BL1118" s="518"/>
      <c r="BM1118" s="518"/>
      <c r="BN1118" s="518"/>
      <c r="BO1118" s="518"/>
      <c r="BP1118" s="518"/>
      <c r="BQ1118" s="518"/>
      <c r="BR1118" s="518"/>
      <c r="BS1118" s="518"/>
      <c r="BT1118" s="518"/>
      <c r="BU1118" s="518"/>
      <c r="BV1118" s="518"/>
      <c r="BW1118" s="518"/>
      <c r="BX1118" s="518"/>
      <c r="BY1118" s="518"/>
      <c r="BZ1118" s="518"/>
      <c r="CA1118" s="518"/>
      <c r="CB1118" s="518"/>
      <c r="CC1118" s="518"/>
      <c r="CD1118" s="518"/>
      <c r="CE1118" s="518"/>
      <c r="CF1118" s="518"/>
      <c r="CG1118" s="518"/>
      <c r="CH1118" s="518"/>
      <c r="CI1118" s="518"/>
      <c r="CJ1118" s="518"/>
      <c r="CK1118" s="518"/>
      <c r="CL1118" s="518"/>
      <c r="CM1118" s="518"/>
      <c r="CN1118" s="518"/>
    </row>
    <row r="1119" spans="4:92" ht="14.25" customHeight="1" x14ac:dyDescent="0.35"/>
    <row r="1120" spans="4:92" ht="14.25" customHeight="1" x14ac:dyDescent="0.35">
      <c r="D1120" s="167" t="s">
        <v>583</v>
      </c>
      <c r="E1120" s="167"/>
      <c r="F1120" s="167"/>
      <c r="G1120" s="167"/>
      <c r="H1120" s="167"/>
      <c r="I1120" s="167"/>
      <c r="J1120" s="167"/>
      <c r="K1120" s="167"/>
      <c r="L1120" s="167"/>
      <c r="M1120" s="167"/>
      <c r="N1120" s="167"/>
      <c r="O1120" s="167"/>
      <c r="P1120" s="167"/>
      <c r="Q1120" s="167"/>
      <c r="R1120" s="167"/>
      <c r="S1120" s="167"/>
      <c r="T1120" s="167"/>
      <c r="U1120" s="167"/>
      <c r="V1120" s="167"/>
      <c r="W1120" s="167"/>
      <c r="X1120" s="167"/>
      <c r="Y1120" s="167"/>
      <c r="Z1120" s="167"/>
      <c r="AA1120" s="167"/>
      <c r="AB1120" s="167"/>
      <c r="AC1120" s="167"/>
      <c r="AD1120" s="167"/>
      <c r="AE1120" s="167"/>
      <c r="AF1120" s="167"/>
      <c r="AG1120" s="167"/>
      <c r="AH1120" s="167"/>
      <c r="AI1120" s="167"/>
      <c r="AJ1120" s="210"/>
      <c r="AK1120" s="167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  <c r="CB1120" s="103"/>
      <c r="CC1120" s="103"/>
      <c r="CD1120" s="103"/>
      <c r="CE1120" s="103"/>
      <c r="CF1120" s="103"/>
      <c r="CG1120" s="103"/>
      <c r="CH1120" s="103"/>
      <c r="CI1120" s="103"/>
      <c r="CJ1120" s="103"/>
      <c r="CK1120" s="103"/>
      <c r="CL1120" s="103"/>
      <c r="CM1120" s="103"/>
      <c r="CN1120" s="103"/>
    </row>
    <row r="1121" spans="4:92" ht="14.25" customHeight="1" x14ac:dyDescent="0.35"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  <c r="N1121" s="98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8"/>
      <c r="AF1121" s="98"/>
      <c r="AG1121" s="98"/>
      <c r="AH1121" s="98"/>
      <c r="AI1121" s="98"/>
      <c r="AJ1121" s="98"/>
      <c r="AK1121" s="98"/>
      <c r="AL1121" s="98"/>
      <c r="AM1121" s="98"/>
      <c r="AN1121" s="98"/>
      <c r="AO1121" s="98"/>
      <c r="AP1121" s="98"/>
      <c r="AQ1121" s="98"/>
      <c r="AR1121" s="98"/>
      <c r="AS1121" s="98"/>
      <c r="AT1121" s="98"/>
      <c r="AU1121" s="98"/>
      <c r="AV1121" s="98"/>
      <c r="AW1121" s="98"/>
      <c r="AX1121" s="98"/>
      <c r="AY1121" s="98"/>
      <c r="AZ1121" s="98"/>
      <c r="BA1121" s="98"/>
      <c r="BB1121" s="98"/>
      <c r="BC1121" s="98"/>
      <c r="BD1121" s="98"/>
      <c r="BE1121" s="98"/>
      <c r="BF1121" s="98"/>
      <c r="BG1121" s="98"/>
      <c r="BH1121" s="98"/>
      <c r="BI1121" s="98"/>
      <c r="BJ1121" s="98"/>
      <c r="BK1121" s="98"/>
      <c r="BL1121" s="98"/>
      <c r="BM1121" s="98"/>
      <c r="BN1121" s="98"/>
      <c r="BO1121" s="98"/>
      <c r="BP1121" s="98"/>
      <c r="BQ1121" s="98"/>
      <c r="BR1121" s="98"/>
      <c r="BS1121" s="98"/>
      <c r="BT1121" s="98"/>
      <c r="BU1121" s="98"/>
      <c r="BV1121" s="98"/>
      <c r="BW1121" s="98"/>
      <c r="BX1121" s="98"/>
      <c r="BY1121" s="98"/>
      <c r="BZ1121" s="98"/>
      <c r="CA1121" s="98"/>
      <c r="CB1121" s="98"/>
      <c r="CC1121" s="98"/>
      <c r="CD1121" s="98"/>
      <c r="CE1121" s="98"/>
      <c r="CF1121" s="98"/>
      <c r="CG1121" s="98"/>
      <c r="CH1121" s="98"/>
      <c r="CI1121" s="98"/>
      <c r="CJ1121" s="98"/>
      <c r="CK1121" s="98"/>
      <c r="CL1121" s="98"/>
      <c r="CM1121" s="98"/>
      <c r="CN1121" s="98"/>
    </row>
    <row r="1122" spans="4:92" ht="14.25" customHeight="1" x14ac:dyDescent="0.35">
      <c r="D1122" s="270" t="s">
        <v>584</v>
      </c>
      <c r="E1122" s="271"/>
      <c r="F1122" s="271"/>
      <c r="G1122" s="271"/>
      <c r="H1122" s="271"/>
      <c r="I1122" s="271"/>
      <c r="J1122" s="271"/>
      <c r="K1122" s="271"/>
      <c r="L1122" s="271"/>
      <c r="M1122" s="271"/>
      <c r="N1122" s="271"/>
      <c r="O1122" s="271"/>
      <c r="P1122" s="271"/>
      <c r="Q1122" s="271"/>
      <c r="R1122" s="271"/>
      <c r="S1122" s="271"/>
      <c r="T1122" s="271"/>
      <c r="U1122" s="271"/>
      <c r="V1122" s="271"/>
      <c r="W1122" s="271"/>
      <c r="X1122" s="271"/>
      <c r="Y1122" s="271"/>
      <c r="Z1122" s="271"/>
      <c r="AA1122" s="271"/>
      <c r="AB1122" s="271"/>
      <c r="AC1122" s="271"/>
      <c r="AD1122" s="271"/>
      <c r="AE1122" s="271"/>
      <c r="AF1122" s="271"/>
      <c r="AG1122" s="271"/>
      <c r="AH1122" s="271"/>
      <c r="AI1122" s="271"/>
      <c r="AJ1122" s="271"/>
      <c r="AK1122" s="271"/>
      <c r="AL1122" s="271"/>
      <c r="AM1122" s="271"/>
      <c r="AN1122" s="272"/>
      <c r="AO1122" s="276" t="s">
        <v>585</v>
      </c>
      <c r="AP1122" s="277"/>
      <c r="AQ1122" s="277"/>
      <c r="AR1122" s="277"/>
      <c r="AS1122" s="277"/>
      <c r="AT1122" s="277"/>
      <c r="AU1122" s="277"/>
      <c r="AV1122" s="277"/>
      <c r="AW1122" s="277"/>
      <c r="AX1122" s="277"/>
      <c r="AY1122" s="277"/>
      <c r="AZ1122" s="277"/>
      <c r="BA1122" s="277"/>
      <c r="BB1122" s="277"/>
      <c r="BC1122" s="277"/>
      <c r="BD1122" s="277"/>
      <c r="BE1122" s="277"/>
      <c r="BF1122" s="277"/>
      <c r="BG1122" s="277"/>
      <c r="BH1122" s="277"/>
      <c r="BI1122" s="277"/>
      <c r="BJ1122" s="277"/>
      <c r="BK1122" s="277"/>
      <c r="BL1122" s="277"/>
      <c r="BM1122" s="277"/>
      <c r="BN1122" s="277"/>
      <c r="BO1122" s="277"/>
      <c r="BP1122" s="277"/>
      <c r="BQ1122" s="277"/>
      <c r="BR1122" s="277"/>
      <c r="BS1122" s="277"/>
      <c r="BT1122" s="277"/>
      <c r="BU1122" s="277"/>
      <c r="BV1122" s="277"/>
      <c r="BW1122" s="277"/>
      <c r="BX1122" s="277"/>
      <c r="BY1122" s="277"/>
      <c r="BZ1122" s="277"/>
      <c r="CA1122" s="277"/>
      <c r="CB1122" s="277"/>
      <c r="CC1122" s="277"/>
      <c r="CD1122" s="277"/>
      <c r="CE1122" s="277"/>
      <c r="CF1122" s="277"/>
      <c r="CG1122" s="277"/>
      <c r="CH1122" s="277"/>
      <c r="CI1122" s="277"/>
      <c r="CJ1122" s="277"/>
      <c r="CK1122" s="277"/>
      <c r="CL1122" s="277"/>
      <c r="CM1122" s="277"/>
      <c r="CN1122" s="278"/>
    </row>
    <row r="1123" spans="4:92" ht="14.25" customHeight="1" x14ac:dyDescent="0.35">
      <c r="D1123" s="273"/>
      <c r="E1123" s="274"/>
      <c r="F1123" s="274"/>
      <c r="G1123" s="274"/>
      <c r="H1123" s="274"/>
      <c r="I1123" s="274"/>
      <c r="J1123" s="274"/>
      <c r="K1123" s="274"/>
      <c r="L1123" s="274"/>
      <c r="M1123" s="274"/>
      <c r="N1123" s="274"/>
      <c r="O1123" s="274"/>
      <c r="P1123" s="274"/>
      <c r="Q1123" s="274"/>
      <c r="R1123" s="274"/>
      <c r="S1123" s="274"/>
      <c r="T1123" s="274"/>
      <c r="U1123" s="274"/>
      <c r="V1123" s="274"/>
      <c r="W1123" s="274"/>
      <c r="X1123" s="274"/>
      <c r="Y1123" s="274"/>
      <c r="Z1123" s="274"/>
      <c r="AA1123" s="274"/>
      <c r="AB1123" s="274"/>
      <c r="AC1123" s="274"/>
      <c r="AD1123" s="274"/>
      <c r="AE1123" s="274"/>
      <c r="AF1123" s="274"/>
      <c r="AG1123" s="274"/>
      <c r="AH1123" s="274"/>
      <c r="AI1123" s="274"/>
      <c r="AJ1123" s="274"/>
      <c r="AK1123" s="274"/>
      <c r="AL1123" s="274"/>
      <c r="AM1123" s="274"/>
      <c r="AN1123" s="275"/>
      <c r="AO1123" s="276" t="s">
        <v>586</v>
      </c>
      <c r="AP1123" s="277"/>
      <c r="AQ1123" s="277"/>
      <c r="AR1123" s="277"/>
      <c r="AS1123" s="277"/>
      <c r="AT1123" s="277"/>
      <c r="AU1123" s="277"/>
      <c r="AV1123" s="277"/>
      <c r="AW1123" s="277"/>
      <c r="AX1123" s="277"/>
      <c r="AY1123" s="277"/>
      <c r="AZ1123" s="277"/>
      <c r="BA1123" s="277"/>
      <c r="BB1123" s="277"/>
      <c r="BC1123" s="277"/>
      <c r="BD1123" s="277"/>
      <c r="BE1123" s="277"/>
      <c r="BF1123" s="277"/>
      <c r="BG1123" s="277"/>
      <c r="BH1123" s="277"/>
      <c r="BI1123" s="278"/>
      <c r="BJ1123" s="290" t="s">
        <v>587</v>
      </c>
      <c r="BK1123" s="290"/>
      <c r="BL1123" s="290"/>
      <c r="BM1123" s="290"/>
      <c r="BN1123" s="290"/>
      <c r="BO1123" s="290"/>
      <c r="BP1123" s="290"/>
      <c r="BQ1123" s="290"/>
      <c r="BR1123" s="290"/>
      <c r="BS1123" s="290"/>
      <c r="BT1123" s="290"/>
      <c r="BU1123" s="290"/>
      <c r="BV1123" s="290"/>
      <c r="BW1123" s="290"/>
      <c r="BX1123" s="290"/>
      <c r="BY1123" s="290"/>
      <c r="BZ1123" s="290"/>
      <c r="CA1123" s="290"/>
      <c r="CB1123" s="290"/>
      <c r="CC1123" s="290"/>
      <c r="CD1123" s="290"/>
      <c r="CE1123" s="276" t="s">
        <v>481</v>
      </c>
      <c r="CF1123" s="277"/>
      <c r="CG1123" s="277"/>
      <c r="CH1123" s="277"/>
      <c r="CI1123" s="277"/>
      <c r="CJ1123" s="277"/>
      <c r="CK1123" s="277"/>
      <c r="CL1123" s="277"/>
      <c r="CM1123" s="277"/>
      <c r="CN1123" s="278"/>
    </row>
    <row r="1124" spans="4:92" ht="14.25" customHeight="1" x14ac:dyDescent="0.35">
      <c r="D1124" s="284" t="s">
        <v>1183</v>
      </c>
      <c r="E1124" s="285"/>
      <c r="F1124" s="285"/>
      <c r="G1124" s="285"/>
      <c r="H1124" s="285"/>
      <c r="I1124" s="285"/>
      <c r="J1124" s="285"/>
      <c r="K1124" s="285"/>
      <c r="L1124" s="285"/>
      <c r="M1124" s="285"/>
      <c r="N1124" s="285"/>
      <c r="O1124" s="285"/>
      <c r="P1124" s="285"/>
      <c r="Q1124" s="285"/>
      <c r="R1124" s="285"/>
      <c r="S1124" s="285"/>
      <c r="T1124" s="285"/>
      <c r="U1124" s="285"/>
      <c r="V1124" s="285"/>
      <c r="W1124" s="285"/>
      <c r="X1124" s="285"/>
      <c r="Y1124" s="285"/>
      <c r="Z1124" s="285"/>
      <c r="AA1124" s="285"/>
      <c r="AB1124" s="285"/>
      <c r="AC1124" s="285"/>
      <c r="AD1124" s="285"/>
      <c r="AE1124" s="285"/>
      <c r="AF1124" s="285"/>
      <c r="AG1124" s="285"/>
      <c r="AH1124" s="285"/>
      <c r="AI1124" s="285"/>
      <c r="AJ1124" s="285"/>
      <c r="AK1124" s="285"/>
      <c r="AL1124" s="285"/>
      <c r="AM1124" s="285"/>
      <c r="AN1124" s="286"/>
      <c r="AO1124" s="304">
        <v>10</v>
      </c>
      <c r="AP1124" s="305"/>
      <c r="AQ1124" s="305"/>
      <c r="AR1124" s="305"/>
      <c r="AS1124" s="305"/>
      <c r="AT1124" s="305"/>
      <c r="AU1124" s="305"/>
      <c r="AV1124" s="305"/>
      <c r="AW1124" s="305"/>
      <c r="AX1124" s="305"/>
      <c r="AY1124" s="305"/>
      <c r="AZ1124" s="305"/>
      <c r="BA1124" s="305"/>
      <c r="BB1124" s="305"/>
      <c r="BC1124" s="305"/>
      <c r="BD1124" s="305"/>
      <c r="BE1124" s="305"/>
      <c r="BF1124" s="305"/>
      <c r="BG1124" s="305"/>
      <c r="BH1124" s="305"/>
      <c r="BI1124" s="306"/>
      <c r="BJ1124" s="304">
        <v>0</v>
      </c>
      <c r="BK1124" s="305"/>
      <c r="BL1124" s="305"/>
      <c r="BM1124" s="305"/>
      <c r="BN1124" s="305"/>
      <c r="BO1124" s="305"/>
      <c r="BP1124" s="305"/>
      <c r="BQ1124" s="305"/>
      <c r="BR1124" s="305"/>
      <c r="BS1124" s="305"/>
      <c r="BT1124" s="305"/>
      <c r="BU1124" s="305"/>
      <c r="BV1124" s="305"/>
      <c r="BW1124" s="305"/>
      <c r="BX1124" s="305"/>
      <c r="BY1124" s="305"/>
      <c r="BZ1124" s="305"/>
      <c r="CA1124" s="305"/>
      <c r="CB1124" s="305"/>
      <c r="CC1124" s="305"/>
      <c r="CD1124" s="306"/>
      <c r="CE1124" s="304">
        <v>10</v>
      </c>
      <c r="CF1124" s="305"/>
      <c r="CG1124" s="305"/>
      <c r="CH1124" s="305"/>
      <c r="CI1124" s="305"/>
      <c r="CJ1124" s="305"/>
      <c r="CK1124" s="305"/>
      <c r="CL1124" s="305"/>
      <c r="CM1124" s="305"/>
      <c r="CN1124" s="306"/>
    </row>
    <row r="1125" spans="4:92" ht="14.25" customHeight="1" x14ac:dyDescent="0.35">
      <c r="D1125" s="284" t="s">
        <v>1184</v>
      </c>
      <c r="E1125" s="285"/>
      <c r="F1125" s="285"/>
      <c r="G1125" s="285"/>
      <c r="H1125" s="285"/>
      <c r="I1125" s="285"/>
      <c r="J1125" s="285"/>
      <c r="K1125" s="285"/>
      <c r="L1125" s="285"/>
      <c r="M1125" s="285"/>
      <c r="N1125" s="285"/>
      <c r="O1125" s="285"/>
      <c r="P1125" s="285"/>
      <c r="Q1125" s="285"/>
      <c r="R1125" s="285"/>
      <c r="S1125" s="285"/>
      <c r="T1125" s="285"/>
      <c r="U1125" s="285"/>
      <c r="V1125" s="285"/>
      <c r="W1125" s="285"/>
      <c r="X1125" s="285"/>
      <c r="Y1125" s="285"/>
      <c r="Z1125" s="285"/>
      <c r="AA1125" s="285"/>
      <c r="AB1125" s="285"/>
      <c r="AC1125" s="285"/>
      <c r="AD1125" s="285"/>
      <c r="AE1125" s="285"/>
      <c r="AF1125" s="285"/>
      <c r="AG1125" s="285"/>
      <c r="AH1125" s="285"/>
      <c r="AI1125" s="285"/>
      <c r="AJ1125" s="285"/>
      <c r="AK1125" s="285"/>
      <c r="AL1125" s="285"/>
      <c r="AM1125" s="285"/>
      <c r="AN1125" s="286"/>
      <c r="AO1125" s="304">
        <v>0</v>
      </c>
      <c r="AP1125" s="305"/>
      <c r="AQ1125" s="305"/>
      <c r="AR1125" s="305"/>
      <c r="AS1125" s="305"/>
      <c r="AT1125" s="305"/>
      <c r="AU1125" s="305"/>
      <c r="AV1125" s="305"/>
      <c r="AW1125" s="305"/>
      <c r="AX1125" s="305"/>
      <c r="AY1125" s="305"/>
      <c r="AZ1125" s="305"/>
      <c r="BA1125" s="305"/>
      <c r="BB1125" s="305"/>
      <c r="BC1125" s="305"/>
      <c r="BD1125" s="305"/>
      <c r="BE1125" s="305"/>
      <c r="BF1125" s="305"/>
      <c r="BG1125" s="305"/>
      <c r="BH1125" s="305"/>
      <c r="BI1125" s="306"/>
      <c r="BJ1125" s="304">
        <v>0</v>
      </c>
      <c r="BK1125" s="305"/>
      <c r="BL1125" s="305"/>
      <c r="BM1125" s="305"/>
      <c r="BN1125" s="305"/>
      <c r="BO1125" s="305"/>
      <c r="BP1125" s="305"/>
      <c r="BQ1125" s="305"/>
      <c r="BR1125" s="305"/>
      <c r="BS1125" s="305"/>
      <c r="BT1125" s="305"/>
      <c r="BU1125" s="305"/>
      <c r="BV1125" s="305"/>
      <c r="BW1125" s="305"/>
      <c r="BX1125" s="305"/>
      <c r="BY1125" s="305"/>
      <c r="BZ1125" s="305"/>
      <c r="CA1125" s="305"/>
      <c r="CB1125" s="305"/>
      <c r="CC1125" s="305"/>
      <c r="CD1125" s="306"/>
      <c r="CE1125" s="304">
        <v>0</v>
      </c>
      <c r="CF1125" s="305"/>
      <c r="CG1125" s="305"/>
      <c r="CH1125" s="305"/>
      <c r="CI1125" s="305"/>
      <c r="CJ1125" s="305"/>
      <c r="CK1125" s="305"/>
      <c r="CL1125" s="305"/>
      <c r="CM1125" s="305"/>
      <c r="CN1125" s="306"/>
    </row>
    <row r="1126" spans="4:92" ht="14.25" customHeight="1" x14ac:dyDescent="0.35">
      <c r="D1126" s="284" t="s">
        <v>1185</v>
      </c>
      <c r="E1126" s="285"/>
      <c r="F1126" s="285"/>
      <c r="G1126" s="285"/>
      <c r="H1126" s="285"/>
      <c r="I1126" s="285"/>
      <c r="J1126" s="285"/>
      <c r="K1126" s="285"/>
      <c r="L1126" s="285"/>
      <c r="M1126" s="285"/>
      <c r="N1126" s="285"/>
      <c r="O1126" s="285"/>
      <c r="P1126" s="285"/>
      <c r="Q1126" s="285"/>
      <c r="R1126" s="285"/>
      <c r="S1126" s="285"/>
      <c r="T1126" s="285"/>
      <c r="U1126" s="285"/>
      <c r="V1126" s="285"/>
      <c r="W1126" s="285"/>
      <c r="X1126" s="285"/>
      <c r="Y1126" s="285"/>
      <c r="Z1126" s="285"/>
      <c r="AA1126" s="285"/>
      <c r="AB1126" s="285"/>
      <c r="AC1126" s="285"/>
      <c r="AD1126" s="285"/>
      <c r="AE1126" s="285"/>
      <c r="AF1126" s="285"/>
      <c r="AG1126" s="285"/>
      <c r="AH1126" s="285"/>
      <c r="AI1126" s="285"/>
      <c r="AJ1126" s="285"/>
      <c r="AK1126" s="285"/>
      <c r="AL1126" s="285"/>
      <c r="AM1126" s="285"/>
      <c r="AN1126" s="286"/>
      <c r="AO1126" s="304">
        <v>60</v>
      </c>
      <c r="AP1126" s="305"/>
      <c r="AQ1126" s="305"/>
      <c r="AR1126" s="305"/>
      <c r="AS1126" s="305"/>
      <c r="AT1126" s="305"/>
      <c r="AU1126" s="305"/>
      <c r="AV1126" s="305"/>
      <c r="AW1126" s="305"/>
      <c r="AX1126" s="305"/>
      <c r="AY1126" s="305"/>
      <c r="AZ1126" s="305"/>
      <c r="BA1126" s="305"/>
      <c r="BB1126" s="305"/>
      <c r="BC1126" s="305"/>
      <c r="BD1126" s="305"/>
      <c r="BE1126" s="305"/>
      <c r="BF1126" s="305"/>
      <c r="BG1126" s="305"/>
      <c r="BH1126" s="305"/>
      <c r="BI1126" s="306"/>
      <c r="BJ1126" s="304">
        <v>0</v>
      </c>
      <c r="BK1126" s="305"/>
      <c r="BL1126" s="305"/>
      <c r="BM1126" s="305"/>
      <c r="BN1126" s="305"/>
      <c r="BO1126" s="305"/>
      <c r="BP1126" s="305"/>
      <c r="BQ1126" s="305"/>
      <c r="BR1126" s="305"/>
      <c r="BS1126" s="305"/>
      <c r="BT1126" s="305"/>
      <c r="BU1126" s="305"/>
      <c r="BV1126" s="305"/>
      <c r="BW1126" s="305"/>
      <c r="BX1126" s="305"/>
      <c r="BY1126" s="305"/>
      <c r="BZ1126" s="305"/>
      <c r="CA1126" s="305"/>
      <c r="CB1126" s="305"/>
      <c r="CC1126" s="305"/>
      <c r="CD1126" s="306"/>
      <c r="CE1126" s="304">
        <v>60</v>
      </c>
      <c r="CF1126" s="305"/>
      <c r="CG1126" s="305"/>
      <c r="CH1126" s="305"/>
      <c r="CI1126" s="305"/>
      <c r="CJ1126" s="305"/>
      <c r="CK1126" s="305"/>
      <c r="CL1126" s="305"/>
      <c r="CM1126" s="305"/>
      <c r="CN1126" s="306"/>
    </row>
    <row r="1127" spans="4:92" ht="14.25" customHeight="1" x14ac:dyDescent="0.35">
      <c r="D1127" s="284" t="s">
        <v>1186</v>
      </c>
      <c r="E1127" s="285"/>
      <c r="F1127" s="285"/>
      <c r="G1127" s="285"/>
      <c r="H1127" s="285"/>
      <c r="I1127" s="285"/>
      <c r="J1127" s="285"/>
      <c r="K1127" s="285"/>
      <c r="L1127" s="285"/>
      <c r="M1127" s="285"/>
      <c r="N1127" s="285"/>
      <c r="O1127" s="285"/>
      <c r="P1127" s="285"/>
      <c r="Q1127" s="285"/>
      <c r="R1127" s="285"/>
      <c r="S1127" s="285"/>
      <c r="T1127" s="285"/>
      <c r="U1127" s="285"/>
      <c r="V1127" s="285"/>
      <c r="W1127" s="285"/>
      <c r="X1127" s="285"/>
      <c r="Y1127" s="285"/>
      <c r="Z1127" s="285"/>
      <c r="AA1127" s="285"/>
      <c r="AB1127" s="285"/>
      <c r="AC1127" s="285"/>
      <c r="AD1127" s="285"/>
      <c r="AE1127" s="285"/>
      <c r="AF1127" s="285"/>
      <c r="AG1127" s="285"/>
      <c r="AH1127" s="285"/>
      <c r="AI1127" s="285"/>
      <c r="AJ1127" s="285"/>
      <c r="AK1127" s="285"/>
      <c r="AL1127" s="285"/>
      <c r="AM1127" s="285"/>
      <c r="AN1127" s="286"/>
      <c r="AO1127" s="304">
        <v>4</v>
      </c>
      <c r="AP1127" s="305"/>
      <c r="AQ1127" s="305"/>
      <c r="AR1127" s="305"/>
      <c r="AS1127" s="305"/>
      <c r="AT1127" s="305"/>
      <c r="AU1127" s="305"/>
      <c r="AV1127" s="305"/>
      <c r="AW1127" s="305"/>
      <c r="AX1127" s="305"/>
      <c r="AY1127" s="305"/>
      <c r="AZ1127" s="305"/>
      <c r="BA1127" s="305"/>
      <c r="BB1127" s="305"/>
      <c r="BC1127" s="305"/>
      <c r="BD1127" s="305"/>
      <c r="BE1127" s="305"/>
      <c r="BF1127" s="305"/>
      <c r="BG1127" s="305"/>
      <c r="BH1127" s="305"/>
      <c r="BI1127" s="306"/>
      <c r="BJ1127" s="304">
        <v>0</v>
      </c>
      <c r="BK1127" s="305"/>
      <c r="BL1127" s="305"/>
      <c r="BM1127" s="305"/>
      <c r="BN1127" s="305"/>
      <c r="BO1127" s="305"/>
      <c r="BP1127" s="305"/>
      <c r="BQ1127" s="305"/>
      <c r="BR1127" s="305"/>
      <c r="BS1127" s="305"/>
      <c r="BT1127" s="305"/>
      <c r="BU1127" s="305"/>
      <c r="BV1127" s="305"/>
      <c r="BW1127" s="305"/>
      <c r="BX1127" s="305"/>
      <c r="BY1127" s="305"/>
      <c r="BZ1127" s="305"/>
      <c r="CA1127" s="305"/>
      <c r="CB1127" s="305"/>
      <c r="CC1127" s="305"/>
      <c r="CD1127" s="306"/>
      <c r="CE1127" s="304">
        <v>4</v>
      </c>
      <c r="CF1127" s="305"/>
      <c r="CG1127" s="305"/>
      <c r="CH1127" s="305"/>
      <c r="CI1127" s="305"/>
      <c r="CJ1127" s="305"/>
      <c r="CK1127" s="305"/>
      <c r="CL1127" s="305"/>
      <c r="CM1127" s="305"/>
      <c r="CN1127" s="306"/>
    </row>
    <row r="1128" spans="4:92" ht="17.25" customHeight="1" x14ac:dyDescent="0.35">
      <c r="D1128" s="291" t="s">
        <v>1187</v>
      </c>
      <c r="E1128" s="292"/>
      <c r="F1128" s="292"/>
      <c r="G1128" s="292"/>
      <c r="H1128" s="292"/>
      <c r="I1128" s="292"/>
      <c r="J1128" s="292"/>
      <c r="K1128" s="292"/>
      <c r="L1128" s="292"/>
      <c r="M1128" s="292"/>
      <c r="N1128" s="292"/>
      <c r="O1128" s="292"/>
      <c r="P1128" s="292"/>
      <c r="Q1128" s="292"/>
      <c r="R1128" s="292"/>
      <c r="S1128" s="292"/>
      <c r="T1128" s="292"/>
      <c r="U1128" s="292"/>
      <c r="V1128" s="292"/>
      <c r="W1128" s="292"/>
      <c r="X1128" s="292"/>
      <c r="Y1128" s="292"/>
      <c r="Z1128" s="292"/>
      <c r="AA1128" s="292"/>
      <c r="AB1128" s="292"/>
      <c r="AC1128" s="292"/>
      <c r="AD1128" s="292"/>
      <c r="AE1128" s="292"/>
      <c r="AF1128" s="292"/>
      <c r="AG1128" s="292"/>
      <c r="AH1128" s="292"/>
      <c r="AI1128" s="292"/>
      <c r="AJ1128" s="292"/>
      <c r="AK1128" s="292"/>
      <c r="AL1128" s="292"/>
      <c r="AM1128" s="292"/>
      <c r="AN1128" s="293"/>
      <c r="AO1128" s="304">
        <v>2</v>
      </c>
      <c r="AP1128" s="305"/>
      <c r="AQ1128" s="305"/>
      <c r="AR1128" s="305"/>
      <c r="AS1128" s="305"/>
      <c r="AT1128" s="305"/>
      <c r="AU1128" s="305"/>
      <c r="AV1128" s="305"/>
      <c r="AW1128" s="305"/>
      <c r="AX1128" s="305"/>
      <c r="AY1128" s="305"/>
      <c r="AZ1128" s="305"/>
      <c r="BA1128" s="305"/>
      <c r="BB1128" s="305"/>
      <c r="BC1128" s="305"/>
      <c r="BD1128" s="305"/>
      <c r="BE1128" s="305"/>
      <c r="BF1128" s="305"/>
      <c r="BG1128" s="305"/>
      <c r="BH1128" s="305"/>
      <c r="BI1128" s="306"/>
      <c r="BJ1128" s="304">
        <v>0</v>
      </c>
      <c r="BK1128" s="305"/>
      <c r="BL1128" s="305"/>
      <c r="BM1128" s="305"/>
      <c r="BN1128" s="305"/>
      <c r="BO1128" s="305"/>
      <c r="BP1128" s="305"/>
      <c r="BQ1128" s="305"/>
      <c r="BR1128" s="305"/>
      <c r="BS1128" s="305"/>
      <c r="BT1128" s="305"/>
      <c r="BU1128" s="305"/>
      <c r="BV1128" s="305"/>
      <c r="BW1128" s="305"/>
      <c r="BX1128" s="305"/>
      <c r="BY1128" s="305"/>
      <c r="BZ1128" s="305"/>
      <c r="CA1128" s="305"/>
      <c r="CB1128" s="305"/>
      <c r="CC1128" s="305"/>
      <c r="CD1128" s="306"/>
      <c r="CE1128" s="304">
        <v>2</v>
      </c>
      <c r="CF1128" s="305"/>
      <c r="CG1128" s="305"/>
      <c r="CH1128" s="305"/>
      <c r="CI1128" s="305"/>
      <c r="CJ1128" s="305"/>
      <c r="CK1128" s="305"/>
      <c r="CL1128" s="305"/>
      <c r="CM1128" s="305"/>
      <c r="CN1128" s="306"/>
    </row>
    <row r="1129" spans="4:92" ht="14.25" customHeight="1" x14ac:dyDescent="0.35">
      <c r="D1129" s="284" t="s">
        <v>1188</v>
      </c>
      <c r="E1129" s="285"/>
      <c r="F1129" s="285"/>
      <c r="G1129" s="285"/>
      <c r="H1129" s="285"/>
      <c r="I1129" s="285"/>
      <c r="J1129" s="285"/>
      <c r="K1129" s="285"/>
      <c r="L1129" s="285"/>
      <c r="M1129" s="285"/>
      <c r="N1129" s="285"/>
      <c r="O1129" s="285"/>
      <c r="P1129" s="285"/>
      <c r="Q1129" s="285"/>
      <c r="R1129" s="285"/>
      <c r="S1129" s="285"/>
      <c r="T1129" s="285"/>
      <c r="U1129" s="285"/>
      <c r="V1129" s="285"/>
      <c r="W1129" s="285"/>
      <c r="X1129" s="285"/>
      <c r="Y1129" s="285"/>
      <c r="Z1129" s="285"/>
      <c r="AA1129" s="285"/>
      <c r="AB1129" s="285"/>
      <c r="AC1129" s="285"/>
      <c r="AD1129" s="285"/>
      <c r="AE1129" s="285"/>
      <c r="AF1129" s="285"/>
      <c r="AG1129" s="285"/>
      <c r="AH1129" s="285"/>
      <c r="AI1129" s="285"/>
      <c r="AJ1129" s="285"/>
      <c r="AK1129" s="285"/>
      <c r="AL1129" s="285"/>
      <c r="AM1129" s="285"/>
      <c r="AN1129" s="286"/>
      <c r="AO1129" s="304">
        <v>4</v>
      </c>
      <c r="AP1129" s="305"/>
      <c r="AQ1129" s="305"/>
      <c r="AR1129" s="305"/>
      <c r="AS1129" s="305"/>
      <c r="AT1129" s="305"/>
      <c r="AU1129" s="305"/>
      <c r="AV1129" s="305"/>
      <c r="AW1129" s="305"/>
      <c r="AX1129" s="305"/>
      <c r="AY1129" s="305"/>
      <c r="AZ1129" s="305"/>
      <c r="BA1129" s="305"/>
      <c r="BB1129" s="305"/>
      <c r="BC1129" s="305"/>
      <c r="BD1129" s="305"/>
      <c r="BE1129" s="305"/>
      <c r="BF1129" s="305"/>
      <c r="BG1129" s="305"/>
      <c r="BH1129" s="305"/>
      <c r="BI1129" s="306"/>
      <c r="BJ1129" s="304">
        <v>0</v>
      </c>
      <c r="BK1129" s="305"/>
      <c r="BL1129" s="305"/>
      <c r="BM1129" s="305"/>
      <c r="BN1129" s="305"/>
      <c r="BO1129" s="305"/>
      <c r="BP1129" s="305"/>
      <c r="BQ1129" s="305"/>
      <c r="BR1129" s="305"/>
      <c r="BS1129" s="305"/>
      <c r="BT1129" s="305"/>
      <c r="BU1129" s="305"/>
      <c r="BV1129" s="305"/>
      <c r="BW1129" s="305"/>
      <c r="BX1129" s="305"/>
      <c r="BY1129" s="305"/>
      <c r="BZ1129" s="305"/>
      <c r="CA1129" s="305"/>
      <c r="CB1129" s="305"/>
      <c r="CC1129" s="305"/>
      <c r="CD1129" s="306"/>
      <c r="CE1129" s="304">
        <v>4</v>
      </c>
      <c r="CF1129" s="305"/>
      <c r="CG1129" s="305"/>
      <c r="CH1129" s="305"/>
      <c r="CI1129" s="305"/>
      <c r="CJ1129" s="305"/>
      <c r="CK1129" s="305"/>
      <c r="CL1129" s="305"/>
      <c r="CM1129" s="305"/>
      <c r="CN1129" s="306"/>
    </row>
    <row r="1130" spans="4:92" ht="14.25" customHeight="1" x14ac:dyDescent="0.35">
      <c r="D1130" s="284" t="s">
        <v>1189</v>
      </c>
      <c r="E1130" s="285"/>
      <c r="F1130" s="285"/>
      <c r="G1130" s="285"/>
      <c r="H1130" s="285"/>
      <c r="I1130" s="285"/>
      <c r="J1130" s="285"/>
      <c r="K1130" s="285"/>
      <c r="L1130" s="285"/>
      <c r="M1130" s="285"/>
      <c r="N1130" s="285"/>
      <c r="O1130" s="285"/>
      <c r="P1130" s="285"/>
      <c r="Q1130" s="285"/>
      <c r="R1130" s="285"/>
      <c r="S1130" s="285"/>
      <c r="T1130" s="285"/>
      <c r="U1130" s="285"/>
      <c r="V1130" s="285"/>
      <c r="W1130" s="285"/>
      <c r="X1130" s="285"/>
      <c r="Y1130" s="285"/>
      <c r="Z1130" s="285"/>
      <c r="AA1130" s="285"/>
      <c r="AB1130" s="285"/>
      <c r="AC1130" s="285"/>
      <c r="AD1130" s="285"/>
      <c r="AE1130" s="285"/>
      <c r="AF1130" s="285"/>
      <c r="AG1130" s="285"/>
      <c r="AH1130" s="285"/>
      <c r="AI1130" s="285"/>
      <c r="AJ1130" s="285"/>
      <c r="AK1130" s="285"/>
      <c r="AL1130" s="285"/>
      <c r="AM1130" s="285"/>
      <c r="AN1130" s="286"/>
      <c r="AO1130" s="304">
        <v>444</v>
      </c>
      <c r="AP1130" s="305"/>
      <c r="AQ1130" s="305"/>
      <c r="AR1130" s="305"/>
      <c r="AS1130" s="305"/>
      <c r="AT1130" s="305"/>
      <c r="AU1130" s="305"/>
      <c r="AV1130" s="305"/>
      <c r="AW1130" s="305"/>
      <c r="AX1130" s="305"/>
      <c r="AY1130" s="305"/>
      <c r="AZ1130" s="305"/>
      <c r="BA1130" s="305"/>
      <c r="BB1130" s="305"/>
      <c r="BC1130" s="305"/>
      <c r="BD1130" s="305"/>
      <c r="BE1130" s="305"/>
      <c r="BF1130" s="305"/>
      <c r="BG1130" s="305"/>
      <c r="BH1130" s="305"/>
      <c r="BI1130" s="306"/>
      <c r="BJ1130" s="304">
        <v>0</v>
      </c>
      <c r="BK1130" s="305"/>
      <c r="BL1130" s="305"/>
      <c r="BM1130" s="305"/>
      <c r="BN1130" s="305"/>
      <c r="BO1130" s="305"/>
      <c r="BP1130" s="305"/>
      <c r="BQ1130" s="305"/>
      <c r="BR1130" s="305"/>
      <c r="BS1130" s="305"/>
      <c r="BT1130" s="305"/>
      <c r="BU1130" s="305"/>
      <c r="BV1130" s="305"/>
      <c r="BW1130" s="305"/>
      <c r="BX1130" s="305"/>
      <c r="BY1130" s="305"/>
      <c r="BZ1130" s="305"/>
      <c r="CA1130" s="305"/>
      <c r="CB1130" s="305"/>
      <c r="CC1130" s="305"/>
      <c r="CD1130" s="306"/>
      <c r="CE1130" s="304">
        <v>444</v>
      </c>
      <c r="CF1130" s="305"/>
      <c r="CG1130" s="305"/>
      <c r="CH1130" s="305"/>
      <c r="CI1130" s="305"/>
      <c r="CJ1130" s="305"/>
      <c r="CK1130" s="305"/>
      <c r="CL1130" s="305"/>
      <c r="CM1130" s="305"/>
      <c r="CN1130" s="306"/>
    </row>
    <row r="1131" spans="4:92" ht="14.25" customHeight="1" x14ac:dyDescent="0.35">
      <c r="D1131" s="284" t="s">
        <v>1190</v>
      </c>
      <c r="E1131" s="285"/>
      <c r="F1131" s="285"/>
      <c r="G1131" s="285"/>
      <c r="H1131" s="285"/>
      <c r="I1131" s="285"/>
      <c r="J1131" s="285"/>
      <c r="K1131" s="285"/>
      <c r="L1131" s="285"/>
      <c r="M1131" s="285"/>
      <c r="N1131" s="285"/>
      <c r="O1131" s="285"/>
      <c r="P1131" s="285"/>
      <c r="Q1131" s="285"/>
      <c r="R1131" s="285"/>
      <c r="S1131" s="285"/>
      <c r="T1131" s="285"/>
      <c r="U1131" s="285"/>
      <c r="V1131" s="285"/>
      <c r="W1131" s="285"/>
      <c r="X1131" s="285"/>
      <c r="Y1131" s="285"/>
      <c r="Z1131" s="285"/>
      <c r="AA1131" s="285"/>
      <c r="AB1131" s="285"/>
      <c r="AC1131" s="285"/>
      <c r="AD1131" s="285"/>
      <c r="AE1131" s="285"/>
      <c r="AF1131" s="285"/>
      <c r="AG1131" s="285"/>
      <c r="AH1131" s="285"/>
      <c r="AI1131" s="285"/>
      <c r="AJ1131" s="285"/>
      <c r="AK1131" s="285"/>
      <c r="AL1131" s="285"/>
      <c r="AM1131" s="285"/>
      <c r="AN1131" s="286"/>
      <c r="AO1131" s="304">
        <v>13</v>
      </c>
      <c r="AP1131" s="305"/>
      <c r="AQ1131" s="305"/>
      <c r="AR1131" s="305"/>
      <c r="AS1131" s="305"/>
      <c r="AT1131" s="305"/>
      <c r="AU1131" s="305"/>
      <c r="AV1131" s="305"/>
      <c r="AW1131" s="305"/>
      <c r="AX1131" s="305"/>
      <c r="AY1131" s="305"/>
      <c r="AZ1131" s="305"/>
      <c r="BA1131" s="305"/>
      <c r="BB1131" s="305"/>
      <c r="BC1131" s="305"/>
      <c r="BD1131" s="305"/>
      <c r="BE1131" s="305"/>
      <c r="BF1131" s="305"/>
      <c r="BG1131" s="305"/>
      <c r="BH1131" s="305"/>
      <c r="BI1131" s="306"/>
      <c r="BJ1131" s="304">
        <v>0</v>
      </c>
      <c r="BK1131" s="305"/>
      <c r="BL1131" s="305"/>
      <c r="BM1131" s="305"/>
      <c r="BN1131" s="305"/>
      <c r="BO1131" s="305"/>
      <c r="BP1131" s="305"/>
      <c r="BQ1131" s="305"/>
      <c r="BR1131" s="305"/>
      <c r="BS1131" s="305"/>
      <c r="BT1131" s="305"/>
      <c r="BU1131" s="305"/>
      <c r="BV1131" s="305"/>
      <c r="BW1131" s="305"/>
      <c r="BX1131" s="305"/>
      <c r="BY1131" s="305"/>
      <c r="BZ1131" s="305"/>
      <c r="CA1131" s="305"/>
      <c r="CB1131" s="305"/>
      <c r="CC1131" s="305"/>
      <c r="CD1131" s="306"/>
      <c r="CE1131" s="304">
        <v>13</v>
      </c>
      <c r="CF1131" s="305"/>
      <c r="CG1131" s="305"/>
      <c r="CH1131" s="305"/>
      <c r="CI1131" s="305"/>
      <c r="CJ1131" s="305"/>
      <c r="CK1131" s="305"/>
      <c r="CL1131" s="305"/>
      <c r="CM1131" s="305"/>
      <c r="CN1131" s="306"/>
    </row>
    <row r="1132" spans="4:92" ht="14.25" customHeight="1" x14ac:dyDescent="0.35">
      <c r="D1132" s="284" t="s">
        <v>1191</v>
      </c>
      <c r="E1132" s="285"/>
      <c r="F1132" s="285"/>
      <c r="G1132" s="285"/>
      <c r="H1132" s="285"/>
      <c r="I1132" s="285"/>
      <c r="J1132" s="285"/>
      <c r="K1132" s="285"/>
      <c r="L1132" s="285"/>
      <c r="M1132" s="285"/>
      <c r="N1132" s="285"/>
      <c r="O1132" s="285"/>
      <c r="P1132" s="285"/>
      <c r="Q1132" s="285"/>
      <c r="R1132" s="285"/>
      <c r="S1132" s="285"/>
      <c r="T1132" s="285"/>
      <c r="U1132" s="285"/>
      <c r="V1132" s="285"/>
      <c r="W1132" s="285"/>
      <c r="X1132" s="285"/>
      <c r="Y1132" s="285"/>
      <c r="Z1132" s="285"/>
      <c r="AA1132" s="285"/>
      <c r="AB1132" s="285"/>
      <c r="AC1132" s="285"/>
      <c r="AD1132" s="285"/>
      <c r="AE1132" s="285"/>
      <c r="AF1132" s="285"/>
      <c r="AG1132" s="285"/>
      <c r="AH1132" s="285"/>
      <c r="AI1132" s="285"/>
      <c r="AJ1132" s="285"/>
      <c r="AK1132" s="285"/>
      <c r="AL1132" s="285"/>
      <c r="AM1132" s="285"/>
      <c r="AN1132" s="286"/>
      <c r="AO1132" s="304">
        <v>512</v>
      </c>
      <c r="AP1132" s="305"/>
      <c r="AQ1132" s="305"/>
      <c r="AR1132" s="305"/>
      <c r="AS1132" s="305"/>
      <c r="AT1132" s="305"/>
      <c r="AU1132" s="305"/>
      <c r="AV1132" s="305"/>
      <c r="AW1132" s="305"/>
      <c r="AX1132" s="305"/>
      <c r="AY1132" s="305"/>
      <c r="AZ1132" s="305"/>
      <c r="BA1132" s="305"/>
      <c r="BB1132" s="305"/>
      <c r="BC1132" s="305"/>
      <c r="BD1132" s="305"/>
      <c r="BE1132" s="305"/>
      <c r="BF1132" s="305"/>
      <c r="BG1132" s="305"/>
      <c r="BH1132" s="305"/>
      <c r="BI1132" s="306"/>
      <c r="BJ1132" s="304">
        <v>0</v>
      </c>
      <c r="BK1132" s="305"/>
      <c r="BL1132" s="305"/>
      <c r="BM1132" s="305"/>
      <c r="BN1132" s="305"/>
      <c r="BO1132" s="305"/>
      <c r="BP1132" s="305"/>
      <c r="BQ1132" s="305"/>
      <c r="BR1132" s="305"/>
      <c r="BS1132" s="305"/>
      <c r="BT1132" s="305"/>
      <c r="BU1132" s="305"/>
      <c r="BV1132" s="305"/>
      <c r="BW1132" s="305"/>
      <c r="BX1132" s="305"/>
      <c r="BY1132" s="305"/>
      <c r="BZ1132" s="305"/>
      <c r="CA1132" s="305"/>
      <c r="CB1132" s="305"/>
      <c r="CC1132" s="305"/>
      <c r="CD1132" s="306"/>
      <c r="CE1132" s="304">
        <v>512</v>
      </c>
      <c r="CF1132" s="305"/>
      <c r="CG1132" s="305"/>
      <c r="CH1132" s="305"/>
      <c r="CI1132" s="305"/>
      <c r="CJ1132" s="305"/>
      <c r="CK1132" s="305"/>
      <c r="CL1132" s="305"/>
      <c r="CM1132" s="305"/>
      <c r="CN1132" s="306"/>
    </row>
    <row r="1133" spans="4:92" ht="14.25" customHeight="1" x14ac:dyDescent="0.35">
      <c r="D1133" s="284" t="s">
        <v>1192</v>
      </c>
      <c r="E1133" s="285"/>
      <c r="F1133" s="285"/>
      <c r="G1133" s="285"/>
      <c r="H1133" s="285"/>
      <c r="I1133" s="285"/>
      <c r="J1133" s="285"/>
      <c r="K1133" s="285"/>
      <c r="L1133" s="285"/>
      <c r="M1133" s="285"/>
      <c r="N1133" s="285"/>
      <c r="O1133" s="285"/>
      <c r="P1133" s="285"/>
      <c r="Q1133" s="285"/>
      <c r="R1133" s="285"/>
      <c r="S1133" s="285"/>
      <c r="T1133" s="285"/>
      <c r="U1133" s="285"/>
      <c r="V1133" s="285"/>
      <c r="W1133" s="285"/>
      <c r="X1133" s="285"/>
      <c r="Y1133" s="285"/>
      <c r="Z1133" s="285"/>
      <c r="AA1133" s="285"/>
      <c r="AB1133" s="285"/>
      <c r="AC1133" s="285"/>
      <c r="AD1133" s="285"/>
      <c r="AE1133" s="285"/>
      <c r="AF1133" s="285"/>
      <c r="AG1133" s="285"/>
      <c r="AH1133" s="285"/>
      <c r="AI1133" s="285"/>
      <c r="AJ1133" s="285"/>
      <c r="AK1133" s="285"/>
      <c r="AL1133" s="285"/>
      <c r="AM1133" s="285"/>
      <c r="AN1133" s="286"/>
      <c r="AO1133" s="304">
        <v>15</v>
      </c>
      <c r="AP1133" s="305"/>
      <c r="AQ1133" s="305"/>
      <c r="AR1133" s="305"/>
      <c r="AS1133" s="305"/>
      <c r="AT1133" s="305"/>
      <c r="AU1133" s="305"/>
      <c r="AV1133" s="305"/>
      <c r="AW1133" s="305"/>
      <c r="AX1133" s="305"/>
      <c r="AY1133" s="305"/>
      <c r="AZ1133" s="305"/>
      <c r="BA1133" s="305"/>
      <c r="BB1133" s="305"/>
      <c r="BC1133" s="305"/>
      <c r="BD1133" s="305"/>
      <c r="BE1133" s="305"/>
      <c r="BF1133" s="305"/>
      <c r="BG1133" s="305"/>
      <c r="BH1133" s="305"/>
      <c r="BI1133" s="306"/>
      <c r="BJ1133" s="304">
        <v>0</v>
      </c>
      <c r="BK1133" s="305"/>
      <c r="BL1133" s="305"/>
      <c r="BM1133" s="305"/>
      <c r="BN1133" s="305"/>
      <c r="BO1133" s="305"/>
      <c r="BP1133" s="305"/>
      <c r="BQ1133" s="305"/>
      <c r="BR1133" s="305"/>
      <c r="BS1133" s="305"/>
      <c r="BT1133" s="305"/>
      <c r="BU1133" s="305"/>
      <c r="BV1133" s="305"/>
      <c r="BW1133" s="305"/>
      <c r="BX1133" s="305"/>
      <c r="BY1133" s="305"/>
      <c r="BZ1133" s="305"/>
      <c r="CA1133" s="305"/>
      <c r="CB1133" s="305"/>
      <c r="CC1133" s="305"/>
      <c r="CD1133" s="306"/>
      <c r="CE1133" s="304">
        <v>15</v>
      </c>
      <c r="CF1133" s="305"/>
      <c r="CG1133" s="305"/>
      <c r="CH1133" s="305"/>
      <c r="CI1133" s="305"/>
      <c r="CJ1133" s="305"/>
      <c r="CK1133" s="305"/>
      <c r="CL1133" s="305"/>
      <c r="CM1133" s="305"/>
      <c r="CN1133" s="306"/>
    </row>
    <row r="1134" spans="4:92" ht="14.25" customHeight="1" x14ac:dyDescent="0.35">
      <c r="D1134" s="284" t="s">
        <v>1193</v>
      </c>
      <c r="E1134" s="285"/>
      <c r="F1134" s="285"/>
      <c r="G1134" s="285"/>
      <c r="H1134" s="285"/>
      <c r="I1134" s="285"/>
      <c r="J1134" s="285"/>
      <c r="K1134" s="285"/>
      <c r="L1134" s="285"/>
      <c r="M1134" s="285"/>
      <c r="N1134" s="285"/>
      <c r="O1134" s="285"/>
      <c r="P1134" s="285"/>
      <c r="Q1134" s="285"/>
      <c r="R1134" s="285"/>
      <c r="S1134" s="285"/>
      <c r="T1134" s="285"/>
      <c r="U1134" s="285"/>
      <c r="V1134" s="285"/>
      <c r="W1134" s="285"/>
      <c r="X1134" s="285"/>
      <c r="Y1134" s="285"/>
      <c r="Z1134" s="285"/>
      <c r="AA1134" s="285"/>
      <c r="AB1134" s="285"/>
      <c r="AC1134" s="285"/>
      <c r="AD1134" s="285"/>
      <c r="AE1134" s="285"/>
      <c r="AF1134" s="285"/>
      <c r="AG1134" s="285"/>
      <c r="AH1134" s="285"/>
      <c r="AI1134" s="285"/>
      <c r="AJ1134" s="285"/>
      <c r="AK1134" s="285"/>
      <c r="AL1134" s="285"/>
      <c r="AM1134" s="285"/>
      <c r="AN1134" s="286"/>
      <c r="AO1134" s="304">
        <v>1</v>
      </c>
      <c r="AP1134" s="305"/>
      <c r="AQ1134" s="305"/>
      <c r="AR1134" s="305"/>
      <c r="AS1134" s="305"/>
      <c r="AT1134" s="305"/>
      <c r="AU1134" s="305"/>
      <c r="AV1134" s="305"/>
      <c r="AW1134" s="305"/>
      <c r="AX1134" s="305"/>
      <c r="AY1134" s="305"/>
      <c r="AZ1134" s="305"/>
      <c r="BA1134" s="305"/>
      <c r="BB1134" s="305"/>
      <c r="BC1134" s="305"/>
      <c r="BD1134" s="305"/>
      <c r="BE1134" s="305"/>
      <c r="BF1134" s="305"/>
      <c r="BG1134" s="305"/>
      <c r="BH1134" s="305"/>
      <c r="BI1134" s="306"/>
      <c r="BJ1134" s="304">
        <v>0</v>
      </c>
      <c r="BK1134" s="305"/>
      <c r="BL1134" s="305"/>
      <c r="BM1134" s="305"/>
      <c r="BN1134" s="305"/>
      <c r="BO1134" s="305"/>
      <c r="BP1134" s="305"/>
      <c r="BQ1134" s="305"/>
      <c r="BR1134" s="305"/>
      <c r="BS1134" s="305"/>
      <c r="BT1134" s="305"/>
      <c r="BU1134" s="305"/>
      <c r="BV1134" s="305"/>
      <c r="BW1134" s="305"/>
      <c r="BX1134" s="305"/>
      <c r="BY1134" s="305"/>
      <c r="BZ1134" s="305"/>
      <c r="CA1134" s="305"/>
      <c r="CB1134" s="305"/>
      <c r="CC1134" s="305"/>
      <c r="CD1134" s="306"/>
      <c r="CE1134" s="304">
        <v>1</v>
      </c>
      <c r="CF1134" s="305"/>
      <c r="CG1134" s="305"/>
      <c r="CH1134" s="305"/>
      <c r="CI1134" s="305"/>
      <c r="CJ1134" s="305"/>
      <c r="CK1134" s="305"/>
      <c r="CL1134" s="305"/>
      <c r="CM1134" s="305"/>
      <c r="CN1134" s="306"/>
    </row>
    <row r="1135" spans="4:92" ht="14.25" customHeight="1" x14ac:dyDescent="0.35">
      <c r="D1135" s="284" t="s">
        <v>1194</v>
      </c>
      <c r="E1135" s="285"/>
      <c r="F1135" s="285"/>
      <c r="G1135" s="285"/>
      <c r="H1135" s="285"/>
      <c r="I1135" s="285"/>
      <c r="J1135" s="285"/>
      <c r="K1135" s="285"/>
      <c r="L1135" s="285"/>
      <c r="M1135" s="285"/>
      <c r="N1135" s="285"/>
      <c r="O1135" s="285"/>
      <c r="P1135" s="285"/>
      <c r="Q1135" s="285"/>
      <c r="R1135" s="285"/>
      <c r="S1135" s="285"/>
      <c r="T1135" s="285"/>
      <c r="U1135" s="285"/>
      <c r="V1135" s="285"/>
      <c r="W1135" s="285"/>
      <c r="X1135" s="285"/>
      <c r="Y1135" s="285"/>
      <c r="Z1135" s="285"/>
      <c r="AA1135" s="285"/>
      <c r="AB1135" s="285"/>
      <c r="AC1135" s="285"/>
      <c r="AD1135" s="285"/>
      <c r="AE1135" s="285"/>
      <c r="AF1135" s="285"/>
      <c r="AG1135" s="285"/>
      <c r="AH1135" s="285"/>
      <c r="AI1135" s="285"/>
      <c r="AJ1135" s="285"/>
      <c r="AK1135" s="285"/>
      <c r="AL1135" s="285"/>
      <c r="AM1135" s="285"/>
      <c r="AN1135" s="286"/>
      <c r="AO1135" s="304">
        <v>1</v>
      </c>
      <c r="AP1135" s="305"/>
      <c r="AQ1135" s="305"/>
      <c r="AR1135" s="305"/>
      <c r="AS1135" s="305"/>
      <c r="AT1135" s="305"/>
      <c r="AU1135" s="305"/>
      <c r="AV1135" s="305"/>
      <c r="AW1135" s="305"/>
      <c r="AX1135" s="305"/>
      <c r="AY1135" s="305"/>
      <c r="AZ1135" s="305"/>
      <c r="BA1135" s="305"/>
      <c r="BB1135" s="305"/>
      <c r="BC1135" s="305"/>
      <c r="BD1135" s="305"/>
      <c r="BE1135" s="305"/>
      <c r="BF1135" s="305"/>
      <c r="BG1135" s="305"/>
      <c r="BH1135" s="305"/>
      <c r="BI1135" s="306"/>
      <c r="BJ1135" s="304">
        <v>0</v>
      </c>
      <c r="BK1135" s="305"/>
      <c r="BL1135" s="305"/>
      <c r="BM1135" s="305"/>
      <c r="BN1135" s="305"/>
      <c r="BO1135" s="305"/>
      <c r="BP1135" s="305"/>
      <c r="BQ1135" s="305"/>
      <c r="BR1135" s="305"/>
      <c r="BS1135" s="305"/>
      <c r="BT1135" s="305"/>
      <c r="BU1135" s="305"/>
      <c r="BV1135" s="305"/>
      <c r="BW1135" s="305"/>
      <c r="BX1135" s="305"/>
      <c r="BY1135" s="305"/>
      <c r="BZ1135" s="305"/>
      <c r="CA1135" s="305"/>
      <c r="CB1135" s="305"/>
      <c r="CC1135" s="305"/>
      <c r="CD1135" s="306"/>
      <c r="CE1135" s="304">
        <v>1</v>
      </c>
      <c r="CF1135" s="305"/>
      <c r="CG1135" s="305"/>
      <c r="CH1135" s="305"/>
      <c r="CI1135" s="305"/>
      <c r="CJ1135" s="305"/>
      <c r="CK1135" s="305"/>
      <c r="CL1135" s="305"/>
      <c r="CM1135" s="305"/>
      <c r="CN1135" s="306"/>
    </row>
    <row r="1136" spans="4:92" ht="14.25" customHeight="1" x14ac:dyDescent="0.35">
      <c r="D1136" s="284" t="s">
        <v>1195</v>
      </c>
      <c r="E1136" s="285"/>
      <c r="F1136" s="285"/>
      <c r="G1136" s="285"/>
      <c r="H1136" s="285"/>
      <c r="I1136" s="285"/>
      <c r="J1136" s="285"/>
      <c r="K1136" s="285"/>
      <c r="L1136" s="285"/>
      <c r="M1136" s="285"/>
      <c r="N1136" s="285"/>
      <c r="O1136" s="285"/>
      <c r="P1136" s="285"/>
      <c r="Q1136" s="285"/>
      <c r="R1136" s="285"/>
      <c r="S1136" s="285"/>
      <c r="T1136" s="285"/>
      <c r="U1136" s="285"/>
      <c r="V1136" s="285"/>
      <c r="W1136" s="285"/>
      <c r="X1136" s="285"/>
      <c r="Y1136" s="285"/>
      <c r="Z1136" s="285"/>
      <c r="AA1136" s="285"/>
      <c r="AB1136" s="285"/>
      <c r="AC1136" s="285"/>
      <c r="AD1136" s="285"/>
      <c r="AE1136" s="285"/>
      <c r="AF1136" s="285"/>
      <c r="AG1136" s="285"/>
      <c r="AH1136" s="285"/>
      <c r="AI1136" s="285"/>
      <c r="AJ1136" s="285"/>
      <c r="AK1136" s="285"/>
      <c r="AL1136" s="285"/>
      <c r="AM1136" s="285"/>
      <c r="AN1136" s="286"/>
      <c r="AO1136" s="304">
        <v>8</v>
      </c>
      <c r="AP1136" s="305"/>
      <c r="AQ1136" s="305"/>
      <c r="AR1136" s="305"/>
      <c r="AS1136" s="305"/>
      <c r="AT1136" s="305"/>
      <c r="AU1136" s="305"/>
      <c r="AV1136" s="305"/>
      <c r="AW1136" s="305"/>
      <c r="AX1136" s="305"/>
      <c r="AY1136" s="305"/>
      <c r="AZ1136" s="305"/>
      <c r="BA1136" s="305"/>
      <c r="BB1136" s="305"/>
      <c r="BC1136" s="305"/>
      <c r="BD1136" s="305"/>
      <c r="BE1136" s="305"/>
      <c r="BF1136" s="305"/>
      <c r="BG1136" s="305"/>
      <c r="BH1136" s="305"/>
      <c r="BI1136" s="306"/>
      <c r="BJ1136" s="304">
        <v>0</v>
      </c>
      <c r="BK1136" s="305"/>
      <c r="BL1136" s="305"/>
      <c r="BM1136" s="305"/>
      <c r="BN1136" s="305"/>
      <c r="BO1136" s="305"/>
      <c r="BP1136" s="305"/>
      <c r="BQ1136" s="305"/>
      <c r="BR1136" s="305"/>
      <c r="BS1136" s="305"/>
      <c r="BT1136" s="305"/>
      <c r="BU1136" s="305"/>
      <c r="BV1136" s="305"/>
      <c r="BW1136" s="305"/>
      <c r="BX1136" s="305"/>
      <c r="BY1136" s="305"/>
      <c r="BZ1136" s="305"/>
      <c r="CA1136" s="305"/>
      <c r="CB1136" s="305"/>
      <c r="CC1136" s="305"/>
      <c r="CD1136" s="306"/>
      <c r="CE1136" s="304">
        <v>8</v>
      </c>
      <c r="CF1136" s="305"/>
      <c r="CG1136" s="305"/>
      <c r="CH1136" s="305"/>
      <c r="CI1136" s="305"/>
      <c r="CJ1136" s="305"/>
      <c r="CK1136" s="305"/>
      <c r="CL1136" s="305"/>
      <c r="CM1136" s="305"/>
      <c r="CN1136" s="306"/>
    </row>
    <row r="1137" spans="1:93" ht="14.25" customHeight="1" x14ac:dyDescent="0.35">
      <c r="D1137" s="284" t="s">
        <v>1196</v>
      </c>
      <c r="E1137" s="285"/>
      <c r="F1137" s="285"/>
      <c r="G1137" s="285"/>
      <c r="H1137" s="285"/>
      <c r="I1137" s="285"/>
      <c r="J1137" s="285"/>
      <c r="K1137" s="285"/>
      <c r="L1137" s="285"/>
      <c r="M1137" s="285"/>
      <c r="N1137" s="285"/>
      <c r="O1137" s="285"/>
      <c r="P1137" s="285"/>
      <c r="Q1137" s="285"/>
      <c r="R1137" s="285"/>
      <c r="S1137" s="285"/>
      <c r="T1137" s="285"/>
      <c r="U1137" s="285"/>
      <c r="V1137" s="285"/>
      <c r="W1137" s="285"/>
      <c r="X1137" s="285"/>
      <c r="Y1137" s="285"/>
      <c r="Z1137" s="285"/>
      <c r="AA1137" s="285"/>
      <c r="AB1137" s="285"/>
      <c r="AC1137" s="285"/>
      <c r="AD1137" s="285"/>
      <c r="AE1137" s="285"/>
      <c r="AF1137" s="285"/>
      <c r="AG1137" s="285"/>
      <c r="AH1137" s="285"/>
      <c r="AI1137" s="285"/>
      <c r="AJ1137" s="285"/>
      <c r="AK1137" s="285"/>
      <c r="AL1137" s="285"/>
      <c r="AM1137" s="285"/>
      <c r="AN1137" s="286"/>
      <c r="AO1137" s="304">
        <v>35</v>
      </c>
      <c r="AP1137" s="305"/>
      <c r="AQ1137" s="305"/>
      <c r="AR1137" s="305"/>
      <c r="AS1137" s="305"/>
      <c r="AT1137" s="305"/>
      <c r="AU1137" s="305"/>
      <c r="AV1137" s="305"/>
      <c r="AW1137" s="305"/>
      <c r="AX1137" s="305"/>
      <c r="AY1137" s="305"/>
      <c r="AZ1137" s="305"/>
      <c r="BA1137" s="305"/>
      <c r="BB1137" s="305"/>
      <c r="BC1137" s="305"/>
      <c r="BD1137" s="305"/>
      <c r="BE1137" s="305"/>
      <c r="BF1137" s="305"/>
      <c r="BG1137" s="305"/>
      <c r="BH1137" s="305"/>
      <c r="BI1137" s="306"/>
      <c r="BJ1137" s="304">
        <v>0</v>
      </c>
      <c r="BK1137" s="305"/>
      <c r="BL1137" s="305"/>
      <c r="BM1137" s="305"/>
      <c r="BN1137" s="305"/>
      <c r="BO1137" s="305"/>
      <c r="BP1137" s="305"/>
      <c r="BQ1137" s="305"/>
      <c r="BR1137" s="305"/>
      <c r="BS1137" s="305"/>
      <c r="BT1137" s="305"/>
      <c r="BU1137" s="305"/>
      <c r="BV1137" s="305"/>
      <c r="BW1137" s="305"/>
      <c r="BX1137" s="305"/>
      <c r="BY1137" s="305"/>
      <c r="BZ1137" s="305"/>
      <c r="CA1137" s="305"/>
      <c r="CB1137" s="305"/>
      <c r="CC1137" s="305"/>
      <c r="CD1137" s="306"/>
      <c r="CE1137" s="304">
        <v>35</v>
      </c>
      <c r="CF1137" s="305"/>
      <c r="CG1137" s="305"/>
      <c r="CH1137" s="305"/>
      <c r="CI1137" s="305"/>
      <c r="CJ1137" s="305"/>
      <c r="CK1137" s="305"/>
      <c r="CL1137" s="305"/>
      <c r="CM1137" s="305"/>
      <c r="CN1137" s="306"/>
    </row>
    <row r="1138" spans="1:93" ht="14.25" customHeight="1" x14ac:dyDescent="0.35">
      <c r="D1138" s="284" t="s">
        <v>1197</v>
      </c>
      <c r="E1138" s="285"/>
      <c r="F1138" s="285"/>
      <c r="G1138" s="285"/>
      <c r="H1138" s="285"/>
      <c r="I1138" s="285"/>
      <c r="J1138" s="285"/>
      <c r="K1138" s="285"/>
      <c r="L1138" s="285"/>
      <c r="M1138" s="285"/>
      <c r="N1138" s="285"/>
      <c r="O1138" s="285"/>
      <c r="P1138" s="285"/>
      <c r="Q1138" s="285"/>
      <c r="R1138" s="285"/>
      <c r="S1138" s="285"/>
      <c r="T1138" s="285"/>
      <c r="U1138" s="285"/>
      <c r="V1138" s="285"/>
      <c r="W1138" s="285"/>
      <c r="X1138" s="285"/>
      <c r="Y1138" s="285"/>
      <c r="Z1138" s="285"/>
      <c r="AA1138" s="285"/>
      <c r="AB1138" s="285"/>
      <c r="AC1138" s="285"/>
      <c r="AD1138" s="285"/>
      <c r="AE1138" s="285"/>
      <c r="AF1138" s="285"/>
      <c r="AG1138" s="285"/>
      <c r="AH1138" s="285"/>
      <c r="AI1138" s="285"/>
      <c r="AJ1138" s="285"/>
      <c r="AK1138" s="285"/>
      <c r="AL1138" s="285"/>
      <c r="AM1138" s="285"/>
      <c r="AN1138" s="286"/>
      <c r="AO1138" s="304">
        <v>1</v>
      </c>
      <c r="AP1138" s="305"/>
      <c r="AQ1138" s="305"/>
      <c r="AR1138" s="305"/>
      <c r="AS1138" s="305"/>
      <c r="AT1138" s="305"/>
      <c r="AU1138" s="305"/>
      <c r="AV1138" s="305"/>
      <c r="AW1138" s="305"/>
      <c r="AX1138" s="305"/>
      <c r="AY1138" s="305"/>
      <c r="AZ1138" s="305"/>
      <c r="BA1138" s="305"/>
      <c r="BB1138" s="305"/>
      <c r="BC1138" s="305"/>
      <c r="BD1138" s="305"/>
      <c r="BE1138" s="305"/>
      <c r="BF1138" s="305"/>
      <c r="BG1138" s="305"/>
      <c r="BH1138" s="305"/>
      <c r="BI1138" s="306"/>
      <c r="BJ1138" s="304">
        <v>0</v>
      </c>
      <c r="BK1138" s="305"/>
      <c r="BL1138" s="305"/>
      <c r="BM1138" s="305"/>
      <c r="BN1138" s="305"/>
      <c r="BO1138" s="305"/>
      <c r="BP1138" s="305"/>
      <c r="BQ1138" s="305"/>
      <c r="BR1138" s="305"/>
      <c r="BS1138" s="305"/>
      <c r="BT1138" s="305"/>
      <c r="BU1138" s="305"/>
      <c r="BV1138" s="305"/>
      <c r="BW1138" s="305"/>
      <c r="BX1138" s="305"/>
      <c r="BY1138" s="305"/>
      <c r="BZ1138" s="305"/>
      <c r="CA1138" s="305"/>
      <c r="CB1138" s="305"/>
      <c r="CC1138" s="305"/>
      <c r="CD1138" s="306"/>
      <c r="CE1138" s="304">
        <v>1</v>
      </c>
      <c r="CF1138" s="305"/>
      <c r="CG1138" s="305"/>
      <c r="CH1138" s="305"/>
      <c r="CI1138" s="305"/>
      <c r="CJ1138" s="305"/>
      <c r="CK1138" s="305"/>
      <c r="CL1138" s="305"/>
      <c r="CM1138" s="305"/>
      <c r="CN1138" s="306"/>
    </row>
    <row r="1139" spans="1:93" ht="14.25" customHeight="1" x14ac:dyDescent="0.35">
      <c r="D1139" s="284" t="s">
        <v>609</v>
      </c>
      <c r="E1139" s="285"/>
      <c r="F1139" s="285"/>
      <c r="G1139" s="285"/>
      <c r="H1139" s="285"/>
      <c r="I1139" s="285"/>
      <c r="J1139" s="285"/>
      <c r="K1139" s="285"/>
      <c r="L1139" s="285"/>
      <c r="M1139" s="285"/>
      <c r="N1139" s="285"/>
      <c r="O1139" s="285"/>
      <c r="P1139" s="285"/>
      <c r="Q1139" s="285"/>
      <c r="R1139" s="285"/>
      <c r="S1139" s="285"/>
      <c r="T1139" s="285"/>
      <c r="U1139" s="285"/>
      <c r="V1139" s="285"/>
      <c r="W1139" s="285"/>
      <c r="X1139" s="285"/>
      <c r="Y1139" s="285"/>
      <c r="Z1139" s="285"/>
      <c r="AA1139" s="285"/>
      <c r="AB1139" s="285"/>
      <c r="AC1139" s="285"/>
      <c r="AD1139" s="285"/>
      <c r="AE1139" s="285"/>
      <c r="AF1139" s="285"/>
      <c r="AG1139" s="285"/>
      <c r="AH1139" s="285"/>
      <c r="AI1139" s="285"/>
      <c r="AJ1139" s="285"/>
      <c r="AK1139" s="285"/>
      <c r="AL1139" s="285"/>
      <c r="AM1139" s="285"/>
      <c r="AN1139" s="286"/>
      <c r="AO1139" s="304">
        <v>1</v>
      </c>
      <c r="AP1139" s="305"/>
      <c r="AQ1139" s="305"/>
      <c r="AR1139" s="305"/>
      <c r="AS1139" s="305"/>
      <c r="AT1139" s="305"/>
      <c r="AU1139" s="305"/>
      <c r="AV1139" s="305"/>
      <c r="AW1139" s="305"/>
      <c r="AX1139" s="305"/>
      <c r="AY1139" s="305"/>
      <c r="AZ1139" s="305"/>
      <c r="BA1139" s="305"/>
      <c r="BB1139" s="305"/>
      <c r="BC1139" s="305"/>
      <c r="BD1139" s="305"/>
      <c r="BE1139" s="305"/>
      <c r="BF1139" s="305"/>
      <c r="BG1139" s="305"/>
      <c r="BH1139" s="305"/>
      <c r="BI1139" s="306"/>
      <c r="BJ1139" s="304">
        <v>0</v>
      </c>
      <c r="BK1139" s="305"/>
      <c r="BL1139" s="305"/>
      <c r="BM1139" s="305"/>
      <c r="BN1139" s="305"/>
      <c r="BO1139" s="305"/>
      <c r="BP1139" s="305"/>
      <c r="BQ1139" s="305"/>
      <c r="BR1139" s="305"/>
      <c r="BS1139" s="305"/>
      <c r="BT1139" s="305"/>
      <c r="BU1139" s="305"/>
      <c r="BV1139" s="305"/>
      <c r="BW1139" s="305"/>
      <c r="BX1139" s="305"/>
      <c r="BY1139" s="305"/>
      <c r="BZ1139" s="305"/>
      <c r="CA1139" s="305"/>
      <c r="CB1139" s="305"/>
      <c r="CC1139" s="305"/>
      <c r="CD1139" s="306"/>
      <c r="CE1139" s="304">
        <v>1</v>
      </c>
      <c r="CF1139" s="305"/>
      <c r="CG1139" s="305"/>
      <c r="CH1139" s="305"/>
      <c r="CI1139" s="305"/>
      <c r="CJ1139" s="305"/>
      <c r="CK1139" s="305"/>
      <c r="CL1139" s="305"/>
      <c r="CM1139" s="305"/>
      <c r="CN1139" s="306"/>
    </row>
    <row r="1140" spans="1:93" ht="14.25" customHeight="1" x14ac:dyDescent="0.35">
      <c r="D1140" s="284" t="s">
        <v>1198</v>
      </c>
      <c r="E1140" s="285"/>
      <c r="F1140" s="285"/>
      <c r="G1140" s="285"/>
      <c r="H1140" s="285"/>
      <c r="I1140" s="285"/>
      <c r="J1140" s="285"/>
      <c r="K1140" s="285"/>
      <c r="L1140" s="285"/>
      <c r="M1140" s="285"/>
      <c r="N1140" s="285"/>
      <c r="O1140" s="285"/>
      <c r="P1140" s="285"/>
      <c r="Q1140" s="285"/>
      <c r="R1140" s="285"/>
      <c r="S1140" s="285"/>
      <c r="T1140" s="285"/>
      <c r="U1140" s="285"/>
      <c r="V1140" s="285"/>
      <c r="W1140" s="285"/>
      <c r="X1140" s="285"/>
      <c r="Y1140" s="285"/>
      <c r="Z1140" s="285"/>
      <c r="AA1140" s="285"/>
      <c r="AB1140" s="285"/>
      <c r="AC1140" s="285"/>
      <c r="AD1140" s="285"/>
      <c r="AE1140" s="285"/>
      <c r="AF1140" s="285"/>
      <c r="AG1140" s="285"/>
      <c r="AH1140" s="285"/>
      <c r="AI1140" s="285"/>
      <c r="AJ1140" s="285"/>
      <c r="AK1140" s="285"/>
      <c r="AL1140" s="285"/>
      <c r="AM1140" s="285"/>
      <c r="AN1140" s="286"/>
      <c r="AO1140" s="304">
        <v>5</v>
      </c>
      <c r="AP1140" s="305"/>
      <c r="AQ1140" s="305"/>
      <c r="AR1140" s="305"/>
      <c r="AS1140" s="305"/>
      <c r="AT1140" s="305"/>
      <c r="AU1140" s="305"/>
      <c r="AV1140" s="305"/>
      <c r="AW1140" s="305"/>
      <c r="AX1140" s="305"/>
      <c r="AY1140" s="305"/>
      <c r="AZ1140" s="305"/>
      <c r="BA1140" s="305"/>
      <c r="BB1140" s="305"/>
      <c r="BC1140" s="305"/>
      <c r="BD1140" s="305"/>
      <c r="BE1140" s="305"/>
      <c r="BF1140" s="305"/>
      <c r="BG1140" s="305"/>
      <c r="BH1140" s="305"/>
      <c r="BI1140" s="306"/>
      <c r="BJ1140" s="304">
        <v>0</v>
      </c>
      <c r="BK1140" s="305"/>
      <c r="BL1140" s="305"/>
      <c r="BM1140" s="305"/>
      <c r="BN1140" s="305"/>
      <c r="BO1140" s="305"/>
      <c r="BP1140" s="305"/>
      <c r="BQ1140" s="305"/>
      <c r="BR1140" s="305"/>
      <c r="BS1140" s="305"/>
      <c r="BT1140" s="305"/>
      <c r="BU1140" s="305"/>
      <c r="BV1140" s="305"/>
      <c r="BW1140" s="305"/>
      <c r="BX1140" s="305"/>
      <c r="BY1140" s="305"/>
      <c r="BZ1140" s="305"/>
      <c r="CA1140" s="305"/>
      <c r="CB1140" s="305"/>
      <c r="CC1140" s="305"/>
      <c r="CD1140" s="306"/>
      <c r="CE1140" s="304">
        <v>5</v>
      </c>
      <c r="CF1140" s="305"/>
      <c r="CG1140" s="305"/>
      <c r="CH1140" s="305"/>
      <c r="CI1140" s="305"/>
      <c r="CJ1140" s="305"/>
      <c r="CK1140" s="305"/>
      <c r="CL1140" s="305"/>
      <c r="CM1140" s="305"/>
      <c r="CN1140" s="306"/>
    </row>
    <row r="1141" spans="1:93" ht="14.25" customHeight="1" x14ac:dyDescent="0.35">
      <c r="D1141" s="284" t="s">
        <v>1199</v>
      </c>
      <c r="E1141" s="285"/>
      <c r="F1141" s="285"/>
      <c r="G1141" s="285"/>
      <c r="H1141" s="285"/>
      <c r="I1141" s="285"/>
      <c r="J1141" s="285"/>
      <c r="K1141" s="285"/>
      <c r="L1141" s="285"/>
      <c r="M1141" s="285"/>
      <c r="N1141" s="285"/>
      <c r="O1141" s="285"/>
      <c r="P1141" s="285"/>
      <c r="Q1141" s="285"/>
      <c r="R1141" s="285"/>
      <c r="S1141" s="285"/>
      <c r="T1141" s="285"/>
      <c r="U1141" s="285"/>
      <c r="V1141" s="285"/>
      <c r="W1141" s="285"/>
      <c r="X1141" s="285"/>
      <c r="Y1141" s="285"/>
      <c r="Z1141" s="285"/>
      <c r="AA1141" s="285"/>
      <c r="AB1141" s="285"/>
      <c r="AC1141" s="285"/>
      <c r="AD1141" s="285"/>
      <c r="AE1141" s="285"/>
      <c r="AF1141" s="285"/>
      <c r="AG1141" s="285"/>
      <c r="AH1141" s="285"/>
      <c r="AI1141" s="285"/>
      <c r="AJ1141" s="285"/>
      <c r="AK1141" s="285"/>
      <c r="AL1141" s="285"/>
      <c r="AM1141" s="285"/>
      <c r="AN1141" s="286"/>
      <c r="AO1141" s="304">
        <v>37</v>
      </c>
      <c r="AP1141" s="305"/>
      <c r="AQ1141" s="305"/>
      <c r="AR1141" s="305"/>
      <c r="AS1141" s="305"/>
      <c r="AT1141" s="305"/>
      <c r="AU1141" s="305"/>
      <c r="AV1141" s="305"/>
      <c r="AW1141" s="305"/>
      <c r="AX1141" s="305"/>
      <c r="AY1141" s="305"/>
      <c r="AZ1141" s="305"/>
      <c r="BA1141" s="305"/>
      <c r="BB1141" s="305"/>
      <c r="BC1141" s="305"/>
      <c r="BD1141" s="305"/>
      <c r="BE1141" s="305"/>
      <c r="BF1141" s="305"/>
      <c r="BG1141" s="305"/>
      <c r="BH1141" s="305"/>
      <c r="BI1141" s="306"/>
      <c r="BJ1141" s="304">
        <v>0</v>
      </c>
      <c r="BK1141" s="305"/>
      <c r="BL1141" s="305"/>
      <c r="BM1141" s="305"/>
      <c r="BN1141" s="305"/>
      <c r="BO1141" s="305"/>
      <c r="BP1141" s="305"/>
      <c r="BQ1141" s="305"/>
      <c r="BR1141" s="305"/>
      <c r="BS1141" s="305"/>
      <c r="BT1141" s="305"/>
      <c r="BU1141" s="305"/>
      <c r="BV1141" s="305"/>
      <c r="BW1141" s="305"/>
      <c r="BX1141" s="305"/>
      <c r="BY1141" s="305"/>
      <c r="BZ1141" s="305"/>
      <c r="CA1141" s="305"/>
      <c r="CB1141" s="305"/>
      <c r="CC1141" s="305"/>
      <c r="CD1141" s="306"/>
      <c r="CE1141" s="304">
        <v>37</v>
      </c>
      <c r="CF1141" s="305"/>
      <c r="CG1141" s="305"/>
      <c r="CH1141" s="305"/>
      <c r="CI1141" s="305"/>
      <c r="CJ1141" s="305"/>
      <c r="CK1141" s="305"/>
      <c r="CL1141" s="305"/>
      <c r="CM1141" s="305"/>
      <c r="CN1141" s="306"/>
    </row>
    <row r="1142" spans="1:93" ht="14.25" customHeight="1" x14ac:dyDescent="0.35">
      <c r="D1142" s="284" t="s">
        <v>1200</v>
      </c>
      <c r="E1142" s="285"/>
      <c r="F1142" s="285"/>
      <c r="G1142" s="285"/>
      <c r="H1142" s="285"/>
      <c r="I1142" s="285"/>
      <c r="J1142" s="285"/>
      <c r="K1142" s="285"/>
      <c r="L1142" s="285"/>
      <c r="M1142" s="285"/>
      <c r="N1142" s="285"/>
      <c r="O1142" s="285"/>
      <c r="P1142" s="285"/>
      <c r="Q1142" s="285"/>
      <c r="R1142" s="285"/>
      <c r="S1142" s="285"/>
      <c r="T1142" s="285"/>
      <c r="U1142" s="285"/>
      <c r="V1142" s="285"/>
      <c r="W1142" s="285"/>
      <c r="X1142" s="285"/>
      <c r="Y1142" s="285"/>
      <c r="Z1142" s="285"/>
      <c r="AA1142" s="285"/>
      <c r="AB1142" s="285"/>
      <c r="AC1142" s="285"/>
      <c r="AD1142" s="285"/>
      <c r="AE1142" s="285"/>
      <c r="AF1142" s="285"/>
      <c r="AG1142" s="285"/>
      <c r="AH1142" s="285"/>
      <c r="AI1142" s="285"/>
      <c r="AJ1142" s="285"/>
      <c r="AK1142" s="285"/>
      <c r="AL1142" s="285"/>
      <c r="AM1142" s="285"/>
      <c r="AN1142" s="286"/>
      <c r="AO1142" s="304">
        <v>43</v>
      </c>
      <c r="AP1142" s="305"/>
      <c r="AQ1142" s="305"/>
      <c r="AR1142" s="305"/>
      <c r="AS1142" s="305"/>
      <c r="AT1142" s="305"/>
      <c r="AU1142" s="305"/>
      <c r="AV1142" s="305"/>
      <c r="AW1142" s="305"/>
      <c r="AX1142" s="305"/>
      <c r="AY1142" s="305"/>
      <c r="AZ1142" s="305"/>
      <c r="BA1142" s="305"/>
      <c r="BB1142" s="305"/>
      <c r="BC1142" s="305"/>
      <c r="BD1142" s="305"/>
      <c r="BE1142" s="305"/>
      <c r="BF1142" s="305"/>
      <c r="BG1142" s="305"/>
      <c r="BH1142" s="305"/>
      <c r="BI1142" s="306"/>
      <c r="BJ1142" s="304">
        <v>0</v>
      </c>
      <c r="BK1142" s="305"/>
      <c r="BL1142" s="305"/>
      <c r="BM1142" s="305"/>
      <c r="BN1142" s="305"/>
      <c r="BO1142" s="305"/>
      <c r="BP1142" s="305"/>
      <c r="BQ1142" s="305"/>
      <c r="BR1142" s="305"/>
      <c r="BS1142" s="305"/>
      <c r="BT1142" s="305"/>
      <c r="BU1142" s="305"/>
      <c r="BV1142" s="305"/>
      <c r="BW1142" s="305"/>
      <c r="BX1142" s="305"/>
      <c r="BY1142" s="305"/>
      <c r="BZ1142" s="305"/>
      <c r="CA1142" s="305"/>
      <c r="CB1142" s="305"/>
      <c r="CC1142" s="305"/>
      <c r="CD1142" s="306"/>
      <c r="CE1142" s="304">
        <v>43</v>
      </c>
      <c r="CF1142" s="305"/>
      <c r="CG1142" s="305"/>
      <c r="CH1142" s="305"/>
      <c r="CI1142" s="305"/>
      <c r="CJ1142" s="305"/>
      <c r="CK1142" s="305"/>
      <c r="CL1142" s="305"/>
      <c r="CM1142" s="305"/>
      <c r="CN1142" s="306"/>
      <c r="CO1142" s="121"/>
    </row>
    <row r="1143" spans="1:93" ht="14.25" customHeight="1" x14ac:dyDescent="0.35">
      <c r="D1143" s="107" t="s">
        <v>588</v>
      </c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</row>
    <row r="1144" spans="1:93" ht="14.25" customHeight="1" x14ac:dyDescent="0.35"/>
    <row r="1145" spans="1:93" ht="14.25" customHeight="1" x14ac:dyDescent="0.35">
      <c r="A1145" s="111"/>
      <c r="B1145" s="111"/>
      <c r="C1145" s="111"/>
      <c r="D1145" s="111"/>
      <c r="E1145" s="111"/>
      <c r="F1145" s="111"/>
      <c r="G1145" s="111"/>
      <c r="H1145" s="111"/>
      <c r="I1145" s="111"/>
      <c r="J1145" s="111"/>
      <c r="K1145" s="111"/>
      <c r="L1145" s="111"/>
      <c r="M1145" s="111"/>
      <c r="N1145" s="111"/>
      <c r="O1145" s="111"/>
      <c r="P1145" s="111"/>
      <c r="Q1145" s="111"/>
      <c r="R1145" s="111"/>
      <c r="S1145" s="111"/>
      <c r="T1145" s="111"/>
      <c r="U1145" s="111"/>
      <c r="V1145" s="111"/>
      <c r="W1145" s="111"/>
      <c r="X1145" s="111"/>
      <c r="Y1145" s="111"/>
      <c r="Z1145" s="111"/>
      <c r="AA1145" s="111"/>
      <c r="AB1145" s="111"/>
      <c r="AC1145" s="111"/>
      <c r="AD1145" s="111"/>
      <c r="AE1145" s="111"/>
      <c r="AF1145" s="111"/>
      <c r="AG1145" s="111"/>
      <c r="AH1145" s="111"/>
      <c r="AI1145" s="111"/>
      <c r="AJ1145" s="111"/>
      <c r="AK1145" s="111"/>
      <c r="AL1145" s="111"/>
      <c r="AM1145" s="111"/>
      <c r="AN1145" s="111"/>
      <c r="AO1145" s="111"/>
      <c r="AP1145" s="111"/>
      <c r="AQ1145" s="111"/>
      <c r="AR1145" s="111"/>
      <c r="AS1145" s="111"/>
      <c r="AT1145" s="111"/>
      <c r="AU1145" s="111"/>
      <c r="AV1145" s="111"/>
      <c r="AW1145" s="111"/>
      <c r="AX1145" s="111"/>
      <c r="AY1145" s="111"/>
      <c r="AZ1145" s="111"/>
      <c r="BA1145" s="111"/>
      <c r="BB1145" s="111"/>
      <c r="BC1145" s="111"/>
      <c r="BD1145" s="111"/>
      <c r="BE1145" s="111"/>
      <c r="BF1145" s="111"/>
      <c r="BG1145" s="111"/>
      <c r="BH1145" s="111"/>
      <c r="BI1145" s="111"/>
      <c r="BJ1145" s="111"/>
      <c r="BK1145" s="111"/>
      <c r="BL1145" s="111"/>
      <c r="BM1145" s="111"/>
      <c r="BN1145" s="111"/>
      <c r="BO1145" s="111"/>
      <c r="BP1145" s="111"/>
      <c r="BQ1145" s="111"/>
      <c r="BR1145" s="111"/>
      <c r="BS1145" s="111"/>
      <c r="BT1145" s="111"/>
      <c r="BU1145" s="111"/>
      <c r="BV1145" s="111"/>
      <c r="BW1145" s="111"/>
      <c r="BX1145" s="111"/>
      <c r="BY1145" s="111"/>
      <c r="BZ1145" s="111"/>
      <c r="CA1145" s="111"/>
      <c r="CB1145" s="111"/>
      <c r="CC1145" s="111"/>
      <c r="CD1145" s="111"/>
      <c r="CE1145" s="111"/>
      <c r="CF1145" s="111"/>
      <c r="CG1145" s="111"/>
      <c r="CH1145" s="111"/>
      <c r="CI1145" s="111"/>
      <c r="CJ1145" s="111"/>
      <c r="CK1145" s="111"/>
      <c r="CL1145" s="111"/>
      <c r="CM1145" s="111"/>
      <c r="CN1145" s="111"/>
    </row>
    <row r="1146" spans="1:93" ht="14.25" customHeight="1" x14ac:dyDescent="0.35">
      <c r="A1146" s="111"/>
      <c r="B1146" s="111"/>
      <c r="C1146" s="111"/>
      <c r="D1146" s="111"/>
      <c r="E1146" s="111"/>
      <c r="F1146" s="111"/>
      <c r="G1146" s="111"/>
      <c r="H1146" s="111"/>
      <c r="I1146" s="111"/>
      <c r="J1146" s="111"/>
      <c r="K1146" s="111"/>
      <c r="L1146" s="111"/>
      <c r="M1146" s="111"/>
      <c r="N1146" s="111"/>
      <c r="O1146" s="111"/>
      <c r="P1146" s="111"/>
      <c r="Q1146" s="111"/>
      <c r="R1146" s="111"/>
      <c r="S1146" s="111"/>
      <c r="T1146" s="111"/>
      <c r="U1146" s="111"/>
      <c r="V1146" s="111"/>
      <c r="W1146" s="111"/>
      <c r="X1146" s="111"/>
      <c r="Y1146" s="111"/>
      <c r="Z1146" s="111"/>
      <c r="AA1146" s="111"/>
      <c r="AB1146" s="111"/>
      <c r="AC1146" s="111"/>
      <c r="AD1146" s="111"/>
      <c r="AE1146" s="111"/>
      <c r="AF1146" s="111"/>
      <c r="AG1146" s="111"/>
      <c r="AH1146" s="111"/>
      <c r="AI1146" s="111"/>
      <c r="AJ1146" s="111"/>
      <c r="AK1146" s="111"/>
      <c r="AL1146" s="111"/>
      <c r="AM1146" s="111"/>
      <c r="AN1146" s="111"/>
      <c r="AO1146" s="111"/>
      <c r="AP1146" s="111"/>
      <c r="AQ1146" s="111"/>
      <c r="AR1146" s="111"/>
      <c r="AS1146" s="111"/>
      <c r="AT1146" s="111"/>
      <c r="AU1146" s="111"/>
      <c r="AV1146" s="111"/>
      <c r="AW1146" s="111"/>
      <c r="AX1146" s="111"/>
      <c r="AY1146" s="111"/>
      <c r="AZ1146" s="111"/>
      <c r="BA1146" s="111"/>
      <c r="BB1146" s="111"/>
      <c r="BC1146" s="111"/>
      <c r="BD1146" s="111"/>
      <c r="BE1146" s="111"/>
      <c r="BF1146" s="111"/>
      <c r="BG1146" s="111"/>
      <c r="BH1146" s="111"/>
      <c r="BI1146" s="111"/>
      <c r="BJ1146" s="111"/>
      <c r="BK1146" s="111"/>
      <c r="BL1146" s="111"/>
      <c r="BM1146" s="111"/>
      <c r="BN1146" s="111"/>
      <c r="BO1146" s="111"/>
      <c r="BP1146" s="111"/>
      <c r="BQ1146" s="111"/>
      <c r="BR1146" s="111"/>
      <c r="BS1146" s="111"/>
      <c r="BT1146" s="111"/>
      <c r="BU1146" s="111"/>
      <c r="BV1146" s="111"/>
      <c r="BW1146" s="111"/>
      <c r="BX1146" s="111"/>
      <c r="BY1146" s="111"/>
      <c r="BZ1146" s="111"/>
      <c r="CA1146" s="111"/>
      <c r="CB1146" s="111"/>
      <c r="CC1146" s="111"/>
      <c r="CD1146" s="111"/>
      <c r="CE1146" s="111"/>
      <c r="CF1146" s="111"/>
      <c r="CG1146" s="111"/>
      <c r="CH1146" s="111"/>
      <c r="CI1146" s="111"/>
      <c r="CJ1146" s="111"/>
      <c r="CK1146" s="111"/>
      <c r="CL1146" s="111"/>
      <c r="CM1146" s="111"/>
      <c r="CN1146" s="111"/>
    </row>
    <row r="1147" spans="1:93" ht="14.25" customHeight="1" x14ac:dyDescent="0.35"/>
    <row r="1148" spans="1:93" ht="14.25" customHeight="1" x14ac:dyDescent="0.35">
      <c r="D1148" s="169" t="s">
        <v>589</v>
      </c>
      <c r="E1148" s="169"/>
      <c r="F1148" s="169"/>
      <c r="G1148" s="169"/>
      <c r="H1148" s="169"/>
      <c r="I1148" s="169"/>
      <c r="J1148" s="169"/>
      <c r="K1148" s="169"/>
      <c r="L1148" s="169"/>
      <c r="M1148" s="169"/>
      <c r="N1148" s="169"/>
      <c r="O1148" s="169"/>
      <c r="P1148" s="169"/>
      <c r="Q1148" s="169"/>
      <c r="R1148" s="169"/>
      <c r="S1148" s="169"/>
      <c r="T1148" s="169"/>
      <c r="U1148" s="169"/>
      <c r="V1148" s="169"/>
      <c r="W1148" s="169"/>
      <c r="X1148" s="169"/>
      <c r="Y1148" s="169"/>
      <c r="Z1148" s="169"/>
      <c r="AA1148" s="169"/>
      <c r="AB1148" s="169"/>
      <c r="AC1148" s="169"/>
      <c r="AD1148" s="169"/>
      <c r="AE1148" s="169"/>
      <c r="AF1148" s="103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V1148" s="922" t="s">
        <v>590</v>
      </c>
      <c r="AW1148" s="922"/>
      <c r="AX1148" s="922"/>
      <c r="AY1148" s="922"/>
      <c r="AZ1148" s="922"/>
      <c r="BA1148" s="922"/>
      <c r="BB1148" s="922"/>
      <c r="BC1148" s="922"/>
      <c r="BD1148" s="922"/>
      <c r="BE1148" s="922"/>
      <c r="BF1148" s="922"/>
      <c r="BG1148" s="922"/>
      <c r="BH1148" s="922"/>
      <c r="BI1148" s="922"/>
      <c r="BJ1148" s="922"/>
      <c r="BK1148" s="922"/>
      <c r="BL1148" s="922"/>
      <c r="BM1148" s="922"/>
      <c r="BN1148" s="922"/>
      <c r="BO1148" s="922"/>
      <c r="BP1148" s="922"/>
      <c r="BQ1148" s="922"/>
      <c r="BR1148" s="922"/>
      <c r="BS1148" s="922"/>
      <c r="BT1148" s="922"/>
      <c r="BU1148" s="922"/>
      <c r="BV1148" s="922"/>
      <c r="BW1148" s="922"/>
      <c r="BX1148" s="922"/>
      <c r="BY1148" s="922"/>
      <c r="BZ1148" s="922"/>
      <c r="CA1148" s="922"/>
      <c r="CB1148" s="922"/>
      <c r="CC1148" s="922"/>
      <c r="CD1148" s="922"/>
      <c r="CE1148" s="922"/>
      <c r="CF1148" s="922"/>
      <c r="CG1148" s="922"/>
      <c r="CH1148" s="922"/>
      <c r="CI1148" s="922"/>
      <c r="CJ1148" s="922"/>
      <c r="CK1148" s="922"/>
      <c r="CL1148" s="922"/>
      <c r="CM1148" s="922"/>
      <c r="CN1148" s="922"/>
    </row>
    <row r="1149" spans="1:93" ht="14.25" customHeight="1" x14ac:dyDescent="0.35">
      <c r="D1149" s="98"/>
      <c r="E1149" s="98"/>
      <c r="F1149" s="98"/>
      <c r="G1149" s="98"/>
      <c r="H1149" s="98"/>
      <c r="I1149" s="98"/>
      <c r="J1149" s="98"/>
      <c r="K1149" s="98"/>
      <c r="L1149" s="98"/>
      <c r="M1149" s="98"/>
      <c r="N1149" s="98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8"/>
      <c r="Z1149" s="98"/>
      <c r="AA1149" s="98"/>
      <c r="AB1149" s="98"/>
      <c r="AC1149" s="98"/>
      <c r="AD1149" s="98"/>
      <c r="AE1149" s="98"/>
      <c r="AF1149" s="98"/>
      <c r="AG1149" s="98"/>
      <c r="AH1149" s="98"/>
      <c r="AI1149" s="98"/>
      <c r="AJ1149" s="98"/>
      <c r="AK1149" s="98"/>
      <c r="AL1149" s="98"/>
      <c r="AM1149" s="98"/>
      <c r="AN1149" s="98"/>
      <c r="AO1149" s="98"/>
      <c r="AP1149" s="98"/>
      <c r="AQ1149" s="98"/>
      <c r="AR1149" s="98"/>
      <c r="AS1149" s="98"/>
      <c r="AT1149" s="98"/>
      <c r="AV1149" s="471"/>
      <c r="AW1149" s="471"/>
      <c r="AX1149" s="471"/>
      <c r="AY1149" s="471"/>
      <c r="AZ1149" s="471"/>
      <c r="BA1149" s="471"/>
      <c r="BB1149" s="471"/>
      <c r="BC1149" s="471"/>
      <c r="BD1149" s="471"/>
      <c r="BE1149" s="471"/>
      <c r="BF1149" s="471"/>
      <c r="BG1149" s="471"/>
      <c r="BH1149" s="471"/>
      <c r="BI1149" s="471"/>
      <c r="BJ1149" s="471"/>
      <c r="BK1149" s="471"/>
      <c r="BL1149" s="471"/>
      <c r="BM1149" s="471"/>
      <c r="BN1149" s="471"/>
      <c r="BO1149" s="471"/>
      <c r="BP1149" s="471"/>
      <c r="BQ1149" s="471"/>
      <c r="BR1149" s="471"/>
      <c r="BS1149" s="471"/>
      <c r="BT1149" s="471"/>
      <c r="BU1149" s="471"/>
      <c r="BV1149" s="471"/>
      <c r="BW1149" s="471"/>
      <c r="BX1149" s="471"/>
      <c r="BY1149" s="471"/>
      <c r="BZ1149" s="471"/>
      <c r="CA1149" s="471"/>
      <c r="CB1149" s="471"/>
      <c r="CC1149" s="471"/>
      <c r="CD1149" s="471"/>
      <c r="CE1149" s="471"/>
      <c r="CF1149" s="471"/>
      <c r="CG1149" s="471"/>
      <c r="CH1149" s="471"/>
      <c r="CI1149" s="471"/>
      <c r="CJ1149" s="471"/>
      <c r="CK1149" s="471"/>
      <c r="CL1149" s="471"/>
      <c r="CM1149" s="471"/>
      <c r="CN1149" s="471"/>
    </row>
    <row r="1150" spans="1:93" ht="14.25" customHeight="1" x14ac:dyDescent="0.35">
      <c r="D1150" s="270" t="s">
        <v>591</v>
      </c>
      <c r="E1150" s="271"/>
      <c r="F1150" s="271"/>
      <c r="G1150" s="271"/>
      <c r="H1150" s="271"/>
      <c r="I1150" s="271"/>
      <c r="J1150" s="271"/>
      <c r="K1150" s="271"/>
      <c r="L1150" s="271"/>
      <c r="M1150" s="271"/>
      <c r="N1150" s="271"/>
      <c r="O1150" s="271"/>
      <c r="P1150" s="271"/>
      <c r="Q1150" s="271"/>
      <c r="R1150" s="271"/>
      <c r="S1150" s="271"/>
      <c r="T1150" s="271"/>
      <c r="U1150" s="271"/>
      <c r="V1150" s="271"/>
      <c r="W1150" s="271"/>
      <c r="X1150" s="271"/>
      <c r="Y1150" s="271"/>
      <c r="Z1150" s="271"/>
      <c r="AA1150" s="271"/>
      <c r="AB1150" s="271"/>
      <c r="AC1150" s="271"/>
      <c r="AD1150" s="271"/>
      <c r="AE1150" s="271"/>
      <c r="AF1150" s="272"/>
      <c r="AG1150" s="276" t="s">
        <v>551</v>
      </c>
      <c r="AH1150" s="277"/>
      <c r="AI1150" s="277"/>
      <c r="AJ1150" s="277"/>
      <c r="AK1150" s="277"/>
      <c r="AL1150" s="277"/>
      <c r="AM1150" s="277"/>
      <c r="AN1150" s="277"/>
      <c r="AO1150" s="277"/>
      <c r="AP1150" s="277"/>
      <c r="AQ1150" s="277"/>
      <c r="AR1150" s="277"/>
      <c r="AS1150" s="277"/>
      <c r="AT1150" s="278"/>
      <c r="AU1150" s="7"/>
      <c r="AV1150" s="290" t="s">
        <v>591</v>
      </c>
      <c r="AW1150" s="290"/>
      <c r="AX1150" s="290"/>
      <c r="AY1150" s="290"/>
      <c r="AZ1150" s="290"/>
      <c r="BA1150" s="290"/>
      <c r="BB1150" s="290"/>
      <c r="BC1150" s="290"/>
      <c r="BD1150" s="290"/>
      <c r="BE1150" s="290"/>
      <c r="BF1150" s="290"/>
      <c r="BG1150" s="290"/>
      <c r="BH1150" s="290"/>
      <c r="BI1150" s="290"/>
      <c r="BJ1150" s="290"/>
      <c r="BK1150" s="290"/>
      <c r="BL1150" s="290" t="s">
        <v>592</v>
      </c>
      <c r="BM1150" s="290"/>
      <c r="BN1150" s="290"/>
      <c r="BO1150" s="290"/>
      <c r="BP1150" s="290"/>
      <c r="BQ1150" s="290"/>
      <c r="BR1150" s="290"/>
      <c r="BS1150" s="290"/>
      <c r="BT1150" s="290"/>
      <c r="BU1150" s="290"/>
      <c r="BV1150" s="290"/>
      <c r="BW1150" s="290"/>
      <c r="BX1150" s="290"/>
      <c r="BY1150" s="290"/>
      <c r="BZ1150" s="290"/>
      <c r="CA1150" s="290"/>
      <c r="CB1150" s="290"/>
      <c r="CC1150" s="276" t="s">
        <v>551</v>
      </c>
      <c r="CD1150" s="277"/>
      <c r="CE1150" s="277"/>
      <c r="CF1150" s="277"/>
      <c r="CG1150" s="277"/>
      <c r="CH1150" s="277"/>
      <c r="CI1150" s="277"/>
      <c r="CJ1150" s="277"/>
      <c r="CK1150" s="277"/>
      <c r="CL1150" s="277"/>
      <c r="CM1150" s="277"/>
      <c r="CN1150" s="278"/>
    </row>
    <row r="1151" spans="1:93" ht="14.25" customHeight="1" x14ac:dyDescent="0.35">
      <c r="D1151" s="273"/>
      <c r="E1151" s="274"/>
      <c r="F1151" s="274"/>
      <c r="G1151" s="274"/>
      <c r="H1151" s="274"/>
      <c r="I1151" s="274"/>
      <c r="J1151" s="274"/>
      <c r="K1151" s="274"/>
      <c r="L1151" s="274"/>
      <c r="M1151" s="274"/>
      <c r="N1151" s="274"/>
      <c r="O1151" s="274"/>
      <c r="P1151" s="274"/>
      <c r="Q1151" s="274"/>
      <c r="R1151" s="274"/>
      <c r="S1151" s="274"/>
      <c r="T1151" s="274"/>
      <c r="U1151" s="274"/>
      <c r="V1151" s="274"/>
      <c r="W1151" s="274"/>
      <c r="X1151" s="274"/>
      <c r="Y1151" s="274"/>
      <c r="Z1151" s="274"/>
      <c r="AA1151" s="274"/>
      <c r="AB1151" s="274"/>
      <c r="AC1151" s="274"/>
      <c r="AD1151" s="274"/>
      <c r="AE1151" s="274"/>
      <c r="AF1151" s="275"/>
      <c r="AG1151" s="276" t="s">
        <v>515</v>
      </c>
      <c r="AH1151" s="277"/>
      <c r="AI1151" s="277"/>
      <c r="AJ1151" s="277"/>
      <c r="AK1151" s="277"/>
      <c r="AL1151" s="277"/>
      <c r="AM1151" s="278"/>
      <c r="AN1151" s="276" t="s">
        <v>568</v>
      </c>
      <c r="AO1151" s="277"/>
      <c r="AP1151" s="277"/>
      <c r="AQ1151" s="277"/>
      <c r="AR1151" s="277"/>
      <c r="AS1151" s="277"/>
      <c r="AT1151" s="278"/>
      <c r="AU1151" s="7"/>
      <c r="AV1151" s="290"/>
      <c r="AW1151" s="290"/>
      <c r="AX1151" s="290"/>
      <c r="AY1151" s="290"/>
      <c r="AZ1151" s="290"/>
      <c r="BA1151" s="290"/>
      <c r="BB1151" s="290"/>
      <c r="BC1151" s="290"/>
      <c r="BD1151" s="290"/>
      <c r="BE1151" s="290"/>
      <c r="BF1151" s="290"/>
      <c r="BG1151" s="290"/>
      <c r="BH1151" s="290"/>
      <c r="BI1151" s="290"/>
      <c r="BJ1151" s="290"/>
      <c r="BK1151" s="290"/>
      <c r="BL1151" s="290" t="s">
        <v>593</v>
      </c>
      <c r="BM1151" s="290"/>
      <c r="BN1151" s="290"/>
      <c r="BO1151" s="290"/>
      <c r="BP1151" s="290"/>
      <c r="BQ1151" s="290"/>
      <c r="BR1151" s="290"/>
      <c r="BS1151" s="290"/>
      <c r="BT1151" s="290"/>
      <c r="BU1151" s="290" t="s">
        <v>594</v>
      </c>
      <c r="BV1151" s="290"/>
      <c r="BW1151" s="290"/>
      <c r="BX1151" s="290"/>
      <c r="BY1151" s="290"/>
      <c r="BZ1151" s="290"/>
      <c r="CA1151" s="290"/>
      <c r="CB1151" s="290"/>
      <c r="CC1151" s="290" t="s">
        <v>515</v>
      </c>
      <c r="CD1151" s="290"/>
      <c r="CE1151" s="290"/>
      <c r="CF1151" s="290"/>
      <c r="CG1151" s="290"/>
      <c r="CH1151" s="290"/>
      <c r="CI1151" s="276" t="s">
        <v>568</v>
      </c>
      <c r="CJ1151" s="277"/>
      <c r="CK1151" s="277"/>
      <c r="CL1151" s="277"/>
      <c r="CM1151" s="277"/>
      <c r="CN1151" s="278"/>
    </row>
    <row r="1152" spans="1:93" ht="14.25" customHeight="1" x14ac:dyDescent="0.35">
      <c r="D1152" s="284" t="s">
        <v>1028</v>
      </c>
      <c r="E1152" s="285"/>
      <c r="F1152" s="285"/>
      <c r="G1152" s="285"/>
      <c r="H1152" s="285"/>
      <c r="I1152" s="285"/>
      <c r="J1152" s="285"/>
      <c r="K1152" s="285"/>
      <c r="L1152" s="285"/>
      <c r="M1152" s="285"/>
      <c r="N1152" s="285"/>
      <c r="O1152" s="285"/>
      <c r="P1152" s="285"/>
      <c r="Q1152" s="285"/>
      <c r="R1152" s="285"/>
      <c r="S1152" s="285"/>
      <c r="T1152" s="285"/>
      <c r="U1152" s="285"/>
      <c r="V1152" s="285"/>
      <c r="W1152" s="285"/>
      <c r="X1152" s="285"/>
      <c r="Y1152" s="285"/>
      <c r="Z1152" s="285"/>
      <c r="AA1152" s="285"/>
      <c r="AB1152" s="285"/>
      <c r="AC1152" s="285"/>
      <c r="AD1152" s="285"/>
      <c r="AE1152" s="285"/>
      <c r="AF1152" s="286"/>
      <c r="AG1152" s="284" t="s">
        <v>930</v>
      </c>
      <c r="AH1152" s="285"/>
      <c r="AI1152" s="285"/>
      <c r="AJ1152" s="285"/>
      <c r="AK1152" s="285"/>
      <c r="AL1152" s="285"/>
      <c r="AM1152" s="286"/>
      <c r="AN1152" s="284"/>
      <c r="AO1152" s="285"/>
      <c r="AP1152" s="285"/>
      <c r="AQ1152" s="285"/>
      <c r="AR1152" s="285"/>
      <c r="AS1152" s="285"/>
      <c r="AT1152" s="286"/>
      <c r="AV1152" s="530" t="s">
        <v>1081</v>
      </c>
      <c r="AW1152" s="530"/>
      <c r="AX1152" s="530"/>
      <c r="AY1152" s="530"/>
      <c r="AZ1152" s="530"/>
      <c r="BA1152" s="530"/>
      <c r="BB1152" s="530"/>
      <c r="BC1152" s="530"/>
      <c r="BD1152" s="530"/>
      <c r="BE1152" s="530"/>
      <c r="BF1152" s="530"/>
      <c r="BG1152" s="530"/>
      <c r="BH1152" s="530"/>
      <c r="BI1152" s="530"/>
      <c r="BJ1152" s="530"/>
      <c r="BK1152" s="530"/>
      <c r="BL1152" s="255">
        <v>6</v>
      </c>
      <c r="BM1152" s="255"/>
      <c r="BN1152" s="255"/>
      <c r="BO1152" s="255"/>
      <c r="BP1152" s="255"/>
      <c r="BQ1152" s="255"/>
      <c r="BR1152" s="255"/>
      <c r="BS1152" s="255"/>
      <c r="BT1152" s="255"/>
      <c r="BU1152" s="284">
        <v>13</v>
      </c>
      <c r="BV1152" s="285"/>
      <c r="BW1152" s="285"/>
      <c r="BX1152" s="285"/>
      <c r="BY1152" s="285"/>
      <c r="BZ1152" s="285"/>
      <c r="CA1152" s="285"/>
      <c r="CB1152" s="286"/>
      <c r="CC1152" s="255" t="s">
        <v>930</v>
      </c>
      <c r="CD1152" s="255"/>
      <c r="CE1152" s="255"/>
      <c r="CF1152" s="255"/>
      <c r="CG1152" s="255"/>
      <c r="CH1152" s="255"/>
      <c r="CI1152" s="284"/>
      <c r="CJ1152" s="285"/>
      <c r="CK1152" s="285"/>
      <c r="CL1152" s="285"/>
      <c r="CM1152" s="285"/>
      <c r="CN1152" s="286"/>
    </row>
    <row r="1153" spans="4:92" ht="14.25" customHeight="1" x14ac:dyDescent="0.35">
      <c r="D1153" s="284" t="s">
        <v>1029</v>
      </c>
      <c r="E1153" s="285"/>
      <c r="F1153" s="285"/>
      <c r="G1153" s="285"/>
      <c r="H1153" s="285"/>
      <c r="I1153" s="285"/>
      <c r="J1153" s="285"/>
      <c r="K1153" s="285"/>
      <c r="L1153" s="285"/>
      <c r="M1153" s="285"/>
      <c r="N1153" s="285"/>
      <c r="O1153" s="285"/>
      <c r="P1153" s="285"/>
      <c r="Q1153" s="285"/>
      <c r="R1153" s="285"/>
      <c r="S1153" s="285"/>
      <c r="T1153" s="285"/>
      <c r="U1153" s="285"/>
      <c r="V1153" s="285"/>
      <c r="W1153" s="285"/>
      <c r="X1153" s="285"/>
      <c r="Y1153" s="285"/>
      <c r="Z1153" s="285"/>
      <c r="AA1153" s="285"/>
      <c r="AB1153" s="285"/>
      <c r="AC1153" s="285"/>
      <c r="AD1153" s="285"/>
      <c r="AE1153" s="285"/>
      <c r="AF1153" s="286"/>
      <c r="AG1153" s="284" t="s">
        <v>930</v>
      </c>
      <c r="AH1153" s="285"/>
      <c r="AI1153" s="285"/>
      <c r="AJ1153" s="285"/>
      <c r="AK1153" s="285"/>
      <c r="AL1153" s="285"/>
      <c r="AM1153" s="286"/>
      <c r="AN1153" s="284"/>
      <c r="AO1153" s="285"/>
      <c r="AP1153" s="285"/>
      <c r="AQ1153" s="285"/>
      <c r="AR1153" s="285"/>
      <c r="AS1153" s="285"/>
      <c r="AT1153" s="286"/>
      <c r="AV1153" s="530" t="s">
        <v>1082</v>
      </c>
      <c r="AW1153" s="530"/>
      <c r="AX1153" s="530"/>
      <c r="AY1153" s="530"/>
      <c r="AZ1153" s="530"/>
      <c r="BA1153" s="530"/>
      <c r="BB1153" s="530"/>
      <c r="BC1153" s="530"/>
      <c r="BD1153" s="530"/>
      <c r="BE1153" s="530"/>
      <c r="BF1153" s="530"/>
      <c r="BG1153" s="530"/>
      <c r="BH1153" s="530"/>
      <c r="BI1153" s="530"/>
      <c r="BJ1153" s="530"/>
      <c r="BK1153" s="530"/>
      <c r="BL1153" s="255">
        <v>110</v>
      </c>
      <c r="BM1153" s="255"/>
      <c r="BN1153" s="255"/>
      <c r="BO1153" s="255"/>
      <c r="BP1153" s="255"/>
      <c r="BQ1153" s="255"/>
      <c r="BR1153" s="255"/>
      <c r="BS1153" s="255"/>
      <c r="BT1153" s="255"/>
      <c r="BU1153" s="284">
        <v>206</v>
      </c>
      <c r="BV1153" s="285"/>
      <c r="BW1153" s="285"/>
      <c r="BX1153" s="285"/>
      <c r="BY1153" s="285"/>
      <c r="BZ1153" s="285"/>
      <c r="CA1153" s="285"/>
      <c r="CB1153" s="286"/>
      <c r="CC1153" s="255"/>
      <c r="CD1153" s="255"/>
      <c r="CE1153" s="255"/>
      <c r="CF1153" s="255"/>
      <c r="CG1153" s="255"/>
      <c r="CH1153" s="255"/>
      <c r="CI1153" s="284" t="s">
        <v>930</v>
      </c>
      <c r="CJ1153" s="285"/>
      <c r="CK1153" s="285"/>
      <c r="CL1153" s="285"/>
      <c r="CM1153" s="285"/>
      <c r="CN1153" s="286"/>
    </row>
    <row r="1154" spans="4:92" ht="14.25" customHeight="1" x14ac:dyDescent="0.35">
      <c r="D1154" s="284" t="s">
        <v>1030</v>
      </c>
      <c r="E1154" s="285"/>
      <c r="F1154" s="285"/>
      <c r="G1154" s="285"/>
      <c r="H1154" s="285"/>
      <c r="I1154" s="285"/>
      <c r="J1154" s="285"/>
      <c r="K1154" s="285"/>
      <c r="L1154" s="285"/>
      <c r="M1154" s="285"/>
      <c r="N1154" s="285"/>
      <c r="O1154" s="285"/>
      <c r="P1154" s="285"/>
      <c r="Q1154" s="285"/>
      <c r="R1154" s="285"/>
      <c r="S1154" s="285"/>
      <c r="T1154" s="285"/>
      <c r="U1154" s="285"/>
      <c r="V1154" s="285"/>
      <c r="W1154" s="285"/>
      <c r="X1154" s="285"/>
      <c r="Y1154" s="285"/>
      <c r="Z1154" s="285"/>
      <c r="AA1154" s="285"/>
      <c r="AB1154" s="285"/>
      <c r="AC1154" s="285"/>
      <c r="AD1154" s="285"/>
      <c r="AE1154" s="285"/>
      <c r="AF1154" s="286"/>
      <c r="AG1154" s="284" t="s">
        <v>930</v>
      </c>
      <c r="AH1154" s="285"/>
      <c r="AI1154" s="285"/>
      <c r="AJ1154" s="285"/>
      <c r="AK1154" s="285"/>
      <c r="AL1154" s="285"/>
      <c r="AM1154" s="286"/>
      <c r="AN1154" s="284"/>
      <c r="AO1154" s="285"/>
      <c r="AP1154" s="285"/>
      <c r="AQ1154" s="285"/>
      <c r="AR1154" s="285"/>
      <c r="AS1154" s="285"/>
      <c r="AT1154" s="286"/>
      <c r="AV1154" s="530" t="s">
        <v>1083</v>
      </c>
      <c r="AW1154" s="530"/>
      <c r="AX1154" s="530"/>
      <c r="AY1154" s="530"/>
      <c r="AZ1154" s="530"/>
      <c r="BA1154" s="530"/>
      <c r="BB1154" s="530"/>
      <c r="BC1154" s="530"/>
      <c r="BD1154" s="530"/>
      <c r="BE1154" s="530"/>
      <c r="BF1154" s="530"/>
      <c r="BG1154" s="530"/>
      <c r="BH1154" s="530"/>
      <c r="BI1154" s="530"/>
      <c r="BJ1154" s="530"/>
      <c r="BK1154" s="530"/>
      <c r="BL1154" s="255">
        <v>30</v>
      </c>
      <c r="BM1154" s="255"/>
      <c r="BN1154" s="255"/>
      <c r="BO1154" s="255"/>
      <c r="BP1154" s="255"/>
      <c r="BQ1154" s="255"/>
      <c r="BR1154" s="255"/>
      <c r="BS1154" s="255"/>
      <c r="BT1154" s="255"/>
      <c r="BU1154" s="284">
        <v>101</v>
      </c>
      <c r="BV1154" s="285"/>
      <c r="BW1154" s="285"/>
      <c r="BX1154" s="285"/>
      <c r="BY1154" s="285"/>
      <c r="BZ1154" s="285"/>
      <c r="CA1154" s="285"/>
      <c r="CB1154" s="286"/>
      <c r="CC1154" s="255"/>
      <c r="CD1154" s="255"/>
      <c r="CE1154" s="255"/>
      <c r="CF1154" s="255"/>
      <c r="CG1154" s="255"/>
      <c r="CH1154" s="255"/>
      <c r="CI1154" s="284" t="s">
        <v>930</v>
      </c>
      <c r="CJ1154" s="285"/>
      <c r="CK1154" s="285"/>
      <c r="CL1154" s="285"/>
      <c r="CM1154" s="285"/>
      <c r="CN1154" s="286"/>
    </row>
    <row r="1155" spans="4:92" ht="14.25" customHeight="1" x14ac:dyDescent="0.35">
      <c r="D1155" s="284" t="s">
        <v>1031</v>
      </c>
      <c r="E1155" s="285"/>
      <c r="F1155" s="285"/>
      <c r="G1155" s="285"/>
      <c r="H1155" s="285"/>
      <c r="I1155" s="285"/>
      <c r="J1155" s="285"/>
      <c r="K1155" s="285"/>
      <c r="L1155" s="285"/>
      <c r="M1155" s="285"/>
      <c r="N1155" s="285"/>
      <c r="O1155" s="285"/>
      <c r="P1155" s="285"/>
      <c r="Q1155" s="285"/>
      <c r="R1155" s="285"/>
      <c r="S1155" s="285"/>
      <c r="T1155" s="285"/>
      <c r="U1155" s="285"/>
      <c r="V1155" s="285"/>
      <c r="W1155" s="285"/>
      <c r="X1155" s="285"/>
      <c r="Y1155" s="285"/>
      <c r="Z1155" s="285"/>
      <c r="AA1155" s="285"/>
      <c r="AB1155" s="285"/>
      <c r="AC1155" s="285"/>
      <c r="AD1155" s="285"/>
      <c r="AE1155" s="285"/>
      <c r="AF1155" s="286"/>
      <c r="AG1155" s="284" t="s">
        <v>930</v>
      </c>
      <c r="AH1155" s="285"/>
      <c r="AI1155" s="285"/>
      <c r="AJ1155" s="285"/>
      <c r="AK1155" s="285"/>
      <c r="AL1155" s="285"/>
      <c r="AM1155" s="286"/>
      <c r="AN1155" s="284"/>
      <c r="AO1155" s="285"/>
      <c r="AP1155" s="285"/>
      <c r="AQ1155" s="285"/>
      <c r="AR1155" s="285"/>
      <c r="AS1155" s="285"/>
      <c r="AT1155" s="286"/>
      <c r="AV1155" s="530" t="s">
        <v>1084</v>
      </c>
      <c r="AW1155" s="530"/>
      <c r="AX1155" s="530"/>
      <c r="AY1155" s="530"/>
      <c r="AZ1155" s="530"/>
      <c r="BA1155" s="530"/>
      <c r="BB1155" s="530"/>
      <c r="BC1155" s="530"/>
      <c r="BD1155" s="530"/>
      <c r="BE1155" s="530"/>
      <c r="BF1155" s="530"/>
      <c r="BG1155" s="530"/>
      <c r="BH1155" s="530"/>
      <c r="BI1155" s="530"/>
      <c r="BJ1155" s="530"/>
      <c r="BK1155" s="530"/>
      <c r="BL1155" s="255">
        <v>14</v>
      </c>
      <c r="BM1155" s="255"/>
      <c r="BN1155" s="255"/>
      <c r="BO1155" s="255"/>
      <c r="BP1155" s="255"/>
      <c r="BQ1155" s="255"/>
      <c r="BR1155" s="255"/>
      <c r="BS1155" s="255"/>
      <c r="BT1155" s="255"/>
      <c r="BU1155" s="284">
        <v>12</v>
      </c>
      <c r="BV1155" s="285"/>
      <c r="BW1155" s="285"/>
      <c r="BX1155" s="285"/>
      <c r="BY1155" s="285"/>
      <c r="BZ1155" s="285"/>
      <c r="CA1155" s="285"/>
      <c r="CB1155" s="286"/>
      <c r="CC1155" s="255" t="s">
        <v>930</v>
      </c>
      <c r="CD1155" s="255"/>
      <c r="CE1155" s="255"/>
      <c r="CF1155" s="255"/>
      <c r="CG1155" s="255"/>
      <c r="CH1155" s="255"/>
      <c r="CI1155" s="284"/>
      <c r="CJ1155" s="285"/>
      <c r="CK1155" s="285"/>
      <c r="CL1155" s="285"/>
      <c r="CM1155" s="285"/>
      <c r="CN1155" s="286"/>
    </row>
    <row r="1156" spans="4:92" ht="14.25" customHeight="1" x14ac:dyDescent="0.35">
      <c r="D1156" s="284" t="s">
        <v>1032</v>
      </c>
      <c r="E1156" s="285"/>
      <c r="F1156" s="285"/>
      <c r="G1156" s="285"/>
      <c r="H1156" s="285"/>
      <c r="I1156" s="285"/>
      <c r="J1156" s="285"/>
      <c r="K1156" s="285"/>
      <c r="L1156" s="285"/>
      <c r="M1156" s="285"/>
      <c r="N1156" s="285"/>
      <c r="O1156" s="285"/>
      <c r="P1156" s="285"/>
      <c r="Q1156" s="285"/>
      <c r="R1156" s="285"/>
      <c r="S1156" s="285"/>
      <c r="T1156" s="285"/>
      <c r="U1156" s="285"/>
      <c r="V1156" s="285"/>
      <c r="W1156" s="285"/>
      <c r="X1156" s="285"/>
      <c r="Y1156" s="285"/>
      <c r="Z1156" s="285"/>
      <c r="AA1156" s="285"/>
      <c r="AB1156" s="285"/>
      <c r="AC1156" s="285"/>
      <c r="AD1156" s="285"/>
      <c r="AE1156" s="285"/>
      <c r="AF1156" s="286"/>
      <c r="AG1156" s="284" t="s">
        <v>930</v>
      </c>
      <c r="AH1156" s="285"/>
      <c r="AI1156" s="285"/>
      <c r="AJ1156" s="285"/>
      <c r="AK1156" s="285"/>
      <c r="AL1156" s="285"/>
      <c r="AM1156" s="286"/>
      <c r="AN1156" s="284"/>
      <c r="AO1156" s="285"/>
      <c r="AP1156" s="285"/>
      <c r="AQ1156" s="285"/>
      <c r="AR1156" s="285"/>
      <c r="AS1156" s="285"/>
      <c r="AT1156" s="286"/>
      <c r="AV1156" s="530" t="s">
        <v>1085</v>
      </c>
      <c r="AW1156" s="530"/>
      <c r="AX1156" s="530"/>
      <c r="AY1156" s="530"/>
      <c r="AZ1156" s="530"/>
      <c r="BA1156" s="530"/>
      <c r="BB1156" s="530"/>
      <c r="BC1156" s="530"/>
      <c r="BD1156" s="530"/>
      <c r="BE1156" s="530"/>
      <c r="BF1156" s="530"/>
      <c r="BG1156" s="530"/>
      <c r="BH1156" s="530"/>
      <c r="BI1156" s="530"/>
      <c r="BJ1156" s="530"/>
      <c r="BK1156" s="530"/>
      <c r="BL1156" s="255">
        <v>6</v>
      </c>
      <c r="BM1156" s="255"/>
      <c r="BN1156" s="255"/>
      <c r="BO1156" s="255"/>
      <c r="BP1156" s="255"/>
      <c r="BQ1156" s="255"/>
      <c r="BR1156" s="255"/>
      <c r="BS1156" s="255"/>
      <c r="BT1156" s="255"/>
      <c r="BU1156" s="284">
        <v>14</v>
      </c>
      <c r="BV1156" s="285"/>
      <c r="BW1156" s="285"/>
      <c r="BX1156" s="285"/>
      <c r="BY1156" s="285"/>
      <c r="BZ1156" s="285"/>
      <c r="CA1156" s="285"/>
      <c r="CB1156" s="286"/>
      <c r="CC1156" s="255" t="s">
        <v>930</v>
      </c>
      <c r="CD1156" s="255"/>
      <c r="CE1156" s="255"/>
      <c r="CF1156" s="255"/>
      <c r="CG1156" s="255"/>
      <c r="CH1156" s="255"/>
      <c r="CI1156" s="284"/>
      <c r="CJ1156" s="285"/>
      <c r="CK1156" s="285"/>
      <c r="CL1156" s="285"/>
      <c r="CM1156" s="285"/>
      <c r="CN1156" s="286"/>
    </row>
    <row r="1157" spans="4:92" ht="14.25" customHeight="1" x14ac:dyDescent="0.35">
      <c r="D1157" s="284" t="s">
        <v>1033</v>
      </c>
      <c r="E1157" s="285"/>
      <c r="F1157" s="285"/>
      <c r="G1157" s="285"/>
      <c r="H1157" s="285"/>
      <c r="I1157" s="285"/>
      <c r="J1157" s="285"/>
      <c r="K1157" s="285"/>
      <c r="L1157" s="285"/>
      <c r="M1157" s="285"/>
      <c r="N1157" s="285"/>
      <c r="O1157" s="285"/>
      <c r="P1157" s="285"/>
      <c r="Q1157" s="285"/>
      <c r="R1157" s="285"/>
      <c r="S1157" s="285"/>
      <c r="T1157" s="285"/>
      <c r="U1157" s="285"/>
      <c r="V1157" s="285"/>
      <c r="W1157" s="285"/>
      <c r="X1157" s="285"/>
      <c r="Y1157" s="285"/>
      <c r="Z1157" s="285"/>
      <c r="AA1157" s="285"/>
      <c r="AB1157" s="285"/>
      <c r="AC1157" s="285"/>
      <c r="AD1157" s="285"/>
      <c r="AE1157" s="285"/>
      <c r="AF1157" s="286"/>
      <c r="AG1157" s="284" t="s">
        <v>930</v>
      </c>
      <c r="AH1157" s="285"/>
      <c r="AI1157" s="285"/>
      <c r="AJ1157" s="285"/>
      <c r="AK1157" s="285"/>
      <c r="AL1157" s="285"/>
      <c r="AM1157" s="286"/>
      <c r="AN1157" s="284"/>
      <c r="AO1157" s="285"/>
      <c r="AP1157" s="285"/>
      <c r="AQ1157" s="285"/>
      <c r="AR1157" s="285"/>
      <c r="AS1157" s="285"/>
      <c r="AT1157" s="286"/>
      <c r="AV1157" s="530" t="s">
        <v>1086</v>
      </c>
      <c r="AW1157" s="530"/>
      <c r="AX1157" s="530"/>
      <c r="AY1157" s="530"/>
      <c r="AZ1157" s="530"/>
      <c r="BA1157" s="530"/>
      <c r="BB1157" s="530"/>
      <c r="BC1157" s="530"/>
      <c r="BD1157" s="530"/>
      <c r="BE1157" s="530"/>
      <c r="BF1157" s="530"/>
      <c r="BG1157" s="530"/>
      <c r="BH1157" s="530"/>
      <c r="BI1157" s="530"/>
      <c r="BJ1157" s="530"/>
      <c r="BK1157" s="530"/>
      <c r="BL1157" s="255">
        <v>64</v>
      </c>
      <c r="BM1157" s="255"/>
      <c r="BN1157" s="255"/>
      <c r="BO1157" s="255"/>
      <c r="BP1157" s="255"/>
      <c r="BQ1157" s="255"/>
      <c r="BR1157" s="255"/>
      <c r="BS1157" s="255"/>
      <c r="BT1157" s="255"/>
      <c r="BU1157" s="284">
        <v>116</v>
      </c>
      <c r="BV1157" s="285"/>
      <c r="BW1157" s="285"/>
      <c r="BX1157" s="285"/>
      <c r="BY1157" s="285"/>
      <c r="BZ1157" s="285"/>
      <c r="CA1157" s="285"/>
      <c r="CB1157" s="286"/>
      <c r="CC1157" s="255"/>
      <c r="CD1157" s="255"/>
      <c r="CE1157" s="255"/>
      <c r="CF1157" s="255"/>
      <c r="CG1157" s="255"/>
      <c r="CH1157" s="255"/>
      <c r="CI1157" s="284" t="s">
        <v>930</v>
      </c>
      <c r="CJ1157" s="285"/>
      <c r="CK1157" s="285"/>
      <c r="CL1157" s="285"/>
      <c r="CM1157" s="285"/>
      <c r="CN1157" s="286"/>
    </row>
    <row r="1158" spans="4:92" ht="14.25" customHeight="1" x14ac:dyDescent="0.35">
      <c r="D1158" s="284" t="s">
        <v>1034</v>
      </c>
      <c r="E1158" s="285"/>
      <c r="F1158" s="285"/>
      <c r="G1158" s="285"/>
      <c r="H1158" s="285"/>
      <c r="I1158" s="285"/>
      <c r="J1158" s="285"/>
      <c r="K1158" s="285"/>
      <c r="L1158" s="285"/>
      <c r="M1158" s="285"/>
      <c r="N1158" s="285"/>
      <c r="O1158" s="285"/>
      <c r="P1158" s="285"/>
      <c r="Q1158" s="285"/>
      <c r="R1158" s="285"/>
      <c r="S1158" s="285"/>
      <c r="T1158" s="285"/>
      <c r="U1158" s="285"/>
      <c r="V1158" s="285"/>
      <c r="W1158" s="285"/>
      <c r="X1158" s="285"/>
      <c r="Y1158" s="285"/>
      <c r="Z1158" s="285"/>
      <c r="AA1158" s="285"/>
      <c r="AB1158" s="285"/>
      <c r="AC1158" s="285"/>
      <c r="AD1158" s="285"/>
      <c r="AE1158" s="285"/>
      <c r="AF1158" s="286"/>
      <c r="AG1158" s="284" t="s">
        <v>930</v>
      </c>
      <c r="AH1158" s="285"/>
      <c r="AI1158" s="285"/>
      <c r="AJ1158" s="285"/>
      <c r="AK1158" s="285"/>
      <c r="AL1158" s="285"/>
      <c r="AM1158" s="286"/>
      <c r="AN1158" s="284"/>
      <c r="AO1158" s="285"/>
      <c r="AP1158" s="285"/>
      <c r="AQ1158" s="285"/>
      <c r="AR1158" s="285"/>
      <c r="AS1158" s="285"/>
      <c r="AT1158" s="286"/>
      <c r="AV1158" s="530" t="s">
        <v>1087</v>
      </c>
      <c r="AW1158" s="530"/>
      <c r="AX1158" s="530"/>
      <c r="AY1158" s="530"/>
      <c r="AZ1158" s="530"/>
      <c r="BA1158" s="530"/>
      <c r="BB1158" s="530"/>
      <c r="BC1158" s="530"/>
      <c r="BD1158" s="530"/>
      <c r="BE1158" s="530"/>
      <c r="BF1158" s="530"/>
      <c r="BG1158" s="530"/>
      <c r="BH1158" s="530"/>
      <c r="BI1158" s="530"/>
      <c r="BJ1158" s="530"/>
      <c r="BK1158" s="530"/>
      <c r="BL1158" s="255">
        <v>14</v>
      </c>
      <c r="BM1158" s="255"/>
      <c r="BN1158" s="255"/>
      <c r="BO1158" s="255"/>
      <c r="BP1158" s="255"/>
      <c r="BQ1158" s="255"/>
      <c r="BR1158" s="255"/>
      <c r="BS1158" s="255"/>
      <c r="BT1158" s="255"/>
      <c r="BU1158" s="284">
        <v>18</v>
      </c>
      <c r="BV1158" s="285"/>
      <c r="BW1158" s="285"/>
      <c r="BX1158" s="285"/>
      <c r="BY1158" s="285"/>
      <c r="BZ1158" s="285"/>
      <c r="CA1158" s="285"/>
      <c r="CB1158" s="286"/>
      <c r="CC1158" s="255" t="s">
        <v>930</v>
      </c>
      <c r="CD1158" s="255"/>
      <c r="CE1158" s="255"/>
      <c r="CF1158" s="255"/>
      <c r="CG1158" s="255"/>
      <c r="CH1158" s="255"/>
      <c r="CI1158" s="284"/>
      <c r="CJ1158" s="285"/>
      <c r="CK1158" s="285"/>
      <c r="CL1158" s="285"/>
      <c r="CM1158" s="285"/>
      <c r="CN1158" s="286"/>
    </row>
    <row r="1159" spans="4:92" ht="14.25" customHeight="1" x14ac:dyDescent="0.35">
      <c r="D1159" s="284" t="s">
        <v>1035</v>
      </c>
      <c r="E1159" s="285"/>
      <c r="F1159" s="285"/>
      <c r="G1159" s="285"/>
      <c r="H1159" s="285"/>
      <c r="I1159" s="285"/>
      <c r="J1159" s="285"/>
      <c r="K1159" s="285"/>
      <c r="L1159" s="285"/>
      <c r="M1159" s="285"/>
      <c r="N1159" s="285"/>
      <c r="O1159" s="285"/>
      <c r="P1159" s="285"/>
      <c r="Q1159" s="285"/>
      <c r="R1159" s="285"/>
      <c r="S1159" s="285"/>
      <c r="T1159" s="285"/>
      <c r="U1159" s="285"/>
      <c r="V1159" s="285"/>
      <c r="W1159" s="285"/>
      <c r="X1159" s="285"/>
      <c r="Y1159" s="285"/>
      <c r="Z1159" s="285"/>
      <c r="AA1159" s="285"/>
      <c r="AB1159" s="285"/>
      <c r="AC1159" s="285"/>
      <c r="AD1159" s="285"/>
      <c r="AE1159" s="285"/>
      <c r="AF1159" s="286"/>
      <c r="AG1159" s="284" t="s">
        <v>930</v>
      </c>
      <c r="AH1159" s="285"/>
      <c r="AI1159" s="285"/>
      <c r="AJ1159" s="285"/>
      <c r="AK1159" s="285"/>
      <c r="AL1159" s="285"/>
      <c r="AM1159" s="286"/>
      <c r="AN1159" s="284"/>
      <c r="AO1159" s="285"/>
      <c r="AP1159" s="285"/>
      <c r="AQ1159" s="285"/>
      <c r="AR1159" s="285"/>
      <c r="AS1159" s="285"/>
      <c r="AT1159" s="286"/>
      <c r="AV1159" s="530" t="s">
        <v>1088</v>
      </c>
      <c r="AW1159" s="530"/>
      <c r="AX1159" s="530"/>
      <c r="AY1159" s="530"/>
      <c r="AZ1159" s="530"/>
      <c r="BA1159" s="530"/>
      <c r="BB1159" s="530"/>
      <c r="BC1159" s="530"/>
      <c r="BD1159" s="530"/>
      <c r="BE1159" s="530"/>
      <c r="BF1159" s="530"/>
      <c r="BG1159" s="530"/>
      <c r="BH1159" s="530"/>
      <c r="BI1159" s="530"/>
      <c r="BJ1159" s="530"/>
      <c r="BK1159" s="530"/>
      <c r="BL1159" s="255">
        <v>17</v>
      </c>
      <c r="BM1159" s="255"/>
      <c r="BN1159" s="255"/>
      <c r="BO1159" s="255"/>
      <c r="BP1159" s="255"/>
      <c r="BQ1159" s="255"/>
      <c r="BR1159" s="255"/>
      <c r="BS1159" s="255"/>
      <c r="BT1159" s="255"/>
      <c r="BU1159" s="284">
        <v>25</v>
      </c>
      <c r="BV1159" s="285"/>
      <c r="BW1159" s="285"/>
      <c r="BX1159" s="285"/>
      <c r="BY1159" s="285"/>
      <c r="BZ1159" s="285"/>
      <c r="CA1159" s="285"/>
      <c r="CB1159" s="286"/>
      <c r="CC1159" s="255" t="s">
        <v>930</v>
      </c>
      <c r="CD1159" s="255"/>
      <c r="CE1159" s="255"/>
      <c r="CF1159" s="255"/>
      <c r="CG1159" s="255"/>
      <c r="CH1159" s="255"/>
      <c r="CI1159" s="284"/>
      <c r="CJ1159" s="285"/>
      <c r="CK1159" s="285"/>
      <c r="CL1159" s="285"/>
      <c r="CM1159" s="285"/>
      <c r="CN1159" s="286"/>
    </row>
    <row r="1160" spans="4:92" ht="14.25" customHeight="1" x14ac:dyDescent="0.35">
      <c r="D1160" s="284" t="s">
        <v>1036</v>
      </c>
      <c r="E1160" s="285"/>
      <c r="F1160" s="285"/>
      <c r="G1160" s="285"/>
      <c r="H1160" s="285"/>
      <c r="I1160" s="285"/>
      <c r="J1160" s="285"/>
      <c r="K1160" s="285"/>
      <c r="L1160" s="285"/>
      <c r="M1160" s="285"/>
      <c r="N1160" s="285"/>
      <c r="O1160" s="285"/>
      <c r="P1160" s="285"/>
      <c r="Q1160" s="285"/>
      <c r="R1160" s="285"/>
      <c r="S1160" s="285"/>
      <c r="T1160" s="285"/>
      <c r="U1160" s="285"/>
      <c r="V1160" s="285"/>
      <c r="W1160" s="285"/>
      <c r="X1160" s="285"/>
      <c r="Y1160" s="285"/>
      <c r="Z1160" s="285"/>
      <c r="AA1160" s="285"/>
      <c r="AB1160" s="285"/>
      <c r="AC1160" s="285"/>
      <c r="AD1160" s="285"/>
      <c r="AE1160" s="285"/>
      <c r="AF1160" s="286"/>
      <c r="AG1160" s="284" t="s">
        <v>930</v>
      </c>
      <c r="AH1160" s="285"/>
      <c r="AI1160" s="285"/>
      <c r="AJ1160" s="285"/>
      <c r="AK1160" s="285"/>
      <c r="AL1160" s="285"/>
      <c r="AM1160" s="286"/>
      <c r="AN1160" s="284"/>
      <c r="AO1160" s="285"/>
      <c r="AP1160" s="285"/>
      <c r="AQ1160" s="285"/>
      <c r="AR1160" s="285"/>
      <c r="AS1160" s="285"/>
      <c r="AT1160" s="286"/>
      <c r="AV1160" s="530" t="s">
        <v>1089</v>
      </c>
      <c r="AW1160" s="530"/>
      <c r="AX1160" s="530"/>
      <c r="AY1160" s="530"/>
      <c r="AZ1160" s="530"/>
      <c r="BA1160" s="530"/>
      <c r="BB1160" s="530"/>
      <c r="BC1160" s="530"/>
      <c r="BD1160" s="530"/>
      <c r="BE1160" s="530"/>
      <c r="BF1160" s="530"/>
      <c r="BG1160" s="530"/>
      <c r="BH1160" s="530"/>
      <c r="BI1160" s="530"/>
      <c r="BJ1160" s="530"/>
      <c r="BK1160" s="530"/>
      <c r="BL1160" s="255">
        <v>11</v>
      </c>
      <c r="BM1160" s="255"/>
      <c r="BN1160" s="255"/>
      <c r="BO1160" s="255"/>
      <c r="BP1160" s="255"/>
      <c r="BQ1160" s="255"/>
      <c r="BR1160" s="255"/>
      <c r="BS1160" s="255"/>
      <c r="BT1160" s="255"/>
      <c r="BU1160" s="284">
        <v>24</v>
      </c>
      <c r="BV1160" s="285"/>
      <c r="BW1160" s="285"/>
      <c r="BX1160" s="285"/>
      <c r="BY1160" s="285"/>
      <c r="BZ1160" s="285"/>
      <c r="CA1160" s="285"/>
      <c r="CB1160" s="286"/>
      <c r="CC1160" s="255" t="s">
        <v>930</v>
      </c>
      <c r="CD1160" s="255"/>
      <c r="CE1160" s="255"/>
      <c r="CF1160" s="255"/>
      <c r="CG1160" s="255"/>
      <c r="CH1160" s="255"/>
      <c r="CI1160" s="284"/>
      <c r="CJ1160" s="285"/>
      <c r="CK1160" s="285"/>
      <c r="CL1160" s="285"/>
      <c r="CM1160" s="285"/>
      <c r="CN1160" s="286"/>
    </row>
    <row r="1161" spans="4:92" ht="14.25" customHeight="1" x14ac:dyDescent="0.35">
      <c r="D1161" s="284" t="s">
        <v>1037</v>
      </c>
      <c r="E1161" s="285"/>
      <c r="F1161" s="285"/>
      <c r="G1161" s="285"/>
      <c r="H1161" s="285"/>
      <c r="I1161" s="285"/>
      <c r="J1161" s="285"/>
      <c r="K1161" s="285"/>
      <c r="L1161" s="285"/>
      <c r="M1161" s="285"/>
      <c r="N1161" s="285"/>
      <c r="O1161" s="285"/>
      <c r="P1161" s="285"/>
      <c r="Q1161" s="285"/>
      <c r="R1161" s="285"/>
      <c r="S1161" s="285"/>
      <c r="T1161" s="285"/>
      <c r="U1161" s="285"/>
      <c r="V1161" s="285"/>
      <c r="W1161" s="285"/>
      <c r="X1161" s="285"/>
      <c r="Y1161" s="285"/>
      <c r="Z1161" s="285"/>
      <c r="AA1161" s="285"/>
      <c r="AB1161" s="285"/>
      <c r="AC1161" s="285"/>
      <c r="AD1161" s="285"/>
      <c r="AE1161" s="285"/>
      <c r="AF1161" s="286"/>
      <c r="AG1161" s="284" t="s">
        <v>930</v>
      </c>
      <c r="AH1161" s="285"/>
      <c r="AI1161" s="285"/>
      <c r="AJ1161" s="285"/>
      <c r="AK1161" s="285"/>
      <c r="AL1161" s="285"/>
      <c r="AM1161" s="286"/>
      <c r="AN1161" s="284"/>
      <c r="AO1161" s="285"/>
      <c r="AP1161" s="285"/>
      <c r="AQ1161" s="285"/>
      <c r="AR1161" s="285"/>
      <c r="AS1161" s="285"/>
      <c r="AT1161" s="286"/>
      <c r="AV1161" s="530" t="s">
        <v>1090</v>
      </c>
      <c r="AW1161" s="530"/>
      <c r="AX1161" s="530"/>
      <c r="AY1161" s="530"/>
      <c r="AZ1161" s="530"/>
      <c r="BA1161" s="530"/>
      <c r="BB1161" s="530"/>
      <c r="BC1161" s="530"/>
      <c r="BD1161" s="530"/>
      <c r="BE1161" s="530"/>
      <c r="BF1161" s="530"/>
      <c r="BG1161" s="530"/>
      <c r="BH1161" s="530"/>
      <c r="BI1161" s="530"/>
      <c r="BJ1161" s="530"/>
      <c r="BK1161" s="530"/>
      <c r="BL1161" s="255">
        <v>16</v>
      </c>
      <c r="BM1161" s="255"/>
      <c r="BN1161" s="255"/>
      <c r="BO1161" s="255"/>
      <c r="BP1161" s="255"/>
      <c r="BQ1161" s="255"/>
      <c r="BR1161" s="255"/>
      <c r="BS1161" s="255"/>
      <c r="BT1161" s="255"/>
      <c r="BU1161" s="284">
        <v>34</v>
      </c>
      <c r="BV1161" s="285"/>
      <c r="BW1161" s="285"/>
      <c r="BX1161" s="285"/>
      <c r="BY1161" s="285"/>
      <c r="BZ1161" s="285"/>
      <c r="CA1161" s="285"/>
      <c r="CB1161" s="286"/>
      <c r="CC1161" s="255" t="s">
        <v>930</v>
      </c>
      <c r="CD1161" s="255"/>
      <c r="CE1161" s="255"/>
      <c r="CF1161" s="255"/>
      <c r="CG1161" s="255"/>
      <c r="CH1161" s="255"/>
      <c r="CI1161" s="284"/>
      <c r="CJ1161" s="285"/>
      <c r="CK1161" s="285"/>
      <c r="CL1161" s="285"/>
      <c r="CM1161" s="285"/>
      <c r="CN1161" s="286"/>
    </row>
    <row r="1162" spans="4:92" ht="14.25" customHeight="1" x14ac:dyDescent="0.35">
      <c r="D1162" s="284" t="s">
        <v>1038</v>
      </c>
      <c r="E1162" s="285"/>
      <c r="F1162" s="285"/>
      <c r="G1162" s="285"/>
      <c r="H1162" s="285"/>
      <c r="I1162" s="285"/>
      <c r="J1162" s="285"/>
      <c r="K1162" s="285"/>
      <c r="L1162" s="285"/>
      <c r="M1162" s="285"/>
      <c r="N1162" s="285"/>
      <c r="O1162" s="285"/>
      <c r="P1162" s="285"/>
      <c r="Q1162" s="285"/>
      <c r="R1162" s="285"/>
      <c r="S1162" s="285"/>
      <c r="T1162" s="285"/>
      <c r="U1162" s="285"/>
      <c r="V1162" s="285"/>
      <c r="W1162" s="285"/>
      <c r="X1162" s="285"/>
      <c r="Y1162" s="285"/>
      <c r="Z1162" s="285"/>
      <c r="AA1162" s="285"/>
      <c r="AB1162" s="285"/>
      <c r="AC1162" s="285"/>
      <c r="AD1162" s="285"/>
      <c r="AE1162" s="285"/>
      <c r="AF1162" s="286"/>
      <c r="AG1162" s="284" t="s">
        <v>930</v>
      </c>
      <c r="AH1162" s="285"/>
      <c r="AI1162" s="285"/>
      <c r="AJ1162" s="285"/>
      <c r="AK1162" s="285"/>
      <c r="AL1162" s="285"/>
      <c r="AM1162" s="286"/>
      <c r="AN1162" s="284"/>
      <c r="AO1162" s="285"/>
      <c r="AP1162" s="285"/>
      <c r="AQ1162" s="285"/>
      <c r="AR1162" s="285"/>
      <c r="AS1162" s="285"/>
      <c r="AT1162" s="286"/>
      <c r="AV1162" s="530" t="s">
        <v>1091</v>
      </c>
      <c r="AW1162" s="530"/>
      <c r="AX1162" s="530"/>
      <c r="AY1162" s="530"/>
      <c r="AZ1162" s="530"/>
      <c r="BA1162" s="530"/>
      <c r="BB1162" s="530"/>
      <c r="BC1162" s="530"/>
      <c r="BD1162" s="530"/>
      <c r="BE1162" s="530"/>
      <c r="BF1162" s="530"/>
      <c r="BG1162" s="530"/>
      <c r="BH1162" s="530"/>
      <c r="BI1162" s="530"/>
      <c r="BJ1162" s="530"/>
      <c r="BK1162" s="530"/>
      <c r="BL1162" s="255">
        <v>30</v>
      </c>
      <c r="BM1162" s="255"/>
      <c r="BN1162" s="255"/>
      <c r="BO1162" s="255"/>
      <c r="BP1162" s="255"/>
      <c r="BQ1162" s="255"/>
      <c r="BR1162" s="255"/>
      <c r="BS1162" s="255"/>
      <c r="BT1162" s="255"/>
      <c r="BU1162" s="284">
        <v>11</v>
      </c>
      <c r="BV1162" s="285"/>
      <c r="BW1162" s="285"/>
      <c r="BX1162" s="285"/>
      <c r="BY1162" s="285"/>
      <c r="BZ1162" s="285"/>
      <c r="CA1162" s="285"/>
      <c r="CB1162" s="286"/>
      <c r="CC1162" s="255" t="s">
        <v>930</v>
      </c>
      <c r="CD1162" s="255"/>
      <c r="CE1162" s="255"/>
      <c r="CF1162" s="255"/>
      <c r="CG1162" s="255"/>
      <c r="CH1162" s="255"/>
      <c r="CI1162" s="284"/>
      <c r="CJ1162" s="285"/>
      <c r="CK1162" s="285"/>
      <c r="CL1162" s="285"/>
      <c r="CM1162" s="285"/>
      <c r="CN1162" s="286"/>
    </row>
    <row r="1163" spans="4:92" ht="14.25" customHeight="1" x14ac:dyDescent="0.35">
      <c r="D1163" s="284" t="s">
        <v>1039</v>
      </c>
      <c r="E1163" s="285"/>
      <c r="F1163" s="285"/>
      <c r="G1163" s="285"/>
      <c r="H1163" s="285"/>
      <c r="I1163" s="285"/>
      <c r="J1163" s="285"/>
      <c r="K1163" s="285"/>
      <c r="L1163" s="285"/>
      <c r="M1163" s="285"/>
      <c r="N1163" s="285"/>
      <c r="O1163" s="285"/>
      <c r="P1163" s="285"/>
      <c r="Q1163" s="285"/>
      <c r="R1163" s="285"/>
      <c r="S1163" s="285"/>
      <c r="T1163" s="285"/>
      <c r="U1163" s="285"/>
      <c r="V1163" s="285"/>
      <c r="W1163" s="285"/>
      <c r="X1163" s="285"/>
      <c r="Y1163" s="285"/>
      <c r="Z1163" s="285"/>
      <c r="AA1163" s="285"/>
      <c r="AB1163" s="285"/>
      <c r="AC1163" s="285"/>
      <c r="AD1163" s="285"/>
      <c r="AE1163" s="285"/>
      <c r="AF1163" s="286"/>
      <c r="AG1163" s="284" t="s">
        <v>930</v>
      </c>
      <c r="AH1163" s="285"/>
      <c r="AI1163" s="285"/>
      <c r="AJ1163" s="285"/>
      <c r="AK1163" s="285"/>
      <c r="AL1163" s="285"/>
      <c r="AM1163" s="286"/>
      <c r="AN1163" s="284"/>
      <c r="AO1163" s="285"/>
      <c r="AP1163" s="285"/>
      <c r="AQ1163" s="285"/>
      <c r="AR1163" s="285"/>
      <c r="AS1163" s="285"/>
      <c r="AT1163" s="286"/>
      <c r="AV1163" s="530" t="s">
        <v>1092</v>
      </c>
      <c r="AW1163" s="530"/>
      <c r="AX1163" s="530"/>
      <c r="AY1163" s="530"/>
      <c r="AZ1163" s="530"/>
      <c r="BA1163" s="530"/>
      <c r="BB1163" s="530"/>
      <c r="BC1163" s="530"/>
      <c r="BD1163" s="530"/>
      <c r="BE1163" s="530"/>
      <c r="BF1163" s="530"/>
      <c r="BG1163" s="530"/>
      <c r="BH1163" s="530"/>
      <c r="BI1163" s="530"/>
      <c r="BJ1163" s="530"/>
      <c r="BK1163" s="530"/>
      <c r="BL1163" s="255">
        <v>15</v>
      </c>
      <c r="BM1163" s="255"/>
      <c r="BN1163" s="255"/>
      <c r="BO1163" s="255"/>
      <c r="BP1163" s="255"/>
      <c r="BQ1163" s="255"/>
      <c r="BR1163" s="255"/>
      <c r="BS1163" s="255"/>
      <c r="BT1163" s="255"/>
      <c r="BU1163" s="284">
        <v>30</v>
      </c>
      <c r="BV1163" s="285"/>
      <c r="BW1163" s="285"/>
      <c r="BX1163" s="285"/>
      <c r="BY1163" s="285"/>
      <c r="BZ1163" s="285"/>
      <c r="CA1163" s="285"/>
      <c r="CB1163" s="286"/>
      <c r="CC1163" s="255" t="s">
        <v>930</v>
      </c>
      <c r="CD1163" s="255"/>
      <c r="CE1163" s="255"/>
      <c r="CF1163" s="255"/>
      <c r="CG1163" s="255"/>
      <c r="CH1163" s="255"/>
      <c r="CI1163" s="284"/>
      <c r="CJ1163" s="285"/>
      <c r="CK1163" s="285"/>
      <c r="CL1163" s="285"/>
      <c r="CM1163" s="285"/>
      <c r="CN1163" s="286"/>
    </row>
    <row r="1164" spans="4:92" ht="14.25" customHeight="1" x14ac:dyDescent="0.35">
      <c r="D1164" s="284" t="s">
        <v>1040</v>
      </c>
      <c r="E1164" s="285"/>
      <c r="F1164" s="285"/>
      <c r="G1164" s="285"/>
      <c r="H1164" s="285"/>
      <c r="I1164" s="285"/>
      <c r="J1164" s="285"/>
      <c r="K1164" s="285"/>
      <c r="L1164" s="285"/>
      <c r="M1164" s="285"/>
      <c r="N1164" s="285"/>
      <c r="O1164" s="285"/>
      <c r="P1164" s="285"/>
      <c r="Q1164" s="285"/>
      <c r="R1164" s="285"/>
      <c r="S1164" s="285"/>
      <c r="T1164" s="285"/>
      <c r="U1164" s="285"/>
      <c r="V1164" s="285"/>
      <c r="W1164" s="285"/>
      <c r="X1164" s="285"/>
      <c r="Y1164" s="285"/>
      <c r="Z1164" s="285"/>
      <c r="AA1164" s="285"/>
      <c r="AB1164" s="285"/>
      <c r="AC1164" s="285"/>
      <c r="AD1164" s="285"/>
      <c r="AE1164" s="285"/>
      <c r="AF1164" s="286"/>
      <c r="AG1164" s="284" t="s">
        <v>930</v>
      </c>
      <c r="AH1164" s="285"/>
      <c r="AI1164" s="285"/>
      <c r="AJ1164" s="285"/>
      <c r="AK1164" s="285"/>
      <c r="AL1164" s="285"/>
      <c r="AM1164" s="286"/>
      <c r="AN1164" s="284"/>
      <c r="AO1164" s="285"/>
      <c r="AP1164" s="285"/>
      <c r="AQ1164" s="285"/>
      <c r="AR1164" s="285"/>
      <c r="AS1164" s="285"/>
      <c r="AT1164" s="286"/>
      <c r="AV1164" s="530" t="s">
        <v>1093</v>
      </c>
      <c r="AW1164" s="530"/>
      <c r="AX1164" s="530"/>
      <c r="AY1164" s="530"/>
      <c r="AZ1164" s="530"/>
      <c r="BA1164" s="530"/>
      <c r="BB1164" s="530"/>
      <c r="BC1164" s="530"/>
      <c r="BD1164" s="530"/>
      <c r="BE1164" s="530"/>
      <c r="BF1164" s="530"/>
      <c r="BG1164" s="530"/>
      <c r="BH1164" s="530"/>
      <c r="BI1164" s="530"/>
      <c r="BJ1164" s="530"/>
      <c r="BK1164" s="530"/>
      <c r="BL1164" s="255">
        <v>50</v>
      </c>
      <c r="BM1164" s="255"/>
      <c r="BN1164" s="255"/>
      <c r="BO1164" s="255"/>
      <c r="BP1164" s="255"/>
      <c r="BQ1164" s="255"/>
      <c r="BR1164" s="255"/>
      <c r="BS1164" s="255"/>
      <c r="BT1164" s="255"/>
      <c r="BU1164" s="284">
        <v>112</v>
      </c>
      <c r="BV1164" s="285"/>
      <c r="BW1164" s="285"/>
      <c r="BX1164" s="285"/>
      <c r="BY1164" s="285"/>
      <c r="BZ1164" s="285"/>
      <c r="CA1164" s="285"/>
      <c r="CB1164" s="286"/>
      <c r="CC1164" s="255"/>
      <c r="CD1164" s="255"/>
      <c r="CE1164" s="255"/>
      <c r="CF1164" s="255"/>
      <c r="CG1164" s="255"/>
      <c r="CH1164" s="255"/>
      <c r="CI1164" s="284" t="s">
        <v>930</v>
      </c>
      <c r="CJ1164" s="285"/>
      <c r="CK1164" s="285"/>
      <c r="CL1164" s="285"/>
      <c r="CM1164" s="285"/>
      <c r="CN1164" s="286"/>
    </row>
    <row r="1165" spans="4:92" ht="14.25" customHeight="1" x14ac:dyDescent="0.35">
      <c r="D1165" s="284" t="s">
        <v>1041</v>
      </c>
      <c r="E1165" s="285"/>
      <c r="F1165" s="285"/>
      <c r="G1165" s="285"/>
      <c r="H1165" s="285"/>
      <c r="I1165" s="285"/>
      <c r="J1165" s="285"/>
      <c r="K1165" s="285"/>
      <c r="L1165" s="285"/>
      <c r="M1165" s="285"/>
      <c r="N1165" s="285"/>
      <c r="O1165" s="285"/>
      <c r="P1165" s="285"/>
      <c r="Q1165" s="285"/>
      <c r="R1165" s="285"/>
      <c r="S1165" s="285"/>
      <c r="T1165" s="285"/>
      <c r="U1165" s="285"/>
      <c r="V1165" s="285"/>
      <c r="W1165" s="285"/>
      <c r="X1165" s="285"/>
      <c r="Y1165" s="285"/>
      <c r="Z1165" s="285"/>
      <c r="AA1165" s="285"/>
      <c r="AB1165" s="285"/>
      <c r="AC1165" s="285"/>
      <c r="AD1165" s="285"/>
      <c r="AE1165" s="285"/>
      <c r="AF1165" s="286"/>
      <c r="AG1165" s="284" t="s">
        <v>930</v>
      </c>
      <c r="AH1165" s="285"/>
      <c r="AI1165" s="285"/>
      <c r="AJ1165" s="285"/>
      <c r="AK1165" s="285"/>
      <c r="AL1165" s="285"/>
      <c r="AM1165" s="286"/>
      <c r="AN1165" s="284"/>
      <c r="AO1165" s="285"/>
      <c r="AP1165" s="285"/>
      <c r="AQ1165" s="285"/>
      <c r="AR1165" s="285"/>
      <c r="AS1165" s="285"/>
      <c r="AT1165" s="286"/>
      <c r="AV1165" s="530" t="s">
        <v>1094</v>
      </c>
      <c r="AW1165" s="530"/>
      <c r="AX1165" s="530"/>
      <c r="AY1165" s="530"/>
      <c r="AZ1165" s="530"/>
      <c r="BA1165" s="530"/>
      <c r="BB1165" s="530"/>
      <c r="BC1165" s="530"/>
      <c r="BD1165" s="530"/>
      <c r="BE1165" s="530"/>
      <c r="BF1165" s="530"/>
      <c r="BG1165" s="530"/>
      <c r="BH1165" s="530"/>
      <c r="BI1165" s="530"/>
      <c r="BJ1165" s="530"/>
      <c r="BK1165" s="530"/>
      <c r="BL1165" s="255">
        <v>6</v>
      </c>
      <c r="BM1165" s="255"/>
      <c r="BN1165" s="255"/>
      <c r="BO1165" s="255"/>
      <c r="BP1165" s="255"/>
      <c r="BQ1165" s="255"/>
      <c r="BR1165" s="255"/>
      <c r="BS1165" s="255"/>
      <c r="BT1165" s="255"/>
      <c r="BU1165" s="284">
        <v>11</v>
      </c>
      <c r="BV1165" s="285"/>
      <c r="BW1165" s="285"/>
      <c r="BX1165" s="285"/>
      <c r="BY1165" s="285"/>
      <c r="BZ1165" s="285"/>
      <c r="CA1165" s="285"/>
      <c r="CB1165" s="286"/>
      <c r="CC1165" s="255" t="s">
        <v>930</v>
      </c>
      <c r="CD1165" s="255"/>
      <c r="CE1165" s="255"/>
      <c r="CF1165" s="255"/>
      <c r="CG1165" s="255"/>
      <c r="CH1165" s="255"/>
      <c r="CI1165" s="284"/>
      <c r="CJ1165" s="285"/>
      <c r="CK1165" s="285"/>
      <c r="CL1165" s="285"/>
      <c r="CM1165" s="285"/>
      <c r="CN1165" s="286"/>
    </row>
    <row r="1166" spans="4:92" ht="14.25" customHeight="1" x14ac:dyDescent="0.35">
      <c r="D1166" s="284" t="s">
        <v>1042</v>
      </c>
      <c r="E1166" s="285"/>
      <c r="F1166" s="285"/>
      <c r="G1166" s="285"/>
      <c r="H1166" s="285"/>
      <c r="I1166" s="285"/>
      <c r="J1166" s="285"/>
      <c r="K1166" s="285"/>
      <c r="L1166" s="285"/>
      <c r="M1166" s="285"/>
      <c r="N1166" s="285"/>
      <c r="O1166" s="285"/>
      <c r="P1166" s="285"/>
      <c r="Q1166" s="285"/>
      <c r="R1166" s="285"/>
      <c r="S1166" s="285"/>
      <c r="T1166" s="285"/>
      <c r="U1166" s="285"/>
      <c r="V1166" s="285"/>
      <c r="W1166" s="285"/>
      <c r="X1166" s="285"/>
      <c r="Y1166" s="285"/>
      <c r="Z1166" s="285"/>
      <c r="AA1166" s="285"/>
      <c r="AB1166" s="285"/>
      <c r="AC1166" s="285"/>
      <c r="AD1166" s="285"/>
      <c r="AE1166" s="285"/>
      <c r="AF1166" s="286"/>
      <c r="AG1166" s="284" t="s">
        <v>930</v>
      </c>
      <c r="AH1166" s="285"/>
      <c r="AI1166" s="285"/>
      <c r="AJ1166" s="285"/>
      <c r="AK1166" s="285"/>
      <c r="AL1166" s="285"/>
      <c r="AM1166" s="286"/>
      <c r="AN1166" s="284"/>
      <c r="AO1166" s="285"/>
      <c r="AP1166" s="285"/>
      <c r="AQ1166" s="285"/>
      <c r="AR1166" s="285"/>
      <c r="AS1166" s="285"/>
      <c r="AT1166" s="286"/>
      <c r="AV1166" s="530" t="s">
        <v>1095</v>
      </c>
      <c r="AW1166" s="530"/>
      <c r="AX1166" s="530"/>
      <c r="AY1166" s="530"/>
      <c r="AZ1166" s="530"/>
      <c r="BA1166" s="530"/>
      <c r="BB1166" s="530"/>
      <c r="BC1166" s="530"/>
      <c r="BD1166" s="530"/>
      <c r="BE1166" s="530"/>
      <c r="BF1166" s="530"/>
      <c r="BG1166" s="530"/>
      <c r="BH1166" s="530"/>
      <c r="BI1166" s="530"/>
      <c r="BJ1166" s="530"/>
      <c r="BK1166" s="530"/>
      <c r="BL1166" s="255">
        <v>16</v>
      </c>
      <c r="BM1166" s="255"/>
      <c r="BN1166" s="255"/>
      <c r="BO1166" s="255"/>
      <c r="BP1166" s="255"/>
      <c r="BQ1166" s="255"/>
      <c r="BR1166" s="255"/>
      <c r="BS1166" s="255"/>
      <c r="BT1166" s="255"/>
      <c r="BU1166" s="284">
        <v>32</v>
      </c>
      <c r="BV1166" s="285"/>
      <c r="BW1166" s="285"/>
      <c r="BX1166" s="285"/>
      <c r="BY1166" s="285"/>
      <c r="BZ1166" s="285"/>
      <c r="CA1166" s="285"/>
      <c r="CB1166" s="286"/>
      <c r="CC1166" s="255"/>
      <c r="CD1166" s="255"/>
      <c r="CE1166" s="255"/>
      <c r="CF1166" s="255"/>
      <c r="CG1166" s="255"/>
      <c r="CH1166" s="255"/>
      <c r="CI1166" s="284" t="s">
        <v>930</v>
      </c>
      <c r="CJ1166" s="285"/>
      <c r="CK1166" s="285"/>
      <c r="CL1166" s="285"/>
      <c r="CM1166" s="285"/>
      <c r="CN1166" s="286"/>
    </row>
    <row r="1167" spans="4:92" ht="14.25" customHeight="1" x14ac:dyDescent="0.35">
      <c r="D1167" s="284" t="s">
        <v>1043</v>
      </c>
      <c r="E1167" s="285"/>
      <c r="F1167" s="285"/>
      <c r="G1167" s="285"/>
      <c r="H1167" s="285"/>
      <c r="I1167" s="285"/>
      <c r="J1167" s="285"/>
      <c r="K1167" s="285"/>
      <c r="L1167" s="285"/>
      <c r="M1167" s="285"/>
      <c r="N1167" s="285"/>
      <c r="O1167" s="285"/>
      <c r="P1167" s="285"/>
      <c r="Q1167" s="285"/>
      <c r="R1167" s="285"/>
      <c r="S1167" s="285"/>
      <c r="T1167" s="285"/>
      <c r="U1167" s="285"/>
      <c r="V1167" s="285"/>
      <c r="W1167" s="285"/>
      <c r="X1167" s="285"/>
      <c r="Y1167" s="285"/>
      <c r="Z1167" s="285"/>
      <c r="AA1167" s="285"/>
      <c r="AB1167" s="285"/>
      <c r="AC1167" s="285"/>
      <c r="AD1167" s="285"/>
      <c r="AE1167" s="285"/>
      <c r="AF1167" s="286"/>
      <c r="AG1167" s="284" t="s">
        <v>930</v>
      </c>
      <c r="AH1167" s="285"/>
      <c r="AI1167" s="285"/>
      <c r="AJ1167" s="285"/>
      <c r="AK1167" s="285"/>
      <c r="AL1167" s="285"/>
      <c r="AM1167" s="286"/>
      <c r="AN1167" s="284"/>
      <c r="AO1167" s="285"/>
      <c r="AP1167" s="285"/>
      <c r="AQ1167" s="285"/>
      <c r="AR1167" s="285"/>
      <c r="AS1167" s="285"/>
      <c r="AT1167" s="286"/>
      <c r="AV1167" s="530" t="s">
        <v>1096</v>
      </c>
      <c r="AW1167" s="530"/>
      <c r="AX1167" s="530"/>
      <c r="AY1167" s="530"/>
      <c r="AZ1167" s="530"/>
      <c r="BA1167" s="530"/>
      <c r="BB1167" s="530"/>
      <c r="BC1167" s="530"/>
      <c r="BD1167" s="530"/>
      <c r="BE1167" s="530"/>
      <c r="BF1167" s="530"/>
      <c r="BG1167" s="530"/>
      <c r="BH1167" s="530"/>
      <c r="BI1167" s="530"/>
      <c r="BJ1167" s="530"/>
      <c r="BK1167" s="530"/>
      <c r="BL1167" s="255">
        <v>6</v>
      </c>
      <c r="BM1167" s="255"/>
      <c r="BN1167" s="255"/>
      <c r="BO1167" s="255"/>
      <c r="BP1167" s="255"/>
      <c r="BQ1167" s="255"/>
      <c r="BR1167" s="255"/>
      <c r="BS1167" s="255"/>
      <c r="BT1167" s="255"/>
      <c r="BU1167" s="284">
        <v>9</v>
      </c>
      <c r="BV1167" s="285"/>
      <c r="BW1167" s="285"/>
      <c r="BX1167" s="285"/>
      <c r="BY1167" s="285"/>
      <c r="BZ1167" s="285"/>
      <c r="CA1167" s="285"/>
      <c r="CB1167" s="286"/>
      <c r="CC1167" s="255" t="s">
        <v>930</v>
      </c>
      <c r="CD1167" s="255"/>
      <c r="CE1167" s="255"/>
      <c r="CF1167" s="255"/>
      <c r="CG1167" s="255"/>
      <c r="CH1167" s="255"/>
      <c r="CI1167" s="284"/>
      <c r="CJ1167" s="285"/>
      <c r="CK1167" s="285"/>
      <c r="CL1167" s="285"/>
      <c r="CM1167" s="285"/>
      <c r="CN1167" s="286"/>
    </row>
    <row r="1168" spans="4:92" ht="14.25" customHeight="1" x14ac:dyDescent="0.35">
      <c r="D1168" s="284" t="s">
        <v>1044</v>
      </c>
      <c r="E1168" s="285"/>
      <c r="F1168" s="285"/>
      <c r="G1168" s="285"/>
      <c r="H1168" s="285"/>
      <c r="I1168" s="285"/>
      <c r="J1168" s="285"/>
      <c r="K1168" s="285"/>
      <c r="L1168" s="285"/>
      <c r="M1168" s="285"/>
      <c r="N1168" s="285"/>
      <c r="O1168" s="285"/>
      <c r="P1168" s="285"/>
      <c r="Q1168" s="285"/>
      <c r="R1168" s="285"/>
      <c r="S1168" s="285"/>
      <c r="T1168" s="285"/>
      <c r="U1168" s="285"/>
      <c r="V1168" s="285"/>
      <c r="W1168" s="285"/>
      <c r="X1168" s="285"/>
      <c r="Y1168" s="285"/>
      <c r="Z1168" s="285"/>
      <c r="AA1168" s="285"/>
      <c r="AB1168" s="285"/>
      <c r="AC1168" s="285"/>
      <c r="AD1168" s="285"/>
      <c r="AE1168" s="285"/>
      <c r="AF1168" s="286"/>
      <c r="AG1168" s="284" t="s">
        <v>930</v>
      </c>
      <c r="AH1168" s="285"/>
      <c r="AI1168" s="285"/>
      <c r="AJ1168" s="285"/>
      <c r="AK1168" s="285"/>
      <c r="AL1168" s="285"/>
      <c r="AM1168" s="286"/>
      <c r="AN1168" s="284"/>
      <c r="AO1168" s="285"/>
      <c r="AP1168" s="285"/>
      <c r="AQ1168" s="285"/>
      <c r="AR1168" s="285"/>
      <c r="AS1168" s="285"/>
      <c r="AT1168" s="286"/>
      <c r="AV1168" s="530" t="s">
        <v>1097</v>
      </c>
      <c r="AW1168" s="530"/>
      <c r="AX1168" s="530"/>
      <c r="AY1168" s="530"/>
      <c r="AZ1168" s="530"/>
      <c r="BA1168" s="530"/>
      <c r="BB1168" s="530"/>
      <c r="BC1168" s="530"/>
      <c r="BD1168" s="530"/>
      <c r="BE1168" s="530"/>
      <c r="BF1168" s="530"/>
      <c r="BG1168" s="530"/>
      <c r="BH1168" s="530"/>
      <c r="BI1168" s="530"/>
      <c r="BJ1168" s="530"/>
      <c r="BK1168" s="530"/>
      <c r="BL1168" s="255">
        <v>7</v>
      </c>
      <c r="BM1168" s="255"/>
      <c r="BN1168" s="255"/>
      <c r="BO1168" s="255"/>
      <c r="BP1168" s="255"/>
      <c r="BQ1168" s="255"/>
      <c r="BR1168" s="255"/>
      <c r="BS1168" s="255"/>
      <c r="BT1168" s="255"/>
      <c r="BU1168" s="284">
        <v>7</v>
      </c>
      <c r="BV1168" s="285"/>
      <c r="BW1168" s="285"/>
      <c r="BX1168" s="285"/>
      <c r="BY1168" s="285"/>
      <c r="BZ1168" s="285"/>
      <c r="CA1168" s="285"/>
      <c r="CB1168" s="286"/>
      <c r="CC1168" s="255" t="s">
        <v>930</v>
      </c>
      <c r="CD1168" s="255"/>
      <c r="CE1168" s="255"/>
      <c r="CF1168" s="255"/>
      <c r="CG1168" s="255"/>
      <c r="CH1168" s="255"/>
      <c r="CI1168" s="284"/>
      <c r="CJ1168" s="285"/>
      <c r="CK1168" s="285"/>
      <c r="CL1168" s="285"/>
      <c r="CM1168" s="285"/>
      <c r="CN1168" s="286"/>
    </row>
    <row r="1169" spans="4:92" ht="14.25" customHeight="1" x14ac:dyDescent="0.35">
      <c r="D1169" s="284" t="s">
        <v>1045</v>
      </c>
      <c r="E1169" s="285"/>
      <c r="F1169" s="285"/>
      <c r="G1169" s="285"/>
      <c r="H1169" s="285"/>
      <c r="I1169" s="285"/>
      <c r="J1169" s="285"/>
      <c r="K1169" s="285"/>
      <c r="L1169" s="285"/>
      <c r="M1169" s="285"/>
      <c r="N1169" s="285"/>
      <c r="O1169" s="285"/>
      <c r="P1169" s="285"/>
      <c r="Q1169" s="285"/>
      <c r="R1169" s="285"/>
      <c r="S1169" s="285"/>
      <c r="T1169" s="285"/>
      <c r="U1169" s="285"/>
      <c r="V1169" s="285"/>
      <c r="W1169" s="285"/>
      <c r="X1169" s="285"/>
      <c r="Y1169" s="285"/>
      <c r="Z1169" s="285"/>
      <c r="AA1169" s="285"/>
      <c r="AB1169" s="285"/>
      <c r="AC1169" s="285"/>
      <c r="AD1169" s="285"/>
      <c r="AE1169" s="285"/>
      <c r="AF1169" s="286"/>
      <c r="AG1169" s="284" t="s">
        <v>930</v>
      </c>
      <c r="AH1169" s="285"/>
      <c r="AI1169" s="285"/>
      <c r="AJ1169" s="285"/>
      <c r="AK1169" s="285"/>
      <c r="AL1169" s="285"/>
      <c r="AM1169" s="286"/>
      <c r="AN1169" s="284"/>
      <c r="AO1169" s="285"/>
      <c r="AP1169" s="285"/>
      <c r="AQ1169" s="285"/>
      <c r="AR1169" s="285"/>
      <c r="AS1169" s="285"/>
      <c r="AT1169" s="286"/>
      <c r="AV1169" s="530" t="s">
        <v>1098</v>
      </c>
      <c r="AW1169" s="530"/>
      <c r="AX1169" s="530"/>
      <c r="AY1169" s="530"/>
      <c r="AZ1169" s="530"/>
      <c r="BA1169" s="530"/>
      <c r="BB1169" s="530"/>
      <c r="BC1169" s="530"/>
      <c r="BD1169" s="530"/>
      <c r="BE1169" s="530"/>
      <c r="BF1169" s="530"/>
      <c r="BG1169" s="530"/>
      <c r="BH1169" s="530"/>
      <c r="BI1169" s="530"/>
      <c r="BJ1169" s="530"/>
      <c r="BK1169" s="530"/>
      <c r="BL1169" s="255">
        <v>5</v>
      </c>
      <c r="BM1169" s="255"/>
      <c r="BN1169" s="255"/>
      <c r="BO1169" s="255"/>
      <c r="BP1169" s="255"/>
      <c r="BQ1169" s="255"/>
      <c r="BR1169" s="255"/>
      <c r="BS1169" s="255"/>
      <c r="BT1169" s="255"/>
      <c r="BU1169" s="284">
        <v>9</v>
      </c>
      <c r="BV1169" s="285"/>
      <c r="BW1169" s="285"/>
      <c r="BX1169" s="285"/>
      <c r="BY1169" s="285"/>
      <c r="BZ1169" s="285"/>
      <c r="CA1169" s="285"/>
      <c r="CB1169" s="286"/>
      <c r="CC1169" s="255"/>
      <c r="CD1169" s="255"/>
      <c r="CE1169" s="255"/>
      <c r="CF1169" s="255"/>
      <c r="CG1169" s="255"/>
      <c r="CH1169" s="255"/>
      <c r="CI1169" s="284" t="s">
        <v>930</v>
      </c>
      <c r="CJ1169" s="285"/>
      <c r="CK1169" s="285"/>
      <c r="CL1169" s="285"/>
      <c r="CM1169" s="285"/>
      <c r="CN1169" s="286"/>
    </row>
    <row r="1170" spans="4:92" ht="14.25" customHeight="1" x14ac:dyDescent="0.35">
      <c r="D1170" s="284" t="s">
        <v>1046</v>
      </c>
      <c r="E1170" s="285"/>
      <c r="F1170" s="285"/>
      <c r="G1170" s="285"/>
      <c r="H1170" s="285"/>
      <c r="I1170" s="285"/>
      <c r="J1170" s="285"/>
      <c r="K1170" s="285"/>
      <c r="L1170" s="285"/>
      <c r="M1170" s="285"/>
      <c r="N1170" s="285"/>
      <c r="O1170" s="285"/>
      <c r="P1170" s="285"/>
      <c r="Q1170" s="285"/>
      <c r="R1170" s="285"/>
      <c r="S1170" s="285"/>
      <c r="T1170" s="285"/>
      <c r="U1170" s="285"/>
      <c r="V1170" s="285"/>
      <c r="W1170" s="285"/>
      <c r="X1170" s="285"/>
      <c r="Y1170" s="285"/>
      <c r="Z1170" s="285"/>
      <c r="AA1170" s="285"/>
      <c r="AB1170" s="285"/>
      <c r="AC1170" s="285"/>
      <c r="AD1170" s="285"/>
      <c r="AE1170" s="285"/>
      <c r="AF1170" s="286"/>
      <c r="AG1170" s="284" t="s">
        <v>930</v>
      </c>
      <c r="AH1170" s="285"/>
      <c r="AI1170" s="285"/>
      <c r="AJ1170" s="285"/>
      <c r="AK1170" s="285"/>
      <c r="AL1170" s="285"/>
      <c r="AM1170" s="286"/>
      <c r="AN1170" s="284"/>
      <c r="AO1170" s="285"/>
      <c r="AP1170" s="285"/>
      <c r="AQ1170" s="285"/>
      <c r="AR1170" s="285"/>
      <c r="AS1170" s="285"/>
      <c r="AT1170" s="286"/>
      <c r="AV1170" s="530" t="s">
        <v>1099</v>
      </c>
      <c r="AW1170" s="530"/>
      <c r="AX1170" s="530"/>
      <c r="AY1170" s="530"/>
      <c r="AZ1170" s="530"/>
      <c r="BA1170" s="530"/>
      <c r="BB1170" s="530"/>
      <c r="BC1170" s="530"/>
      <c r="BD1170" s="530"/>
      <c r="BE1170" s="530"/>
      <c r="BF1170" s="530"/>
      <c r="BG1170" s="530"/>
      <c r="BH1170" s="530"/>
      <c r="BI1170" s="530"/>
      <c r="BJ1170" s="530"/>
      <c r="BK1170" s="530"/>
      <c r="BL1170" s="255">
        <v>6</v>
      </c>
      <c r="BM1170" s="255"/>
      <c r="BN1170" s="255"/>
      <c r="BO1170" s="255"/>
      <c r="BP1170" s="255"/>
      <c r="BQ1170" s="255"/>
      <c r="BR1170" s="255"/>
      <c r="BS1170" s="255"/>
      <c r="BT1170" s="255"/>
      <c r="BU1170" s="284">
        <v>10</v>
      </c>
      <c r="BV1170" s="285"/>
      <c r="BW1170" s="285"/>
      <c r="BX1170" s="285"/>
      <c r="BY1170" s="285"/>
      <c r="BZ1170" s="285"/>
      <c r="CA1170" s="285"/>
      <c r="CB1170" s="286"/>
      <c r="CC1170" s="255" t="s">
        <v>930</v>
      </c>
      <c r="CD1170" s="255"/>
      <c r="CE1170" s="255"/>
      <c r="CF1170" s="255"/>
      <c r="CG1170" s="255"/>
      <c r="CH1170" s="255"/>
      <c r="CI1170" s="284"/>
      <c r="CJ1170" s="285"/>
      <c r="CK1170" s="285"/>
      <c r="CL1170" s="285"/>
      <c r="CM1170" s="285"/>
      <c r="CN1170" s="286"/>
    </row>
    <row r="1171" spans="4:92" ht="14.25" customHeight="1" x14ac:dyDescent="0.35">
      <c r="D1171" s="284" t="s">
        <v>1047</v>
      </c>
      <c r="E1171" s="285"/>
      <c r="F1171" s="285"/>
      <c r="G1171" s="285"/>
      <c r="H1171" s="285"/>
      <c r="I1171" s="285"/>
      <c r="J1171" s="285"/>
      <c r="K1171" s="285"/>
      <c r="L1171" s="285"/>
      <c r="M1171" s="285"/>
      <c r="N1171" s="285"/>
      <c r="O1171" s="285"/>
      <c r="P1171" s="285"/>
      <c r="Q1171" s="285"/>
      <c r="R1171" s="285"/>
      <c r="S1171" s="285"/>
      <c r="T1171" s="285"/>
      <c r="U1171" s="285"/>
      <c r="V1171" s="285"/>
      <c r="W1171" s="285"/>
      <c r="X1171" s="285"/>
      <c r="Y1171" s="285"/>
      <c r="Z1171" s="285"/>
      <c r="AA1171" s="285"/>
      <c r="AB1171" s="285"/>
      <c r="AC1171" s="285"/>
      <c r="AD1171" s="285"/>
      <c r="AE1171" s="285"/>
      <c r="AF1171" s="286"/>
      <c r="AG1171" s="284" t="s">
        <v>930</v>
      </c>
      <c r="AH1171" s="285"/>
      <c r="AI1171" s="285"/>
      <c r="AJ1171" s="285"/>
      <c r="AK1171" s="285"/>
      <c r="AL1171" s="285"/>
      <c r="AM1171" s="286"/>
      <c r="AN1171" s="284"/>
      <c r="AO1171" s="285"/>
      <c r="AP1171" s="285"/>
      <c r="AQ1171" s="285"/>
      <c r="AR1171" s="285"/>
      <c r="AS1171" s="285"/>
      <c r="AT1171" s="286"/>
      <c r="AV1171" s="530" t="s">
        <v>1100</v>
      </c>
      <c r="AW1171" s="530"/>
      <c r="AX1171" s="530"/>
      <c r="AY1171" s="530"/>
      <c r="AZ1171" s="530"/>
      <c r="BA1171" s="530"/>
      <c r="BB1171" s="530"/>
      <c r="BC1171" s="530"/>
      <c r="BD1171" s="530"/>
      <c r="BE1171" s="530"/>
      <c r="BF1171" s="530"/>
      <c r="BG1171" s="530"/>
      <c r="BH1171" s="530"/>
      <c r="BI1171" s="530"/>
      <c r="BJ1171" s="530"/>
      <c r="BK1171" s="530"/>
      <c r="BL1171" s="255">
        <v>5</v>
      </c>
      <c r="BM1171" s="255"/>
      <c r="BN1171" s="255"/>
      <c r="BO1171" s="255"/>
      <c r="BP1171" s="255"/>
      <c r="BQ1171" s="255"/>
      <c r="BR1171" s="255"/>
      <c r="BS1171" s="255"/>
      <c r="BT1171" s="255"/>
      <c r="BU1171" s="284">
        <v>7</v>
      </c>
      <c r="BV1171" s="285"/>
      <c r="BW1171" s="285"/>
      <c r="BX1171" s="285"/>
      <c r="BY1171" s="285"/>
      <c r="BZ1171" s="285"/>
      <c r="CA1171" s="285"/>
      <c r="CB1171" s="286"/>
      <c r="CC1171" s="255" t="s">
        <v>930</v>
      </c>
      <c r="CD1171" s="255"/>
      <c r="CE1171" s="255"/>
      <c r="CF1171" s="255"/>
      <c r="CG1171" s="255"/>
      <c r="CH1171" s="255"/>
      <c r="CI1171" s="284"/>
      <c r="CJ1171" s="285"/>
      <c r="CK1171" s="285"/>
      <c r="CL1171" s="285"/>
      <c r="CM1171" s="285"/>
      <c r="CN1171" s="286"/>
    </row>
    <row r="1172" spans="4:92" ht="14.25" customHeight="1" x14ac:dyDescent="0.35">
      <c r="D1172" s="284" t="s">
        <v>1048</v>
      </c>
      <c r="E1172" s="285"/>
      <c r="F1172" s="285"/>
      <c r="G1172" s="285"/>
      <c r="H1172" s="285"/>
      <c r="I1172" s="285"/>
      <c r="J1172" s="285"/>
      <c r="K1172" s="285"/>
      <c r="L1172" s="285"/>
      <c r="M1172" s="285"/>
      <c r="N1172" s="285"/>
      <c r="O1172" s="285"/>
      <c r="P1172" s="285"/>
      <c r="Q1172" s="285"/>
      <c r="R1172" s="285"/>
      <c r="S1172" s="285"/>
      <c r="T1172" s="285"/>
      <c r="U1172" s="285"/>
      <c r="V1172" s="285"/>
      <c r="W1172" s="285"/>
      <c r="X1172" s="285"/>
      <c r="Y1172" s="285"/>
      <c r="Z1172" s="285"/>
      <c r="AA1172" s="285"/>
      <c r="AB1172" s="285"/>
      <c r="AC1172" s="285"/>
      <c r="AD1172" s="285"/>
      <c r="AE1172" s="285"/>
      <c r="AF1172" s="286"/>
      <c r="AG1172" s="284" t="s">
        <v>930</v>
      </c>
      <c r="AH1172" s="285"/>
      <c r="AI1172" s="285"/>
      <c r="AJ1172" s="285"/>
      <c r="AK1172" s="285"/>
      <c r="AL1172" s="285"/>
      <c r="AM1172" s="286"/>
      <c r="AN1172" s="284"/>
      <c r="AO1172" s="285"/>
      <c r="AP1172" s="285"/>
      <c r="AQ1172" s="285"/>
      <c r="AR1172" s="285"/>
      <c r="AS1172" s="285"/>
      <c r="AT1172" s="286"/>
      <c r="AV1172" s="530" t="s">
        <v>1101</v>
      </c>
      <c r="AW1172" s="530"/>
      <c r="AX1172" s="530"/>
      <c r="AY1172" s="530"/>
      <c r="AZ1172" s="530"/>
      <c r="BA1172" s="530"/>
      <c r="BB1172" s="530"/>
      <c r="BC1172" s="530"/>
      <c r="BD1172" s="530"/>
      <c r="BE1172" s="530"/>
      <c r="BF1172" s="530"/>
      <c r="BG1172" s="530"/>
      <c r="BH1172" s="530"/>
      <c r="BI1172" s="530"/>
      <c r="BJ1172" s="530"/>
      <c r="BK1172" s="530"/>
      <c r="BL1172" s="255">
        <v>4</v>
      </c>
      <c r="BM1172" s="255"/>
      <c r="BN1172" s="255"/>
      <c r="BO1172" s="255"/>
      <c r="BP1172" s="255"/>
      <c r="BQ1172" s="255"/>
      <c r="BR1172" s="255"/>
      <c r="BS1172" s="255"/>
      <c r="BT1172" s="255"/>
      <c r="BU1172" s="284">
        <v>14</v>
      </c>
      <c r="BV1172" s="285"/>
      <c r="BW1172" s="285"/>
      <c r="BX1172" s="285"/>
      <c r="BY1172" s="285"/>
      <c r="BZ1172" s="285"/>
      <c r="CA1172" s="285"/>
      <c r="CB1172" s="286"/>
      <c r="CC1172" s="255"/>
      <c r="CD1172" s="255"/>
      <c r="CE1172" s="255"/>
      <c r="CF1172" s="255"/>
      <c r="CG1172" s="255"/>
      <c r="CH1172" s="255"/>
      <c r="CI1172" s="284" t="s">
        <v>930</v>
      </c>
      <c r="CJ1172" s="285"/>
      <c r="CK1172" s="285"/>
      <c r="CL1172" s="285"/>
      <c r="CM1172" s="285"/>
      <c r="CN1172" s="286"/>
    </row>
    <row r="1173" spans="4:92" ht="14.25" customHeight="1" x14ac:dyDescent="0.35">
      <c r="D1173" s="284" t="s">
        <v>1049</v>
      </c>
      <c r="E1173" s="285"/>
      <c r="F1173" s="285"/>
      <c r="G1173" s="285"/>
      <c r="H1173" s="285"/>
      <c r="I1173" s="285"/>
      <c r="J1173" s="285"/>
      <c r="K1173" s="285"/>
      <c r="L1173" s="285"/>
      <c r="M1173" s="285"/>
      <c r="N1173" s="285"/>
      <c r="O1173" s="285"/>
      <c r="P1173" s="285"/>
      <c r="Q1173" s="285"/>
      <c r="R1173" s="285"/>
      <c r="S1173" s="285"/>
      <c r="T1173" s="285"/>
      <c r="U1173" s="285"/>
      <c r="V1173" s="285"/>
      <c r="W1173" s="285"/>
      <c r="X1173" s="285"/>
      <c r="Y1173" s="285"/>
      <c r="Z1173" s="285"/>
      <c r="AA1173" s="285"/>
      <c r="AB1173" s="285"/>
      <c r="AC1173" s="285"/>
      <c r="AD1173" s="285"/>
      <c r="AE1173" s="285"/>
      <c r="AF1173" s="286"/>
      <c r="AG1173" s="284" t="s">
        <v>930</v>
      </c>
      <c r="AH1173" s="285"/>
      <c r="AI1173" s="285"/>
      <c r="AJ1173" s="285"/>
      <c r="AK1173" s="285"/>
      <c r="AL1173" s="285"/>
      <c r="AM1173" s="286"/>
      <c r="AN1173" s="284"/>
      <c r="AO1173" s="285"/>
      <c r="AP1173" s="285"/>
      <c r="AQ1173" s="285"/>
      <c r="AR1173" s="285"/>
      <c r="AS1173" s="285"/>
      <c r="AT1173" s="286"/>
      <c r="AV1173" s="530" t="s">
        <v>1102</v>
      </c>
      <c r="AW1173" s="530"/>
      <c r="AX1173" s="530"/>
      <c r="AY1173" s="530"/>
      <c r="AZ1173" s="530"/>
      <c r="BA1173" s="530"/>
      <c r="BB1173" s="530"/>
      <c r="BC1173" s="530"/>
      <c r="BD1173" s="530"/>
      <c r="BE1173" s="530"/>
      <c r="BF1173" s="530"/>
      <c r="BG1173" s="530"/>
      <c r="BH1173" s="530"/>
      <c r="BI1173" s="530"/>
      <c r="BJ1173" s="530"/>
      <c r="BK1173" s="530"/>
      <c r="BL1173" s="255">
        <v>7</v>
      </c>
      <c r="BM1173" s="255"/>
      <c r="BN1173" s="255"/>
      <c r="BO1173" s="255"/>
      <c r="BP1173" s="255"/>
      <c r="BQ1173" s="255"/>
      <c r="BR1173" s="255"/>
      <c r="BS1173" s="255"/>
      <c r="BT1173" s="255"/>
      <c r="BU1173" s="284">
        <v>15</v>
      </c>
      <c r="BV1173" s="285"/>
      <c r="BW1173" s="285"/>
      <c r="BX1173" s="285"/>
      <c r="BY1173" s="285"/>
      <c r="BZ1173" s="285"/>
      <c r="CA1173" s="285"/>
      <c r="CB1173" s="286"/>
      <c r="CC1173" s="255"/>
      <c r="CD1173" s="255"/>
      <c r="CE1173" s="255"/>
      <c r="CF1173" s="255"/>
      <c r="CG1173" s="255"/>
      <c r="CH1173" s="255"/>
      <c r="CI1173" s="284" t="s">
        <v>930</v>
      </c>
      <c r="CJ1173" s="285"/>
      <c r="CK1173" s="285"/>
      <c r="CL1173" s="285"/>
      <c r="CM1173" s="285"/>
      <c r="CN1173" s="286"/>
    </row>
    <row r="1174" spans="4:92" ht="14.25" customHeight="1" x14ac:dyDescent="0.35">
      <c r="D1174" s="284" t="s">
        <v>1050</v>
      </c>
      <c r="E1174" s="285"/>
      <c r="F1174" s="285"/>
      <c r="G1174" s="285"/>
      <c r="H1174" s="285"/>
      <c r="I1174" s="285"/>
      <c r="J1174" s="285"/>
      <c r="K1174" s="285"/>
      <c r="L1174" s="285"/>
      <c r="M1174" s="285"/>
      <c r="N1174" s="285"/>
      <c r="O1174" s="285"/>
      <c r="P1174" s="285"/>
      <c r="Q1174" s="285"/>
      <c r="R1174" s="285"/>
      <c r="S1174" s="285"/>
      <c r="T1174" s="285"/>
      <c r="U1174" s="285"/>
      <c r="V1174" s="285"/>
      <c r="W1174" s="285"/>
      <c r="X1174" s="285"/>
      <c r="Y1174" s="285"/>
      <c r="Z1174" s="285"/>
      <c r="AA1174" s="285"/>
      <c r="AB1174" s="285"/>
      <c r="AC1174" s="285"/>
      <c r="AD1174" s="285"/>
      <c r="AE1174" s="285"/>
      <c r="AF1174" s="286"/>
      <c r="AG1174" s="284" t="s">
        <v>930</v>
      </c>
      <c r="AH1174" s="285"/>
      <c r="AI1174" s="285"/>
      <c r="AJ1174" s="285"/>
      <c r="AK1174" s="285"/>
      <c r="AL1174" s="285"/>
      <c r="AM1174" s="286"/>
      <c r="AN1174" s="284"/>
      <c r="AO1174" s="285"/>
      <c r="AP1174" s="285"/>
      <c r="AQ1174" s="285"/>
      <c r="AR1174" s="285"/>
      <c r="AS1174" s="285"/>
      <c r="AT1174" s="286"/>
      <c r="AV1174" s="530" t="s">
        <v>1103</v>
      </c>
      <c r="AW1174" s="530"/>
      <c r="AX1174" s="530"/>
      <c r="AY1174" s="530"/>
      <c r="AZ1174" s="530"/>
      <c r="BA1174" s="530"/>
      <c r="BB1174" s="530"/>
      <c r="BC1174" s="530"/>
      <c r="BD1174" s="530"/>
      <c r="BE1174" s="530"/>
      <c r="BF1174" s="530"/>
      <c r="BG1174" s="530"/>
      <c r="BH1174" s="530"/>
      <c r="BI1174" s="530"/>
      <c r="BJ1174" s="530"/>
      <c r="BK1174" s="530"/>
      <c r="BL1174" s="255">
        <v>8</v>
      </c>
      <c r="BM1174" s="255"/>
      <c r="BN1174" s="255"/>
      <c r="BO1174" s="255"/>
      <c r="BP1174" s="255"/>
      <c r="BQ1174" s="255"/>
      <c r="BR1174" s="255"/>
      <c r="BS1174" s="255"/>
      <c r="BT1174" s="255"/>
      <c r="BU1174" s="284">
        <v>30</v>
      </c>
      <c r="BV1174" s="285"/>
      <c r="BW1174" s="285"/>
      <c r="BX1174" s="285"/>
      <c r="BY1174" s="285"/>
      <c r="BZ1174" s="285"/>
      <c r="CA1174" s="285"/>
      <c r="CB1174" s="286"/>
      <c r="CC1174" s="255"/>
      <c r="CD1174" s="255"/>
      <c r="CE1174" s="255"/>
      <c r="CF1174" s="255"/>
      <c r="CG1174" s="255"/>
      <c r="CH1174" s="255"/>
      <c r="CI1174" s="284" t="s">
        <v>930</v>
      </c>
      <c r="CJ1174" s="285"/>
      <c r="CK1174" s="285"/>
      <c r="CL1174" s="285"/>
      <c r="CM1174" s="285"/>
      <c r="CN1174" s="286"/>
    </row>
    <row r="1175" spans="4:92" ht="14.25" customHeight="1" x14ac:dyDescent="0.35">
      <c r="D1175" s="284" t="s">
        <v>1051</v>
      </c>
      <c r="E1175" s="285"/>
      <c r="F1175" s="285"/>
      <c r="G1175" s="285"/>
      <c r="H1175" s="285"/>
      <c r="I1175" s="285"/>
      <c r="J1175" s="285"/>
      <c r="K1175" s="285"/>
      <c r="L1175" s="285"/>
      <c r="M1175" s="285"/>
      <c r="N1175" s="285"/>
      <c r="O1175" s="285"/>
      <c r="P1175" s="285"/>
      <c r="Q1175" s="285"/>
      <c r="R1175" s="285"/>
      <c r="S1175" s="285"/>
      <c r="T1175" s="285"/>
      <c r="U1175" s="285"/>
      <c r="V1175" s="285"/>
      <c r="W1175" s="285"/>
      <c r="X1175" s="285"/>
      <c r="Y1175" s="285"/>
      <c r="Z1175" s="285"/>
      <c r="AA1175" s="285"/>
      <c r="AB1175" s="285"/>
      <c r="AC1175" s="285"/>
      <c r="AD1175" s="285"/>
      <c r="AE1175" s="285"/>
      <c r="AF1175" s="286"/>
      <c r="AG1175" s="284"/>
      <c r="AH1175" s="285"/>
      <c r="AI1175" s="285"/>
      <c r="AJ1175" s="285"/>
      <c r="AK1175" s="285"/>
      <c r="AL1175" s="285"/>
      <c r="AM1175" s="286"/>
      <c r="AN1175" s="284" t="s">
        <v>930</v>
      </c>
      <c r="AO1175" s="285"/>
      <c r="AP1175" s="285"/>
      <c r="AQ1175" s="285"/>
      <c r="AR1175" s="285"/>
      <c r="AS1175" s="285"/>
      <c r="AT1175" s="286"/>
      <c r="AV1175" s="530" t="s">
        <v>1104</v>
      </c>
      <c r="AW1175" s="530"/>
      <c r="AX1175" s="530"/>
      <c r="AY1175" s="530"/>
      <c r="AZ1175" s="530"/>
      <c r="BA1175" s="530"/>
      <c r="BB1175" s="530"/>
      <c r="BC1175" s="530"/>
      <c r="BD1175" s="530"/>
      <c r="BE1175" s="530"/>
      <c r="BF1175" s="530"/>
      <c r="BG1175" s="530"/>
      <c r="BH1175" s="530"/>
      <c r="BI1175" s="530"/>
      <c r="BJ1175" s="530"/>
      <c r="BK1175" s="530"/>
      <c r="BL1175" s="255">
        <v>6</v>
      </c>
      <c r="BM1175" s="255"/>
      <c r="BN1175" s="255"/>
      <c r="BO1175" s="255"/>
      <c r="BP1175" s="255"/>
      <c r="BQ1175" s="255"/>
      <c r="BR1175" s="255"/>
      <c r="BS1175" s="255"/>
      <c r="BT1175" s="255"/>
      <c r="BU1175" s="284">
        <v>18</v>
      </c>
      <c r="BV1175" s="285"/>
      <c r="BW1175" s="285"/>
      <c r="BX1175" s="285"/>
      <c r="BY1175" s="285"/>
      <c r="BZ1175" s="285"/>
      <c r="CA1175" s="285"/>
      <c r="CB1175" s="286"/>
      <c r="CC1175" s="255"/>
      <c r="CD1175" s="255"/>
      <c r="CE1175" s="255"/>
      <c r="CF1175" s="255"/>
      <c r="CG1175" s="255"/>
      <c r="CH1175" s="255"/>
      <c r="CI1175" s="284" t="s">
        <v>930</v>
      </c>
      <c r="CJ1175" s="285"/>
      <c r="CK1175" s="285"/>
      <c r="CL1175" s="285"/>
      <c r="CM1175" s="285"/>
      <c r="CN1175" s="286"/>
    </row>
    <row r="1176" spans="4:92" ht="14.25" customHeight="1" x14ac:dyDescent="0.35">
      <c r="D1176" s="284" t="s">
        <v>1052</v>
      </c>
      <c r="E1176" s="285"/>
      <c r="F1176" s="285"/>
      <c r="G1176" s="285"/>
      <c r="H1176" s="285"/>
      <c r="I1176" s="285"/>
      <c r="J1176" s="285"/>
      <c r="K1176" s="285"/>
      <c r="L1176" s="285"/>
      <c r="M1176" s="285"/>
      <c r="N1176" s="285"/>
      <c r="O1176" s="285"/>
      <c r="P1176" s="285"/>
      <c r="Q1176" s="285"/>
      <c r="R1176" s="285"/>
      <c r="S1176" s="285"/>
      <c r="T1176" s="285"/>
      <c r="U1176" s="285"/>
      <c r="V1176" s="285"/>
      <c r="W1176" s="285"/>
      <c r="X1176" s="285"/>
      <c r="Y1176" s="285"/>
      <c r="Z1176" s="285"/>
      <c r="AA1176" s="285"/>
      <c r="AB1176" s="285"/>
      <c r="AC1176" s="285"/>
      <c r="AD1176" s="285"/>
      <c r="AE1176" s="285"/>
      <c r="AF1176" s="286"/>
      <c r="AG1176" s="284"/>
      <c r="AH1176" s="285"/>
      <c r="AI1176" s="285"/>
      <c r="AJ1176" s="285"/>
      <c r="AK1176" s="285"/>
      <c r="AL1176" s="285"/>
      <c r="AM1176" s="286"/>
      <c r="AN1176" s="284" t="s">
        <v>930</v>
      </c>
      <c r="AO1176" s="285"/>
      <c r="AP1176" s="285"/>
      <c r="AQ1176" s="285"/>
      <c r="AR1176" s="285"/>
      <c r="AS1176" s="285"/>
      <c r="AT1176" s="286"/>
      <c r="AV1176" s="530" t="s">
        <v>1105</v>
      </c>
      <c r="AW1176" s="530"/>
      <c r="AX1176" s="530"/>
      <c r="AY1176" s="530"/>
      <c r="AZ1176" s="530"/>
      <c r="BA1176" s="530"/>
      <c r="BB1176" s="530"/>
      <c r="BC1176" s="530"/>
      <c r="BD1176" s="530"/>
      <c r="BE1176" s="530"/>
      <c r="BF1176" s="530"/>
      <c r="BG1176" s="530"/>
      <c r="BH1176" s="530"/>
      <c r="BI1176" s="530"/>
      <c r="BJ1176" s="530"/>
      <c r="BK1176" s="530"/>
      <c r="BL1176" s="255">
        <v>6</v>
      </c>
      <c r="BM1176" s="255"/>
      <c r="BN1176" s="255"/>
      <c r="BO1176" s="255"/>
      <c r="BP1176" s="255"/>
      <c r="BQ1176" s="255"/>
      <c r="BR1176" s="255"/>
      <c r="BS1176" s="255"/>
      <c r="BT1176" s="255"/>
      <c r="BU1176" s="284">
        <v>27</v>
      </c>
      <c r="BV1176" s="285"/>
      <c r="BW1176" s="285"/>
      <c r="BX1176" s="285"/>
      <c r="BY1176" s="285"/>
      <c r="BZ1176" s="285"/>
      <c r="CA1176" s="285"/>
      <c r="CB1176" s="286"/>
      <c r="CC1176" s="255"/>
      <c r="CD1176" s="255"/>
      <c r="CE1176" s="255"/>
      <c r="CF1176" s="255"/>
      <c r="CG1176" s="255"/>
      <c r="CH1176" s="255"/>
      <c r="CI1176" s="284" t="s">
        <v>930</v>
      </c>
      <c r="CJ1176" s="285"/>
      <c r="CK1176" s="285"/>
      <c r="CL1176" s="285"/>
      <c r="CM1176" s="285"/>
      <c r="CN1176" s="286"/>
    </row>
    <row r="1177" spans="4:92" ht="14.25" customHeight="1" x14ac:dyDescent="0.35">
      <c r="D1177" s="284" t="s">
        <v>1053</v>
      </c>
      <c r="E1177" s="285"/>
      <c r="F1177" s="285"/>
      <c r="G1177" s="285"/>
      <c r="H1177" s="285"/>
      <c r="I1177" s="285"/>
      <c r="J1177" s="285"/>
      <c r="K1177" s="285"/>
      <c r="L1177" s="285"/>
      <c r="M1177" s="285"/>
      <c r="N1177" s="285"/>
      <c r="O1177" s="285"/>
      <c r="P1177" s="285"/>
      <c r="Q1177" s="285"/>
      <c r="R1177" s="285"/>
      <c r="S1177" s="285"/>
      <c r="T1177" s="285"/>
      <c r="U1177" s="285"/>
      <c r="V1177" s="285"/>
      <c r="W1177" s="285"/>
      <c r="X1177" s="285"/>
      <c r="Y1177" s="285"/>
      <c r="Z1177" s="285"/>
      <c r="AA1177" s="285"/>
      <c r="AB1177" s="285"/>
      <c r="AC1177" s="285"/>
      <c r="AD1177" s="285"/>
      <c r="AE1177" s="285"/>
      <c r="AF1177" s="286"/>
      <c r="AG1177" s="284" t="s">
        <v>930</v>
      </c>
      <c r="AH1177" s="285"/>
      <c r="AI1177" s="285"/>
      <c r="AJ1177" s="285"/>
      <c r="AK1177" s="285"/>
      <c r="AL1177" s="285"/>
      <c r="AM1177" s="286"/>
      <c r="AN1177" s="284"/>
      <c r="AO1177" s="285"/>
      <c r="AP1177" s="285"/>
      <c r="AQ1177" s="285"/>
      <c r="AR1177" s="285"/>
      <c r="AS1177" s="285"/>
      <c r="AT1177" s="286"/>
      <c r="AV1177" s="530" t="s">
        <v>1106</v>
      </c>
      <c r="AW1177" s="530"/>
      <c r="AX1177" s="530"/>
      <c r="AY1177" s="530"/>
      <c r="AZ1177" s="530"/>
      <c r="BA1177" s="530"/>
      <c r="BB1177" s="530"/>
      <c r="BC1177" s="530"/>
      <c r="BD1177" s="530"/>
      <c r="BE1177" s="530"/>
      <c r="BF1177" s="530"/>
      <c r="BG1177" s="530"/>
      <c r="BH1177" s="530"/>
      <c r="BI1177" s="530"/>
      <c r="BJ1177" s="530"/>
      <c r="BK1177" s="530"/>
      <c r="BL1177" s="255">
        <v>4</v>
      </c>
      <c r="BM1177" s="255"/>
      <c r="BN1177" s="255"/>
      <c r="BO1177" s="255"/>
      <c r="BP1177" s="255"/>
      <c r="BQ1177" s="255"/>
      <c r="BR1177" s="255"/>
      <c r="BS1177" s="255"/>
      <c r="BT1177" s="255"/>
      <c r="BU1177" s="284">
        <v>11</v>
      </c>
      <c r="BV1177" s="285"/>
      <c r="BW1177" s="285"/>
      <c r="BX1177" s="285"/>
      <c r="BY1177" s="285"/>
      <c r="BZ1177" s="285"/>
      <c r="CA1177" s="285"/>
      <c r="CB1177" s="286"/>
      <c r="CC1177" s="255"/>
      <c r="CD1177" s="255"/>
      <c r="CE1177" s="255"/>
      <c r="CF1177" s="255"/>
      <c r="CG1177" s="255"/>
      <c r="CH1177" s="255"/>
      <c r="CI1177" s="284" t="s">
        <v>930</v>
      </c>
      <c r="CJ1177" s="285"/>
      <c r="CK1177" s="285"/>
      <c r="CL1177" s="285"/>
      <c r="CM1177" s="285"/>
      <c r="CN1177" s="286"/>
    </row>
    <row r="1178" spans="4:92" ht="14.25" customHeight="1" x14ac:dyDescent="0.35">
      <c r="D1178" s="284" t="s">
        <v>1054</v>
      </c>
      <c r="E1178" s="285"/>
      <c r="F1178" s="285"/>
      <c r="G1178" s="285"/>
      <c r="H1178" s="285"/>
      <c r="I1178" s="285"/>
      <c r="J1178" s="285"/>
      <c r="K1178" s="285"/>
      <c r="L1178" s="285"/>
      <c r="M1178" s="285"/>
      <c r="N1178" s="285"/>
      <c r="O1178" s="285"/>
      <c r="P1178" s="285"/>
      <c r="Q1178" s="285"/>
      <c r="R1178" s="285"/>
      <c r="S1178" s="285"/>
      <c r="T1178" s="285"/>
      <c r="U1178" s="285"/>
      <c r="V1178" s="285"/>
      <c r="W1178" s="285"/>
      <c r="X1178" s="285"/>
      <c r="Y1178" s="285"/>
      <c r="Z1178" s="285"/>
      <c r="AA1178" s="285"/>
      <c r="AB1178" s="285"/>
      <c r="AC1178" s="285"/>
      <c r="AD1178" s="285"/>
      <c r="AE1178" s="285"/>
      <c r="AF1178" s="286"/>
      <c r="AG1178" s="284" t="s">
        <v>930</v>
      </c>
      <c r="AH1178" s="285"/>
      <c r="AI1178" s="285"/>
      <c r="AJ1178" s="285"/>
      <c r="AK1178" s="285"/>
      <c r="AL1178" s="285"/>
      <c r="AM1178" s="286"/>
      <c r="AN1178" s="284"/>
      <c r="AO1178" s="285"/>
      <c r="AP1178" s="285"/>
      <c r="AQ1178" s="285"/>
      <c r="AR1178" s="285"/>
      <c r="AS1178" s="285"/>
      <c r="AT1178" s="286"/>
      <c r="AV1178" s="530" t="s">
        <v>1107</v>
      </c>
      <c r="AW1178" s="530"/>
      <c r="AX1178" s="530"/>
      <c r="AY1178" s="530"/>
      <c r="AZ1178" s="530"/>
      <c r="BA1178" s="530"/>
      <c r="BB1178" s="530"/>
      <c r="BC1178" s="530"/>
      <c r="BD1178" s="530"/>
      <c r="BE1178" s="530"/>
      <c r="BF1178" s="530"/>
      <c r="BG1178" s="530"/>
      <c r="BH1178" s="530"/>
      <c r="BI1178" s="530"/>
      <c r="BJ1178" s="530"/>
      <c r="BK1178" s="530"/>
      <c r="BL1178" s="255">
        <v>7</v>
      </c>
      <c r="BM1178" s="255"/>
      <c r="BN1178" s="255"/>
      <c r="BO1178" s="255"/>
      <c r="BP1178" s="255"/>
      <c r="BQ1178" s="255"/>
      <c r="BR1178" s="255"/>
      <c r="BS1178" s="255"/>
      <c r="BT1178" s="255"/>
      <c r="BU1178" s="284">
        <v>15</v>
      </c>
      <c r="BV1178" s="285"/>
      <c r="BW1178" s="285"/>
      <c r="BX1178" s="285"/>
      <c r="BY1178" s="285"/>
      <c r="BZ1178" s="285"/>
      <c r="CA1178" s="285"/>
      <c r="CB1178" s="286"/>
      <c r="CC1178" s="255"/>
      <c r="CD1178" s="255"/>
      <c r="CE1178" s="255"/>
      <c r="CF1178" s="255"/>
      <c r="CG1178" s="255"/>
      <c r="CH1178" s="255"/>
      <c r="CI1178" s="284" t="s">
        <v>930</v>
      </c>
      <c r="CJ1178" s="285"/>
      <c r="CK1178" s="285"/>
      <c r="CL1178" s="285"/>
      <c r="CM1178" s="285"/>
      <c r="CN1178" s="286"/>
    </row>
    <row r="1179" spans="4:92" ht="14.25" customHeight="1" x14ac:dyDescent="0.35">
      <c r="D1179" s="284" t="s">
        <v>1055</v>
      </c>
      <c r="E1179" s="285"/>
      <c r="F1179" s="285"/>
      <c r="G1179" s="285"/>
      <c r="H1179" s="285"/>
      <c r="I1179" s="285"/>
      <c r="J1179" s="285"/>
      <c r="K1179" s="285"/>
      <c r="L1179" s="285"/>
      <c r="M1179" s="285"/>
      <c r="N1179" s="285"/>
      <c r="O1179" s="285"/>
      <c r="P1179" s="285"/>
      <c r="Q1179" s="285"/>
      <c r="R1179" s="285"/>
      <c r="S1179" s="285"/>
      <c r="T1179" s="285"/>
      <c r="U1179" s="285"/>
      <c r="V1179" s="285"/>
      <c r="W1179" s="285"/>
      <c r="X1179" s="285"/>
      <c r="Y1179" s="285"/>
      <c r="Z1179" s="285"/>
      <c r="AA1179" s="285"/>
      <c r="AB1179" s="285"/>
      <c r="AC1179" s="285"/>
      <c r="AD1179" s="285"/>
      <c r="AE1179" s="285"/>
      <c r="AF1179" s="286"/>
      <c r="AG1179" s="284" t="s">
        <v>930</v>
      </c>
      <c r="AH1179" s="285"/>
      <c r="AI1179" s="285"/>
      <c r="AJ1179" s="285"/>
      <c r="AK1179" s="285"/>
      <c r="AL1179" s="285"/>
      <c r="AM1179" s="286"/>
      <c r="AN1179" s="284"/>
      <c r="AO1179" s="285"/>
      <c r="AP1179" s="285"/>
      <c r="AQ1179" s="285"/>
      <c r="AR1179" s="285"/>
      <c r="AS1179" s="285"/>
      <c r="AT1179" s="286"/>
      <c r="AV1179" s="530" t="s">
        <v>1108</v>
      </c>
      <c r="AW1179" s="530"/>
      <c r="AX1179" s="530"/>
      <c r="AY1179" s="530"/>
      <c r="AZ1179" s="530"/>
      <c r="BA1179" s="530"/>
      <c r="BB1179" s="530"/>
      <c r="BC1179" s="530"/>
      <c r="BD1179" s="530"/>
      <c r="BE1179" s="530"/>
      <c r="BF1179" s="530"/>
      <c r="BG1179" s="530"/>
      <c r="BH1179" s="530"/>
      <c r="BI1179" s="530"/>
      <c r="BJ1179" s="530"/>
      <c r="BK1179" s="530"/>
      <c r="BL1179" s="255">
        <v>3</v>
      </c>
      <c r="BM1179" s="255"/>
      <c r="BN1179" s="255"/>
      <c r="BO1179" s="255"/>
      <c r="BP1179" s="255"/>
      <c r="BQ1179" s="255"/>
      <c r="BR1179" s="255"/>
      <c r="BS1179" s="255"/>
      <c r="BT1179" s="255"/>
      <c r="BU1179" s="284">
        <v>7</v>
      </c>
      <c r="BV1179" s="285"/>
      <c r="BW1179" s="285"/>
      <c r="BX1179" s="285"/>
      <c r="BY1179" s="285"/>
      <c r="BZ1179" s="285"/>
      <c r="CA1179" s="285"/>
      <c r="CB1179" s="286"/>
      <c r="CC1179" s="255"/>
      <c r="CD1179" s="255"/>
      <c r="CE1179" s="255"/>
      <c r="CF1179" s="255"/>
      <c r="CG1179" s="255"/>
      <c r="CH1179" s="255"/>
      <c r="CI1179" s="284" t="s">
        <v>930</v>
      </c>
      <c r="CJ1179" s="285"/>
      <c r="CK1179" s="285"/>
      <c r="CL1179" s="285"/>
      <c r="CM1179" s="285"/>
      <c r="CN1179" s="286"/>
    </row>
    <row r="1180" spans="4:92" ht="14.25" customHeight="1" x14ac:dyDescent="0.35">
      <c r="D1180" s="284" t="s">
        <v>1056</v>
      </c>
      <c r="E1180" s="285"/>
      <c r="F1180" s="285"/>
      <c r="G1180" s="285"/>
      <c r="H1180" s="285"/>
      <c r="I1180" s="285"/>
      <c r="J1180" s="285"/>
      <c r="K1180" s="285"/>
      <c r="L1180" s="285"/>
      <c r="M1180" s="285"/>
      <c r="N1180" s="285"/>
      <c r="O1180" s="285"/>
      <c r="P1180" s="285"/>
      <c r="Q1180" s="285"/>
      <c r="R1180" s="285"/>
      <c r="S1180" s="285"/>
      <c r="T1180" s="285"/>
      <c r="U1180" s="285"/>
      <c r="V1180" s="285"/>
      <c r="W1180" s="285"/>
      <c r="X1180" s="285"/>
      <c r="Y1180" s="285"/>
      <c r="Z1180" s="285"/>
      <c r="AA1180" s="285"/>
      <c r="AB1180" s="285"/>
      <c r="AC1180" s="285"/>
      <c r="AD1180" s="285"/>
      <c r="AE1180" s="285"/>
      <c r="AF1180" s="286"/>
      <c r="AG1180" s="284" t="s">
        <v>930</v>
      </c>
      <c r="AH1180" s="285"/>
      <c r="AI1180" s="285"/>
      <c r="AJ1180" s="285"/>
      <c r="AK1180" s="285"/>
      <c r="AL1180" s="285"/>
      <c r="AM1180" s="286"/>
      <c r="AN1180" s="284"/>
      <c r="AO1180" s="285"/>
      <c r="AP1180" s="285"/>
      <c r="AQ1180" s="285"/>
      <c r="AR1180" s="285"/>
      <c r="AS1180" s="285"/>
      <c r="AT1180" s="286"/>
      <c r="AV1180" s="530" t="s">
        <v>1109</v>
      </c>
      <c r="AW1180" s="530"/>
      <c r="AX1180" s="530"/>
      <c r="AY1180" s="530"/>
      <c r="AZ1180" s="530"/>
      <c r="BA1180" s="530"/>
      <c r="BB1180" s="530"/>
      <c r="BC1180" s="530"/>
      <c r="BD1180" s="530"/>
      <c r="BE1180" s="530"/>
      <c r="BF1180" s="530"/>
      <c r="BG1180" s="530"/>
      <c r="BH1180" s="530"/>
      <c r="BI1180" s="530"/>
      <c r="BJ1180" s="530"/>
      <c r="BK1180" s="530"/>
      <c r="BL1180" s="255">
        <v>6</v>
      </c>
      <c r="BM1180" s="255"/>
      <c r="BN1180" s="255"/>
      <c r="BO1180" s="255"/>
      <c r="BP1180" s="255"/>
      <c r="BQ1180" s="255"/>
      <c r="BR1180" s="255"/>
      <c r="BS1180" s="255"/>
      <c r="BT1180" s="255"/>
      <c r="BU1180" s="284">
        <v>19</v>
      </c>
      <c r="BV1180" s="285"/>
      <c r="BW1180" s="285"/>
      <c r="BX1180" s="285"/>
      <c r="BY1180" s="285"/>
      <c r="BZ1180" s="285"/>
      <c r="CA1180" s="285"/>
      <c r="CB1180" s="286"/>
      <c r="CC1180" s="255"/>
      <c r="CD1180" s="255"/>
      <c r="CE1180" s="255"/>
      <c r="CF1180" s="255"/>
      <c r="CG1180" s="255"/>
      <c r="CH1180" s="255"/>
      <c r="CI1180" s="284" t="s">
        <v>930</v>
      </c>
      <c r="CJ1180" s="285"/>
      <c r="CK1180" s="285"/>
      <c r="CL1180" s="285"/>
      <c r="CM1180" s="285"/>
      <c r="CN1180" s="286"/>
    </row>
    <row r="1181" spans="4:92" ht="14.25" customHeight="1" x14ac:dyDescent="0.35">
      <c r="D1181" s="284" t="s">
        <v>1057</v>
      </c>
      <c r="E1181" s="285"/>
      <c r="F1181" s="285"/>
      <c r="G1181" s="285"/>
      <c r="H1181" s="285"/>
      <c r="I1181" s="285"/>
      <c r="J1181" s="285"/>
      <c r="K1181" s="285"/>
      <c r="L1181" s="285"/>
      <c r="M1181" s="285"/>
      <c r="N1181" s="285"/>
      <c r="O1181" s="285"/>
      <c r="P1181" s="285"/>
      <c r="Q1181" s="285"/>
      <c r="R1181" s="285"/>
      <c r="S1181" s="285"/>
      <c r="T1181" s="285"/>
      <c r="U1181" s="285"/>
      <c r="V1181" s="285"/>
      <c r="W1181" s="285"/>
      <c r="X1181" s="285"/>
      <c r="Y1181" s="285"/>
      <c r="Z1181" s="285"/>
      <c r="AA1181" s="285"/>
      <c r="AB1181" s="285"/>
      <c r="AC1181" s="285"/>
      <c r="AD1181" s="285"/>
      <c r="AE1181" s="285"/>
      <c r="AF1181" s="286"/>
      <c r="AG1181" s="284" t="s">
        <v>930</v>
      </c>
      <c r="AH1181" s="285"/>
      <c r="AI1181" s="285"/>
      <c r="AJ1181" s="285"/>
      <c r="AK1181" s="285"/>
      <c r="AL1181" s="285"/>
      <c r="AM1181" s="286"/>
      <c r="AN1181" s="284"/>
      <c r="AO1181" s="285"/>
      <c r="AP1181" s="285"/>
      <c r="AQ1181" s="285"/>
      <c r="AR1181" s="285"/>
      <c r="AS1181" s="285"/>
      <c r="AT1181" s="286"/>
      <c r="AV1181" s="530" t="s">
        <v>1110</v>
      </c>
      <c r="AW1181" s="530"/>
      <c r="AX1181" s="530"/>
      <c r="AY1181" s="530"/>
      <c r="AZ1181" s="530"/>
      <c r="BA1181" s="530"/>
      <c r="BB1181" s="530"/>
      <c r="BC1181" s="530"/>
      <c r="BD1181" s="530"/>
      <c r="BE1181" s="530"/>
      <c r="BF1181" s="530"/>
      <c r="BG1181" s="530"/>
      <c r="BH1181" s="530"/>
      <c r="BI1181" s="530"/>
      <c r="BJ1181" s="530"/>
      <c r="BK1181" s="530"/>
      <c r="BL1181" s="255">
        <v>8</v>
      </c>
      <c r="BM1181" s="255"/>
      <c r="BN1181" s="255"/>
      <c r="BO1181" s="255"/>
      <c r="BP1181" s="255"/>
      <c r="BQ1181" s="255"/>
      <c r="BR1181" s="255"/>
      <c r="BS1181" s="255"/>
      <c r="BT1181" s="255"/>
      <c r="BU1181" s="284">
        <v>21</v>
      </c>
      <c r="BV1181" s="285"/>
      <c r="BW1181" s="285"/>
      <c r="BX1181" s="285"/>
      <c r="BY1181" s="285"/>
      <c r="BZ1181" s="285"/>
      <c r="CA1181" s="285"/>
      <c r="CB1181" s="286"/>
      <c r="CC1181" s="255"/>
      <c r="CD1181" s="255"/>
      <c r="CE1181" s="255"/>
      <c r="CF1181" s="255"/>
      <c r="CG1181" s="255"/>
      <c r="CH1181" s="255"/>
      <c r="CI1181" s="284" t="s">
        <v>930</v>
      </c>
      <c r="CJ1181" s="285"/>
      <c r="CK1181" s="285"/>
      <c r="CL1181" s="285"/>
      <c r="CM1181" s="285"/>
      <c r="CN1181" s="286"/>
    </row>
    <row r="1182" spans="4:92" ht="14.25" customHeight="1" x14ac:dyDescent="0.35">
      <c r="D1182" s="284" t="s">
        <v>1058</v>
      </c>
      <c r="E1182" s="285"/>
      <c r="F1182" s="285"/>
      <c r="G1182" s="285"/>
      <c r="H1182" s="285"/>
      <c r="I1182" s="285"/>
      <c r="J1182" s="285"/>
      <c r="K1182" s="285"/>
      <c r="L1182" s="285"/>
      <c r="M1182" s="285"/>
      <c r="N1182" s="285"/>
      <c r="O1182" s="285"/>
      <c r="P1182" s="285"/>
      <c r="Q1182" s="285"/>
      <c r="R1182" s="285"/>
      <c r="S1182" s="285"/>
      <c r="T1182" s="285"/>
      <c r="U1182" s="285"/>
      <c r="V1182" s="285"/>
      <c r="W1182" s="285"/>
      <c r="X1182" s="285"/>
      <c r="Y1182" s="285"/>
      <c r="Z1182" s="285"/>
      <c r="AA1182" s="285"/>
      <c r="AB1182" s="285"/>
      <c r="AC1182" s="285"/>
      <c r="AD1182" s="285"/>
      <c r="AE1182" s="285"/>
      <c r="AF1182" s="286"/>
      <c r="AG1182" s="284" t="s">
        <v>930</v>
      </c>
      <c r="AH1182" s="285"/>
      <c r="AI1182" s="285"/>
      <c r="AJ1182" s="285"/>
      <c r="AK1182" s="285"/>
      <c r="AL1182" s="285"/>
      <c r="AM1182" s="286"/>
      <c r="AN1182" s="284"/>
      <c r="AO1182" s="285"/>
      <c r="AP1182" s="285"/>
      <c r="AQ1182" s="285"/>
      <c r="AR1182" s="285"/>
      <c r="AS1182" s="285"/>
      <c r="AT1182" s="286"/>
      <c r="AV1182" s="530" t="s">
        <v>1111</v>
      </c>
      <c r="AW1182" s="530"/>
      <c r="AX1182" s="530"/>
      <c r="AY1182" s="530"/>
      <c r="AZ1182" s="530"/>
      <c r="BA1182" s="530"/>
      <c r="BB1182" s="530"/>
      <c r="BC1182" s="530"/>
      <c r="BD1182" s="530"/>
      <c r="BE1182" s="530"/>
      <c r="BF1182" s="530"/>
      <c r="BG1182" s="530"/>
      <c r="BH1182" s="530"/>
      <c r="BI1182" s="530"/>
      <c r="BJ1182" s="530"/>
      <c r="BK1182" s="530"/>
      <c r="BL1182" s="255">
        <v>6</v>
      </c>
      <c r="BM1182" s="255"/>
      <c r="BN1182" s="255"/>
      <c r="BO1182" s="255"/>
      <c r="BP1182" s="255"/>
      <c r="BQ1182" s="255"/>
      <c r="BR1182" s="255"/>
      <c r="BS1182" s="255"/>
      <c r="BT1182" s="255"/>
      <c r="BU1182" s="284">
        <v>13</v>
      </c>
      <c r="BV1182" s="285"/>
      <c r="BW1182" s="285"/>
      <c r="BX1182" s="285"/>
      <c r="BY1182" s="285"/>
      <c r="BZ1182" s="285"/>
      <c r="CA1182" s="285"/>
      <c r="CB1182" s="286"/>
      <c r="CC1182" s="255"/>
      <c r="CD1182" s="255"/>
      <c r="CE1182" s="255"/>
      <c r="CF1182" s="255"/>
      <c r="CG1182" s="255"/>
      <c r="CH1182" s="255"/>
      <c r="CI1182" s="284" t="s">
        <v>930</v>
      </c>
      <c r="CJ1182" s="285"/>
      <c r="CK1182" s="285"/>
      <c r="CL1182" s="285"/>
      <c r="CM1182" s="285"/>
      <c r="CN1182" s="286"/>
    </row>
    <row r="1183" spans="4:92" ht="14.25" customHeight="1" x14ac:dyDescent="0.35">
      <c r="D1183" s="284" t="s">
        <v>1059</v>
      </c>
      <c r="E1183" s="285"/>
      <c r="F1183" s="285"/>
      <c r="G1183" s="285"/>
      <c r="H1183" s="285"/>
      <c r="I1183" s="285"/>
      <c r="J1183" s="285"/>
      <c r="K1183" s="285"/>
      <c r="L1183" s="285"/>
      <c r="M1183" s="285"/>
      <c r="N1183" s="285"/>
      <c r="O1183" s="285"/>
      <c r="P1183" s="285"/>
      <c r="Q1183" s="285"/>
      <c r="R1183" s="285"/>
      <c r="S1183" s="285"/>
      <c r="T1183" s="285"/>
      <c r="U1183" s="285"/>
      <c r="V1183" s="285"/>
      <c r="W1183" s="285"/>
      <c r="X1183" s="285"/>
      <c r="Y1183" s="285"/>
      <c r="Z1183" s="285"/>
      <c r="AA1183" s="285"/>
      <c r="AB1183" s="285"/>
      <c r="AC1183" s="285"/>
      <c r="AD1183" s="285"/>
      <c r="AE1183" s="285"/>
      <c r="AF1183" s="286"/>
      <c r="AG1183" s="284" t="s">
        <v>930</v>
      </c>
      <c r="AH1183" s="285"/>
      <c r="AI1183" s="285"/>
      <c r="AJ1183" s="285"/>
      <c r="AK1183" s="285"/>
      <c r="AL1183" s="285"/>
      <c r="AM1183" s="286"/>
      <c r="AN1183" s="284"/>
      <c r="AO1183" s="285"/>
      <c r="AP1183" s="285"/>
      <c r="AQ1183" s="285"/>
      <c r="AR1183" s="285"/>
      <c r="AS1183" s="285"/>
      <c r="AT1183" s="286"/>
      <c r="AV1183" s="530" t="s">
        <v>1112</v>
      </c>
      <c r="AW1183" s="530"/>
      <c r="AX1183" s="530"/>
      <c r="AY1183" s="530"/>
      <c r="AZ1183" s="530"/>
      <c r="BA1183" s="530"/>
      <c r="BB1183" s="530"/>
      <c r="BC1183" s="530"/>
      <c r="BD1183" s="530"/>
      <c r="BE1183" s="530"/>
      <c r="BF1183" s="530"/>
      <c r="BG1183" s="530"/>
      <c r="BH1183" s="530"/>
      <c r="BI1183" s="530"/>
      <c r="BJ1183" s="530"/>
      <c r="BK1183" s="530"/>
      <c r="BL1183" s="255">
        <v>10</v>
      </c>
      <c r="BM1183" s="255"/>
      <c r="BN1183" s="255"/>
      <c r="BO1183" s="255"/>
      <c r="BP1183" s="255"/>
      <c r="BQ1183" s="255"/>
      <c r="BR1183" s="255"/>
      <c r="BS1183" s="255"/>
      <c r="BT1183" s="255"/>
      <c r="BU1183" s="284">
        <v>30</v>
      </c>
      <c r="BV1183" s="285"/>
      <c r="BW1183" s="285"/>
      <c r="BX1183" s="285"/>
      <c r="BY1183" s="285"/>
      <c r="BZ1183" s="285"/>
      <c r="CA1183" s="285"/>
      <c r="CB1183" s="286"/>
      <c r="CC1183" s="255"/>
      <c r="CD1183" s="255"/>
      <c r="CE1183" s="255"/>
      <c r="CF1183" s="255"/>
      <c r="CG1183" s="255"/>
      <c r="CH1183" s="255"/>
      <c r="CI1183" s="284" t="s">
        <v>930</v>
      </c>
      <c r="CJ1183" s="285"/>
      <c r="CK1183" s="285"/>
      <c r="CL1183" s="285"/>
      <c r="CM1183" s="285"/>
      <c r="CN1183" s="286"/>
    </row>
    <row r="1184" spans="4:92" ht="14.25" customHeight="1" x14ac:dyDescent="0.35">
      <c r="D1184" s="284" t="s">
        <v>1060</v>
      </c>
      <c r="E1184" s="285"/>
      <c r="F1184" s="285"/>
      <c r="G1184" s="285"/>
      <c r="H1184" s="285"/>
      <c r="I1184" s="285"/>
      <c r="J1184" s="285"/>
      <c r="K1184" s="285"/>
      <c r="L1184" s="285"/>
      <c r="M1184" s="285"/>
      <c r="N1184" s="285"/>
      <c r="O1184" s="285"/>
      <c r="P1184" s="285"/>
      <c r="Q1184" s="285"/>
      <c r="R1184" s="285"/>
      <c r="S1184" s="285"/>
      <c r="T1184" s="285"/>
      <c r="U1184" s="285"/>
      <c r="V1184" s="285"/>
      <c r="W1184" s="285"/>
      <c r="X1184" s="285"/>
      <c r="Y1184" s="285"/>
      <c r="Z1184" s="285"/>
      <c r="AA1184" s="285"/>
      <c r="AB1184" s="285"/>
      <c r="AC1184" s="285"/>
      <c r="AD1184" s="285"/>
      <c r="AE1184" s="285"/>
      <c r="AF1184" s="286"/>
      <c r="AG1184" s="284" t="s">
        <v>930</v>
      </c>
      <c r="AH1184" s="285"/>
      <c r="AI1184" s="285"/>
      <c r="AJ1184" s="285"/>
      <c r="AK1184" s="285"/>
      <c r="AL1184" s="285"/>
      <c r="AM1184" s="286"/>
      <c r="AN1184" s="284"/>
      <c r="AO1184" s="285"/>
      <c r="AP1184" s="285"/>
      <c r="AQ1184" s="285"/>
      <c r="AR1184" s="285"/>
      <c r="AS1184" s="285"/>
      <c r="AT1184" s="286"/>
      <c r="AV1184" s="530" t="s">
        <v>1113</v>
      </c>
      <c r="AW1184" s="530"/>
      <c r="AX1184" s="530"/>
      <c r="AY1184" s="530"/>
      <c r="AZ1184" s="530"/>
      <c r="BA1184" s="530"/>
      <c r="BB1184" s="530"/>
      <c r="BC1184" s="530"/>
      <c r="BD1184" s="530"/>
      <c r="BE1184" s="530"/>
      <c r="BF1184" s="530"/>
      <c r="BG1184" s="530"/>
      <c r="BH1184" s="530"/>
      <c r="BI1184" s="530"/>
      <c r="BJ1184" s="530"/>
      <c r="BK1184" s="530"/>
      <c r="BL1184" s="255">
        <v>4</v>
      </c>
      <c r="BM1184" s="255"/>
      <c r="BN1184" s="255"/>
      <c r="BO1184" s="255"/>
      <c r="BP1184" s="255"/>
      <c r="BQ1184" s="255"/>
      <c r="BR1184" s="255"/>
      <c r="BS1184" s="255"/>
      <c r="BT1184" s="255"/>
      <c r="BU1184" s="284">
        <v>8</v>
      </c>
      <c r="BV1184" s="285"/>
      <c r="BW1184" s="285"/>
      <c r="BX1184" s="285"/>
      <c r="BY1184" s="285"/>
      <c r="BZ1184" s="285"/>
      <c r="CA1184" s="285"/>
      <c r="CB1184" s="286"/>
      <c r="CC1184" s="255"/>
      <c r="CD1184" s="255"/>
      <c r="CE1184" s="255"/>
      <c r="CF1184" s="255"/>
      <c r="CG1184" s="255"/>
      <c r="CH1184" s="255"/>
      <c r="CI1184" s="284" t="s">
        <v>930</v>
      </c>
      <c r="CJ1184" s="285"/>
      <c r="CK1184" s="285"/>
      <c r="CL1184" s="285"/>
      <c r="CM1184" s="285"/>
      <c r="CN1184" s="286"/>
    </row>
    <row r="1185" spans="4:92" ht="14.25" customHeight="1" x14ac:dyDescent="0.35">
      <c r="D1185" s="284" t="s">
        <v>1061</v>
      </c>
      <c r="E1185" s="285"/>
      <c r="F1185" s="285"/>
      <c r="G1185" s="285"/>
      <c r="H1185" s="285"/>
      <c r="I1185" s="285"/>
      <c r="J1185" s="285"/>
      <c r="K1185" s="285"/>
      <c r="L1185" s="285"/>
      <c r="M1185" s="285"/>
      <c r="N1185" s="285"/>
      <c r="O1185" s="285"/>
      <c r="P1185" s="285"/>
      <c r="Q1185" s="285"/>
      <c r="R1185" s="285"/>
      <c r="S1185" s="285"/>
      <c r="T1185" s="285"/>
      <c r="U1185" s="285"/>
      <c r="V1185" s="285"/>
      <c r="W1185" s="285"/>
      <c r="X1185" s="285"/>
      <c r="Y1185" s="285"/>
      <c r="Z1185" s="285"/>
      <c r="AA1185" s="285"/>
      <c r="AB1185" s="285"/>
      <c r="AC1185" s="285"/>
      <c r="AD1185" s="285"/>
      <c r="AE1185" s="285"/>
      <c r="AF1185" s="286"/>
      <c r="AG1185" s="284"/>
      <c r="AH1185" s="285"/>
      <c r="AI1185" s="285"/>
      <c r="AJ1185" s="285"/>
      <c r="AK1185" s="285"/>
      <c r="AL1185" s="285"/>
      <c r="AM1185" s="286"/>
      <c r="AN1185" s="284" t="s">
        <v>930</v>
      </c>
      <c r="AO1185" s="285"/>
      <c r="AP1185" s="285"/>
      <c r="AQ1185" s="285"/>
      <c r="AR1185" s="285"/>
      <c r="AS1185" s="285"/>
      <c r="AT1185" s="286"/>
      <c r="AV1185" s="530" t="s">
        <v>1114</v>
      </c>
      <c r="AW1185" s="530"/>
      <c r="AX1185" s="530"/>
      <c r="AY1185" s="530"/>
      <c r="AZ1185" s="530"/>
      <c r="BA1185" s="530"/>
      <c r="BB1185" s="530"/>
      <c r="BC1185" s="530"/>
      <c r="BD1185" s="530"/>
      <c r="BE1185" s="530"/>
      <c r="BF1185" s="530"/>
      <c r="BG1185" s="530"/>
      <c r="BH1185" s="530"/>
      <c r="BI1185" s="530"/>
      <c r="BJ1185" s="530"/>
      <c r="BK1185" s="530"/>
      <c r="BL1185" s="255">
        <v>6</v>
      </c>
      <c r="BM1185" s="255"/>
      <c r="BN1185" s="255"/>
      <c r="BO1185" s="255"/>
      <c r="BP1185" s="255"/>
      <c r="BQ1185" s="255"/>
      <c r="BR1185" s="255"/>
      <c r="BS1185" s="255"/>
      <c r="BT1185" s="255"/>
      <c r="BU1185" s="284">
        <v>15</v>
      </c>
      <c r="BV1185" s="285"/>
      <c r="BW1185" s="285"/>
      <c r="BX1185" s="285"/>
      <c r="BY1185" s="285"/>
      <c r="BZ1185" s="285"/>
      <c r="CA1185" s="285"/>
      <c r="CB1185" s="286"/>
      <c r="CC1185" s="255"/>
      <c r="CD1185" s="255"/>
      <c r="CE1185" s="255"/>
      <c r="CF1185" s="255"/>
      <c r="CG1185" s="255"/>
      <c r="CH1185" s="255"/>
      <c r="CI1185" s="284" t="s">
        <v>930</v>
      </c>
      <c r="CJ1185" s="285"/>
      <c r="CK1185" s="285"/>
      <c r="CL1185" s="285"/>
      <c r="CM1185" s="285"/>
      <c r="CN1185" s="286"/>
    </row>
    <row r="1186" spans="4:92" ht="14.25" customHeight="1" x14ac:dyDescent="0.35">
      <c r="D1186" s="284" t="s">
        <v>1062</v>
      </c>
      <c r="E1186" s="285"/>
      <c r="F1186" s="285"/>
      <c r="G1186" s="285"/>
      <c r="H1186" s="285"/>
      <c r="I1186" s="285"/>
      <c r="J1186" s="285"/>
      <c r="K1186" s="285"/>
      <c r="L1186" s="285"/>
      <c r="M1186" s="285"/>
      <c r="N1186" s="285"/>
      <c r="O1186" s="285"/>
      <c r="P1186" s="285"/>
      <c r="Q1186" s="285"/>
      <c r="R1186" s="285"/>
      <c r="S1186" s="285"/>
      <c r="T1186" s="285"/>
      <c r="U1186" s="285"/>
      <c r="V1186" s="285"/>
      <c r="W1186" s="285"/>
      <c r="X1186" s="285"/>
      <c r="Y1186" s="285"/>
      <c r="Z1186" s="285"/>
      <c r="AA1186" s="285"/>
      <c r="AB1186" s="285"/>
      <c r="AC1186" s="285"/>
      <c r="AD1186" s="285"/>
      <c r="AE1186" s="285"/>
      <c r="AF1186" s="286"/>
      <c r="AG1186" s="284" t="s">
        <v>930</v>
      </c>
      <c r="AH1186" s="285"/>
      <c r="AI1186" s="285"/>
      <c r="AJ1186" s="285"/>
      <c r="AK1186" s="285"/>
      <c r="AL1186" s="285"/>
      <c r="AM1186" s="286"/>
      <c r="AN1186" s="284"/>
      <c r="AO1186" s="285"/>
      <c r="AP1186" s="285"/>
      <c r="AQ1186" s="285"/>
      <c r="AR1186" s="285"/>
      <c r="AS1186" s="285"/>
      <c r="AT1186" s="286"/>
      <c r="AV1186" s="530" t="s">
        <v>1115</v>
      </c>
      <c r="AW1186" s="530"/>
      <c r="AX1186" s="530"/>
      <c r="AY1186" s="530"/>
      <c r="AZ1186" s="530"/>
      <c r="BA1186" s="530"/>
      <c r="BB1186" s="530"/>
      <c r="BC1186" s="530"/>
      <c r="BD1186" s="530"/>
      <c r="BE1186" s="530"/>
      <c r="BF1186" s="530"/>
      <c r="BG1186" s="530"/>
      <c r="BH1186" s="530"/>
      <c r="BI1186" s="530"/>
      <c r="BJ1186" s="530"/>
      <c r="BK1186" s="530"/>
      <c r="BL1186" s="255">
        <v>8</v>
      </c>
      <c r="BM1186" s="255"/>
      <c r="BN1186" s="255"/>
      <c r="BO1186" s="255"/>
      <c r="BP1186" s="255"/>
      <c r="BQ1186" s="255"/>
      <c r="BR1186" s="255"/>
      <c r="BS1186" s="255"/>
      <c r="BT1186" s="255"/>
      <c r="BU1186" s="284">
        <v>16</v>
      </c>
      <c r="BV1186" s="285"/>
      <c r="BW1186" s="285"/>
      <c r="BX1186" s="285"/>
      <c r="BY1186" s="285"/>
      <c r="BZ1186" s="285"/>
      <c r="CA1186" s="285"/>
      <c r="CB1186" s="286"/>
      <c r="CC1186" s="255"/>
      <c r="CD1186" s="255"/>
      <c r="CE1186" s="255"/>
      <c r="CF1186" s="255"/>
      <c r="CG1186" s="255"/>
      <c r="CH1186" s="255"/>
      <c r="CI1186" s="284" t="s">
        <v>930</v>
      </c>
      <c r="CJ1186" s="285"/>
      <c r="CK1186" s="285"/>
      <c r="CL1186" s="285"/>
      <c r="CM1186" s="285"/>
      <c r="CN1186" s="286"/>
    </row>
    <row r="1187" spans="4:92" ht="14.25" customHeight="1" x14ac:dyDescent="0.35">
      <c r="D1187" s="284" t="s">
        <v>1063</v>
      </c>
      <c r="E1187" s="285"/>
      <c r="F1187" s="285"/>
      <c r="G1187" s="285"/>
      <c r="H1187" s="285"/>
      <c r="I1187" s="285"/>
      <c r="J1187" s="285"/>
      <c r="K1187" s="285"/>
      <c r="L1187" s="285"/>
      <c r="M1187" s="285"/>
      <c r="N1187" s="285"/>
      <c r="O1187" s="285"/>
      <c r="P1187" s="285"/>
      <c r="Q1187" s="285"/>
      <c r="R1187" s="285"/>
      <c r="S1187" s="285"/>
      <c r="T1187" s="285"/>
      <c r="U1187" s="285"/>
      <c r="V1187" s="285"/>
      <c r="W1187" s="285"/>
      <c r="X1187" s="285"/>
      <c r="Y1187" s="285"/>
      <c r="Z1187" s="285"/>
      <c r="AA1187" s="285"/>
      <c r="AB1187" s="285"/>
      <c r="AC1187" s="285"/>
      <c r="AD1187" s="285"/>
      <c r="AE1187" s="285"/>
      <c r="AF1187" s="286"/>
      <c r="AG1187" s="284" t="s">
        <v>930</v>
      </c>
      <c r="AH1187" s="285"/>
      <c r="AI1187" s="285"/>
      <c r="AJ1187" s="285"/>
      <c r="AK1187" s="285"/>
      <c r="AL1187" s="285"/>
      <c r="AM1187" s="286"/>
      <c r="AN1187" s="284"/>
      <c r="AO1187" s="285"/>
      <c r="AP1187" s="285"/>
      <c r="AQ1187" s="285"/>
      <c r="AR1187" s="285"/>
      <c r="AS1187" s="285"/>
      <c r="AT1187" s="286"/>
      <c r="AV1187" s="530" t="s">
        <v>1116</v>
      </c>
      <c r="AW1187" s="530"/>
      <c r="AX1187" s="530"/>
      <c r="AY1187" s="530"/>
      <c r="AZ1187" s="530"/>
      <c r="BA1187" s="530"/>
      <c r="BB1187" s="530"/>
      <c r="BC1187" s="530"/>
      <c r="BD1187" s="530"/>
      <c r="BE1187" s="530"/>
      <c r="BF1187" s="530"/>
      <c r="BG1187" s="530"/>
      <c r="BH1187" s="530"/>
      <c r="BI1187" s="530"/>
      <c r="BJ1187" s="530"/>
      <c r="BK1187" s="530"/>
      <c r="BL1187" s="255">
        <v>4</v>
      </c>
      <c r="BM1187" s="255"/>
      <c r="BN1187" s="255"/>
      <c r="BO1187" s="255"/>
      <c r="BP1187" s="255"/>
      <c r="BQ1187" s="255"/>
      <c r="BR1187" s="255"/>
      <c r="BS1187" s="255"/>
      <c r="BT1187" s="255"/>
      <c r="BU1187" s="284">
        <v>12</v>
      </c>
      <c r="BV1187" s="285"/>
      <c r="BW1187" s="285"/>
      <c r="BX1187" s="285"/>
      <c r="BY1187" s="285"/>
      <c r="BZ1187" s="285"/>
      <c r="CA1187" s="285"/>
      <c r="CB1187" s="286"/>
      <c r="CC1187" s="255"/>
      <c r="CD1187" s="255"/>
      <c r="CE1187" s="255"/>
      <c r="CF1187" s="255"/>
      <c r="CG1187" s="255"/>
      <c r="CH1187" s="255"/>
      <c r="CI1187" s="284" t="s">
        <v>930</v>
      </c>
      <c r="CJ1187" s="285"/>
      <c r="CK1187" s="285"/>
      <c r="CL1187" s="285"/>
      <c r="CM1187" s="285"/>
      <c r="CN1187" s="286"/>
    </row>
    <row r="1188" spans="4:92" ht="14.25" customHeight="1" x14ac:dyDescent="0.35">
      <c r="D1188" s="284" t="s">
        <v>1064</v>
      </c>
      <c r="E1188" s="285"/>
      <c r="F1188" s="285"/>
      <c r="G1188" s="285"/>
      <c r="H1188" s="285"/>
      <c r="I1188" s="285"/>
      <c r="J1188" s="285"/>
      <c r="K1188" s="285"/>
      <c r="L1188" s="285"/>
      <c r="M1188" s="285"/>
      <c r="N1188" s="285"/>
      <c r="O1188" s="285"/>
      <c r="P1188" s="285"/>
      <c r="Q1188" s="285"/>
      <c r="R1188" s="285"/>
      <c r="S1188" s="285"/>
      <c r="T1188" s="285"/>
      <c r="U1188" s="285"/>
      <c r="V1188" s="285"/>
      <c r="W1188" s="285"/>
      <c r="X1188" s="285"/>
      <c r="Y1188" s="285"/>
      <c r="Z1188" s="285"/>
      <c r="AA1188" s="285"/>
      <c r="AB1188" s="285"/>
      <c r="AC1188" s="285"/>
      <c r="AD1188" s="285"/>
      <c r="AE1188" s="285"/>
      <c r="AF1188" s="286"/>
      <c r="AG1188" s="284"/>
      <c r="AH1188" s="285"/>
      <c r="AI1188" s="285"/>
      <c r="AJ1188" s="285"/>
      <c r="AK1188" s="285"/>
      <c r="AL1188" s="285"/>
      <c r="AM1188" s="286"/>
      <c r="AN1188" s="284" t="s">
        <v>930</v>
      </c>
      <c r="AO1188" s="285"/>
      <c r="AP1188" s="285"/>
      <c r="AQ1188" s="285"/>
      <c r="AR1188" s="285"/>
      <c r="AS1188" s="285"/>
      <c r="AT1188" s="286"/>
      <c r="AV1188" s="530" t="s">
        <v>1117</v>
      </c>
      <c r="AW1188" s="530"/>
      <c r="AX1188" s="530"/>
      <c r="AY1188" s="530"/>
      <c r="AZ1188" s="530"/>
      <c r="BA1188" s="530"/>
      <c r="BB1188" s="530"/>
      <c r="BC1188" s="530"/>
      <c r="BD1188" s="530"/>
      <c r="BE1188" s="530"/>
      <c r="BF1188" s="530"/>
      <c r="BG1188" s="530"/>
      <c r="BH1188" s="530"/>
      <c r="BI1188" s="530"/>
      <c r="BJ1188" s="530"/>
      <c r="BK1188" s="530"/>
      <c r="BL1188" s="255">
        <v>13</v>
      </c>
      <c r="BM1188" s="255"/>
      <c r="BN1188" s="255"/>
      <c r="BO1188" s="255"/>
      <c r="BP1188" s="255"/>
      <c r="BQ1188" s="255"/>
      <c r="BR1188" s="255"/>
      <c r="BS1188" s="255"/>
      <c r="BT1188" s="255"/>
      <c r="BU1188" s="284">
        <v>46</v>
      </c>
      <c r="BV1188" s="285"/>
      <c r="BW1188" s="285"/>
      <c r="BX1188" s="285"/>
      <c r="BY1188" s="285"/>
      <c r="BZ1188" s="285"/>
      <c r="CA1188" s="285"/>
      <c r="CB1188" s="286"/>
      <c r="CC1188" s="255"/>
      <c r="CD1188" s="255"/>
      <c r="CE1188" s="255"/>
      <c r="CF1188" s="255"/>
      <c r="CG1188" s="255"/>
      <c r="CH1188" s="255"/>
      <c r="CI1188" s="284" t="s">
        <v>930</v>
      </c>
      <c r="CJ1188" s="285"/>
      <c r="CK1188" s="285"/>
      <c r="CL1188" s="285"/>
      <c r="CM1188" s="285"/>
      <c r="CN1188" s="286"/>
    </row>
    <row r="1189" spans="4:92" ht="14.25" customHeight="1" x14ac:dyDescent="0.35">
      <c r="D1189" s="284" t="s">
        <v>1065</v>
      </c>
      <c r="E1189" s="285"/>
      <c r="F1189" s="285"/>
      <c r="G1189" s="285"/>
      <c r="H1189" s="285"/>
      <c r="I1189" s="285"/>
      <c r="J1189" s="285"/>
      <c r="K1189" s="285"/>
      <c r="L1189" s="285"/>
      <c r="M1189" s="285"/>
      <c r="N1189" s="285"/>
      <c r="O1189" s="285"/>
      <c r="P1189" s="285"/>
      <c r="Q1189" s="285"/>
      <c r="R1189" s="285"/>
      <c r="S1189" s="285"/>
      <c r="T1189" s="285"/>
      <c r="U1189" s="285"/>
      <c r="V1189" s="285"/>
      <c r="W1189" s="285"/>
      <c r="X1189" s="285"/>
      <c r="Y1189" s="285"/>
      <c r="Z1189" s="285"/>
      <c r="AA1189" s="285"/>
      <c r="AB1189" s="285"/>
      <c r="AC1189" s="285"/>
      <c r="AD1189" s="285"/>
      <c r="AE1189" s="285"/>
      <c r="AF1189" s="286"/>
      <c r="AG1189" s="284"/>
      <c r="AH1189" s="285"/>
      <c r="AI1189" s="285"/>
      <c r="AJ1189" s="285"/>
      <c r="AK1189" s="285"/>
      <c r="AL1189" s="285"/>
      <c r="AM1189" s="286"/>
      <c r="AN1189" s="284" t="s">
        <v>930</v>
      </c>
      <c r="AO1189" s="285"/>
      <c r="AP1189" s="285"/>
      <c r="AQ1189" s="285"/>
      <c r="AR1189" s="285"/>
      <c r="AS1189" s="285"/>
      <c r="AT1189" s="286"/>
      <c r="AV1189" s="530" t="s">
        <v>1118</v>
      </c>
      <c r="AW1189" s="530"/>
      <c r="AX1189" s="530"/>
      <c r="AY1189" s="530"/>
      <c r="AZ1189" s="530"/>
      <c r="BA1189" s="530"/>
      <c r="BB1189" s="530"/>
      <c r="BC1189" s="530"/>
      <c r="BD1189" s="530"/>
      <c r="BE1189" s="530"/>
      <c r="BF1189" s="530"/>
      <c r="BG1189" s="530"/>
      <c r="BH1189" s="530"/>
      <c r="BI1189" s="530"/>
      <c r="BJ1189" s="530"/>
      <c r="BK1189" s="530"/>
      <c r="BL1189" s="255">
        <v>6</v>
      </c>
      <c r="BM1189" s="255"/>
      <c r="BN1189" s="255"/>
      <c r="BO1189" s="255"/>
      <c r="BP1189" s="255"/>
      <c r="BQ1189" s="255"/>
      <c r="BR1189" s="255"/>
      <c r="BS1189" s="255"/>
      <c r="BT1189" s="255"/>
      <c r="BU1189" s="284">
        <v>14</v>
      </c>
      <c r="BV1189" s="285"/>
      <c r="BW1189" s="285"/>
      <c r="BX1189" s="285"/>
      <c r="BY1189" s="285"/>
      <c r="BZ1189" s="285"/>
      <c r="CA1189" s="285"/>
      <c r="CB1189" s="286"/>
      <c r="CC1189" s="255"/>
      <c r="CD1189" s="255"/>
      <c r="CE1189" s="255"/>
      <c r="CF1189" s="255"/>
      <c r="CG1189" s="255"/>
      <c r="CH1189" s="255"/>
      <c r="CI1189" s="284" t="s">
        <v>930</v>
      </c>
      <c r="CJ1189" s="285"/>
      <c r="CK1189" s="285"/>
      <c r="CL1189" s="285"/>
      <c r="CM1189" s="285"/>
      <c r="CN1189" s="286"/>
    </row>
    <row r="1190" spans="4:92" ht="14.25" customHeight="1" x14ac:dyDescent="0.35">
      <c r="D1190" s="284" t="s">
        <v>1066</v>
      </c>
      <c r="E1190" s="285"/>
      <c r="F1190" s="285"/>
      <c r="G1190" s="285"/>
      <c r="H1190" s="285"/>
      <c r="I1190" s="285"/>
      <c r="J1190" s="285"/>
      <c r="K1190" s="285"/>
      <c r="L1190" s="285"/>
      <c r="M1190" s="285"/>
      <c r="N1190" s="285"/>
      <c r="O1190" s="285"/>
      <c r="P1190" s="285"/>
      <c r="Q1190" s="285"/>
      <c r="R1190" s="285"/>
      <c r="S1190" s="285"/>
      <c r="T1190" s="285"/>
      <c r="U1190" s="285"/>
      <c r="V1190" s="285"/>
      <c r="W1190" s="285"/>
      <c r="X1190" s="285"/>
      <c r="Y1190" s="285"/>
      <c r="Z1190" s="285"/>
      <c r="AA1190" s="285"/>
      <c r="AB1190" s="285"/>
      <c r="AC1190" s="285"/>
      <c r="AD1190" s="285"/>
      <c r="AE1190" s="285"/>
      <c r="AF1190" s="286"/>
      <c r="AG1190" s="284"/>
      <c r="AH1190" s="285"/>
      <c r="AI1190" s="285"/>
      <c r="AJ1190" s="285"/>
      <c r="AK1190" s="285"/>
      <c r="AL1190" s="285"/>
      <c r="AM1190" s="286"/>
      <c r="AN1190" s="284" t="s">
        <v>930</v>
      </c>
      <c r="AO1190" s="285"/>
      <c r="AP1190" s="285"/>
      <c r="AQ1190" s="285"/>
      <c r="AR1190" s="285"/>
      <c r="AS1190" s="285"/>
      <c r="AT1190" s="286"/>
      <c r="AV1190" s="530" t="s">
        <v>1119</v>
      </c>
      <c r="AW1190" s="530"/>
      <c r="AX1190" s="530"/>
      <c r="AY1190" s="530"/>
      <c r="AZ1190" s="530"/>
      <c r="BA1190" s="530"/>
      <c r="BB1190" s="530"/>
      <c r="BC1190" s="530"/>
      <c r="BD1190" s="530"/>
      <c r="BE1190" s="530"/>
      <c r="BF1190" s="530"/>
      <c r="BG1190" s="530"/>
      <c r="BH1190" s="530"/>
      <c r="BI1190" s="530"/>
      <c r="BJ1190" s="530"/>
      <c r="BK1190" s="530"/>
      <c r="BL1190" s="255">
        <v>12</v>
      </c>
      <c r="BM1190" s="255"/>
      <c r="BN1190" s="255"/>
      <c r="BO1190" s="255"/>
      <c r="BP1190" s="255"/>
      <c r="BQ1190" s="255"/>
      <c r="BR1190" s="255"/>
      <c r="BS1190" s="255"/>
      <c r="BT1190" s="255"/>
      <c r="BU1190" s="284">
        <v>32</v>
      </c>
      <c r="BV1190" s="285"/>
      <c r="BW1190" s="285"/>
      <c r="BX1190" s="285"/>
      <c r="BY1190" s="285"/>
      <c r="BZ1190" s="285"/>
      <c r="CA1190" s="285"/>
      <c r="CB1190" s="286"/>
      <c r="CC1190" s="255"/>
      <c r="CD1190" s="255"/>
      <c r="CE1190" s="255"/>
      <c r="CF1190" s="255"/>
      <c r="CG1190" s="255"/>
      <c r="CH1190" s="255"/>
      <c r="CI1190" s="284" t="s">
        <v>930</v>
      </c>
      <c r="CJ1190" s="285"/>
      <c r="CK1190" s="285"/>
      <c r="CL1190" s="285"/>
      <c r="CM1190" s="285"/>
      <c r="CN1190" s="286"/>
    </row>
    <row r="1191" spans="4:92" ht="14.25" customHeight="1" x14ac:dyDescent="0.35">
      <c r="D1191" s="284" t="s">
        <v>1067</v>
      </c>
      <c r="E1191" s="285"/>
      <c r="F1191" s="285"/>
      <c r="G1191" s="285"/>
      <c r="H1191" s="285"/>
      <c r="I1191" s="285"/>
      <c r="J1191" s="285"/>
      <c r="K1191" s="285"/>
      <c r="L1191" s="285"/>
      <c r="M1191" s="285"/>
      <c r="N1191" s="285"/>
      <c r="O1191" s="285"/>
      <c r="P1191" s="285"/>
      <c r="Q1191" s="285"/>
      <c r="R1191" s="285"/>
      <c r="S1191" s="285"/>
      <c r="T1191" s="285"/>
      <c r="U1191" s="285"/>
      <c r="V1191" s="285"/>
      <c r="W1191" s="285"/>
      <c r="X1191" s="285"/>
      <c r="Y1191" s="285"/>
      <c r="Z1191" s="285"/>
      <c r="AA1191" s="285"/>
      <c r="AB1191" s="285"/>
      <c r="AC1191" s="285"/>
      <c r="AD1191" s="285"/>
      <c r="AE1191" s="285"/>
      <c r="AF1191" s="286"/>
      <c r="AG1191" s="284"/>
      <c r="AH1191" s="285"/>
      <c r="AI1191" s="285"/>
      <c r="AJ1191" s="285"/>
      <c r="AK1191" s="285"/>
      <c r="AL1191" s="285"/>
      <c r="AM1191" s="286"/>
      <c r="AN1191" s="284" t="s">
        <v>930</v>
      </c>
      <c r="AO1191" s="285"/>
      <c r="AP1191" s="285"/>
      <c r="AQ1191" s="285"/>
      <c r="AR1191" s="285"/>
      <c r="AS1191" s="285"/>
      <c r="AT1191" s="286"/>
      <c r="AV1191" s="530" t="s">
        <v>1120</v>
      </c>
      <c r="AW1191" s="530"/>
      <c r="AX1191" s="530"/>
      <c r="AY1191" s="530"/>
      <c r="AZ1191" s="530"/>
      <c r="BA1191" s="530"/>
      <c r="BB1191" s="530"/>
      <c r="BC1191" s="530"/>
      <c r="BD1191" s="530"/>
      <c r="BE1191" s="530"/>
      <c r="BF1191" s="530"/>
      <c r="BG1191" s="530"/>
      <c r="BH1191" s="530"/>
      <c r="BI1191" s="530"/>
      <c r="BJ1191" s="530"/>
      <c r="BK1191" s="530"/>
      <c r="BL1191" s="255">
        <v>6</v>
      </c>
      <c r="BM1191" s="255"/>
      <c r="BN1191" s="255"/>
      <c r="BO1191" s="255"/>
      <c r="BP1191" s="255"/>
      <c r="BQ1191" s="255"/>
      <c r="BR1191" s="255"/>
      <c r="BS1191" s="255"/>
      <c r="BT1191" s="255"/>
      <c r="BU1191" s="284">
        <v>14</v>
      </c>
      <c r="BV1191" s="285"/>
      <c r="BW1191" s="285"/>
      <c r="BX1191" s="285"/>
      <c r="BY1191" s="285"/>
      <c r="BZ1191" s="285"/>
      <c r="CA1191" s="285"/>
      <c r="CB1191" s="286"/>
      <c r="CC1191" s="255"/>
      <c r="CD1191" s="255"/>
      <c r="CE1191" s="255"/>
      <c r="CF1191" s="255"/>
      <c r="CG1191" s="255"/>
      <c r="CH1191" s="255"/>
      <c r="CI1191" s="284" t="s">
        <v>930</v>
      </c>
      <c r="CJ1191" s="285"/>
      <c r="CK1191" s="285"/>
      <c r="CL1191" s="285"/>
      <c r="CM1191" s="285"/>
      <c r="CN1191" s="286"/>
    </row>
    <row r="1192" spans="4:92" ht="14.25" customHeight="1" x14ac:dyDescent="0.35">
      <c r="D1192" s="284" t="s">
        <v>1068</v>
      </c>
      <c r="E1192" s="285"/>
      <c r="F1192" s="285"/>
      <c r="G1192" s="285"/>
      <c r="H1192" s="285"/>
      <c r="I1192" s="285"/>
      <c r="J1192" s="285"/>
      <c r="K1192" s="285"/>
      <c r="L1192" s="285"/>
      <c r="M1192" s="285"/>
      <c r="N1192" s="285"/>
      <c r="O1192" s="285"/>
      <c r="P1192" s="285"/>
      <c r="Q1192" s="285"/>
      <c r="R1192" s="285"/>
      <c r="S1192" s="285"/>
      <c r="T1192" s="285"/>
      <c r="U1192" s="285"/>
      <c r="V1192" s="285"/>
      <c r="W1192" s="285"/>
      <c r="X1192" s="285"/>
      <c r="Y1192" s="285"/>
      <c r="Z1192" s="285"/>
      <c r="AA1192" s="285"/>
      <c r="AB1192" s="285"/>
      <c r="AC1192" s="285"/>
      <c r="AD1192" s="285"/>
      <c r="AE1192" s="285"/>
      <c r="AF1192" s="286"/>
      <c r="AG1192" s="284"/>
      <c r="AH1192" s="285"/>
      <c r="AI1192" s="285"/>
      <c r="AJ1192" s="285"/>
      <c r="AK1192" s="285"/>
      <c r="AL1192" s="285"/>
      <c r="AM1192" s="286"/>
      <c r="AN1192" s="284" t="s">
        <v>930</v>
      </c>
      <c r="AO1192" s="285"/>
      <c r="AP1192" s="285"/>
      <c r="AQ1192" s="285"/>
      <c r="AR1192" s="285"/>
      <c r="AS1192" s="285"/>
      <c r="AT1192" s="286"/>
      <c r="AV1192" s="530" t="s">
        <v>1121</v>
      </c>
      <c r="AW1192" s="530"/>
      <c r="AX1192" s="530"/>
      <c r="AY1192" s="530"/>
      <c r="AZ1192" s="530"/>
      <c r="BA1192" s="530"/>
      <c r="BB1192" s="530"/>
      <c r="BC1192" s="530"/>
      <c r="BD1192" s="530"/>
      <c r="BE1192" s="530"/>
      <c r="BF1192" s="530"/>
      <c r="BG1192" s="530"/>
      <c r="BH1192" s="530"/>
      <c r="BI1192" s="530"/>
      <c r="BJ1192" s="530"/>
      <c r="BK1192" s="530"/>
      <c r="BL1192" s="255">
        <v>11</v>
      </c>
      <c r="BM1192" s="255"/>
      <c r="BN1192" s="255"/>
      <c r="BO1192" s="255"/>
      <c r="BP1192" s="255"/>
      <c r="BQ1192" s="255"/>
      <c r="BR1192" s="255"/>
      <c r="BS1192" s="255"/>
      <c r="BT1192" s="255"/>
      <c r="BU1192" s="284">
        <v>27</v>
      </c>
      <c r="BV1192" s="285"/>
      <c r="BW1192" s="285"/>
      <c r="BX1192" s="285"/>
      <c r="BY1192" s="285"/>
      <c r="BZ1192" s="285"/>
      <c r="CA1192" s="285"/>
      <c r="CB1192" s="286"/>
      <c r="CC1192" s="255"/>
      <c r="CD1192" s="255"/>
      <c r="CE1192" s="255"/>
      <c r="CF1192" s="255"/>
      <c r="CG1192" s="255"/>
      <c r="CH1192" s="255"/>
      <c r="CI1192" s="284" t="s">
        <v>930</v>
      </c>
      <c r="CJ1192" s="285"/>
      <c r="CK1192" s="285"/>
      <c r="CL1192" s="285"/>
      <c r="CM1192" s="285"/>
      <c r="CN1192" s="286"/>
    </row>
    <row r="1193" spans="4:92" ht="14.25" customHeight="1" x14ac:dyDescent="0.35">
      <c r="D1193" s="284" t="s">
        <v>1069</v>
      </c>
      <c r="E1193" s="285"/>
      <c r="F1193" s="285"/>
      <c r="G1193" s="285"/>
      <c r="H1193" s="285"/>
      <c r="I1193" s="285"/>
      <c r="J1193" s="285"/>
      <c r="K1193" s="285"/>
      <c r="L1193" s="285"/>
      <c r="M1193" s="285"/>
      <c r="N1193" s="285"/>
      <c r="O1193" s="285"/>
      <c r="P1193" s="285"/>
      <c r="Q1193" s="285"/>
      <c r="R1193" s="285"/>
      <c r="S1193" s="285"/>
      <c r="T1193" s="285"/>
      <c r="U1193" s="285"/>
      <c r="V1193" s="285"/>
      <c r="W1193" s="285"/>
      <c r="X1193" s="285"/>
      <c r="Y1193" s="285"/>
      <c r="Z1193" s="285"/>
      <c r="AA1193" s="285"/>
      <c r="AB1193" s="285"/>
      <c r="AC1193" s="285"/>
      <c r="AD1193" s="285"/>
      <c r="AE1193" s="285"/>
      <c r="AF1193" s="286"/>
      <c r="AG1193" s="284"/>
      <c r="AH1193" s="285"/>
      <c r="AI1193" s="285"/>
      <c r="AJ1193" s="285"/>
      <c r="AK1193" s="285"/>
      <c r="AL1193" s="285"/>
      <c r="AM1193" s="286"/>
      <c r="AN1193" s="284" t="s">
        <v>930</v>
      </c>
      <c r="AO1193" s="285"/>
      <c r="AP1193" s="285"/>
      <c r="AQ1193" s="285"/>
      <c r="AR1193" s="285"/>
      <c r="AS1193" s="285"/>
      <c r="AT1193" s="286"/>
      <c r="AV1193" s="530" t="s">
        <v>1122</v>
      </c>
      <c r="AW1193" s="530"/>
      <c r="AX1193" s="530"/>
      <c r="AY1193" s="530"/>
      <c r="AZ1193" s="530"/>
      <c r="BA1193" s="530"/>
      <c r="BB1193" s="530"/>
      <c r="BC1193" s="530"/>
      <c r="BD1193" s="530"/>
      <c r="BE1193" s="530"/>
      <c r="BF1193" s="530"/>
      <c r="BG1193" s="530"/>
      <c r="BH1193" s="530"/>
      <c r="BI1193" s="530"/>
      <c r="BJ1193" s="530"/>
      <c r="BK1193" s="530"/>
      <c r="BL1193" s="255">
        <v>9</v>
      </c>
      <c r="BM1193" s="255"/>
      <c r="BN1193" s="255"/>
      <c r="BO1193" s="255"/>
      <c r="BP1193" s="255"/>
      <c r="BQ1193" s="255"/>
      <c r="BR1193" s="255"/>
      <c r="BS1193" s="255"/>
      <c r="BT1193" s="255"/>
      <c r="BU1193" s="284">
        <v>25</v>
      </c>
      <c r="BV1193" s="285"/>
      <c r="BW1193" s="285"/>
      <c r="BX1193" s="285"/>
      <c r="BY1193" s="285"/>
      <c r="BZ1193" s="285"/>
      <c r="CA1193" s="285"/>
      <c r="CB1193" s="286"/>
      <c r="CC1193" s="255"/>
      <c r="CD1193" s="255"/>
      <c r="CE1193" s="255"/>
      <c r="CF1193" s="255"/>
      <c r="CG1193" s="255"/>
      <c r="CH1193" s="255"/>
      <c r="CI1193" s="284" t="s">
        <v>930</v>
      </c>
      <c r="CJ1193" s="285"/>
      <c r="CK1193" s="285"/>
      <c r="CL1193" s="285"/>
      <c r="CM1193" s="285"/>
      <c r="CN1193" s="286"/>
    </row>
    <row r="1194" spans="4:92" ht="14.25" customHeight="1" x14ac:dyDescent="0.35">
      <c r="D1194" s="284" t="s">
        <v>1070</v>
      </c>
      <c r="E1194" s="285"/>
      <c r="F1194" s="285"/>
      <c r="G1194" s="285"/>
      <c r="H1194" s="285"/>
      <c r="I1194" s="285"/>
      <c r="J1194" s="285"/>
      <c r="K1194" s="285"/>
      <c r="L1194" s="285"/>
      <c r="M1194" s="285"/>
      <c r="N1194" s="285"/>
      <c r="O1194" s="285"/>
      <c r="P1194" s="285"/>
      <c r="Q1194" s="285"/>
      <c r="R1194" s="285"/>
      <c r="S1194" s="285"/>
      <c r="T1194" s="285"/>
      <c r="U1194" s="285"/>
      <c r="V1194" s="285"/>
      <c r="W1194" s="285"/>
      <c r="X1194" s="285"/>
      <c r="Y1194" s="285"/>
      <c r="Z1194" s="285"/>
      <c r="AA1194" s="285"/>
      <c r="AB1194" s="285"/>
      <c r="AC1194" s="285"/>
      <c r="AD1194" s="285"/>
      <c r="AE1194" s="285"/>
      <c r="AF1194" s="286"/>
      <c r="AG1194" s="284"/>
      <c r="AH1194" s="285"/>
      <c r="AI1194" s="285"/>
      <c r="AJ1194" s="285"/>
      <c r="AK1194" s="285"/>
      <c r="AL1194" s="285"/>
      <c r="AM1194" s="286"/>
      <c r="AN1194" s="284" t="s">
        <v>930</v>
      </c>
      <c r="AO1194" s="285"/>
      <c r="AP1194" s="285"/>
      <c r="AQ1194" s="285"/>
      <c r="AR1194" s="285"/>
      <c r="AS1194" s="285"/>
      <c r="AT1194" s="286"/>
      <c r="AV1194" s="530" t="s">
        <v>1123</v>
      </c>
      <c r="AW1194" s="530"/>
      <c r="AX1194" s="530"/>
      <c r="AY1194" s="530"/>
      <c r="AZ1194" s="530"/>
      <c r="BA1194" s="530"/>
      <c r="BB1194" s="530"/>
      <c r="BC1194" s="530"/>
      <c r="BD1194" s="530"/>
      <c r="BE1194" s="530"/>
      <c r="BF1194" s="530"/>
      <c r="BG1194" s="530"/>
      <c r="BH1194" s="530"/>
      <c r="BI1194" s="530"/>
      <c r="BJ1194" s="530"/>
      <c r="BK1194" s="530"/>
      <c r="BL1194" s="255">
        <v>3</v>
      </c>
      <c r="BM1194" s="255"/>
      <c r="BN1194" s="255"/>
      <c r="BO1194" s="255"/>
      <c r="BP1194" s="255"/>
      <c r="BQ1194" s="255"/>
      <c r="BR1194" s="255"/>
      <c r="BS1194" s="255"/>
      <c r="BT1194" s="255"/>
      <c r="BU1194" s="284">
        <v>7</v>
      </c>
      <c r="BV1194" s="285"/>
      <c r="BW1194" s="285"/>
      <c r="BX1194" s="285"/>
      <c r="BY1194" s="285"/>
      <c r="BZ1194" s="285"/>
      <c r="CA1194" s="285"/>
      <c r="CB1194" s="286"/>
      <c r="CC1194" s="255"/>
      <c r="CD1194" s="255"/>
      <c r="CE1194" s="255"/>
      <c r="CF1194" s="255"/>
      <c r="CG1194" s="255"/>
      <c r="CH1194" s="255"/>
      <c r="CI1194" s="284" t="s">
        <v>930</v>
      </c>
      <c r="CJ1194" s="285"/>
      <c r="CK1194" s="285"/>
      <c r="CL1194" s="285"/>
      <c r="CM1194" s="285"/>
      <c r="CN1194" s="286"/>
    </row>
    <row r="1195" spans="4:92" ht="14.25" customHeight="1" x14ac:dyDescent="0.35">
      <c r="D1195" s="284" t="s">
        <v>1071</v>
      </c>
      <c r="E1195" s="285"/>
      <c r="F1195" s="285"/>
      <c r="G1195" s="285"/>
      <c r="H1195" s="285"/>
      <c r="I1195" s="285"/>
      <c r="J1195" s="285"/>
      <c r="K1195" s="285"/>
      <c r="L1195" s="285"/>
      <c r="M1195" s="285"/>
      <c r="N1195" s="285"/>
      <c r="O1195" s="285"/>
      <c r="P1195" s="285"/>
      <c r="Q1195" s="285"/>
      <c r="R1195" s="285"/>
      <c r="S1195" s="285"/>
      <c r="T1195" s="285"/>
      <c r="U1195" s="285"/>
      <c r="V1195" s="285"/>
      <c r="W1195" s="285"/>
      <c r="X1195" s="285"/>
      <c r="Y1195" s="285"/>
      <c r="Z1195" s="285"/>
      <c r="AA1195" s="285"/>
      <c r="AB1195" s="285"/>
      <c r="AC1195" s="285"/>
      <c r="AD1195" s="285"/>
      <c r="AE1195" s="285"/>
      <c r="AF1195" s="286"/>
      <c r="AG1195" s="284"/>
      <c r="AH1195" s="285"/>
      <c r="AI1195" s="285"/>
      <c r="AJ1195" s="285"/>
      <c r="AK1195" s="285"/>
      <c r="AL1195" s="285"/>
      <c r="AM1195" s="286"/>
      <c r="AN1195" s="284" t="s">
        <v>930</v>
      </c>
      <c r="AO1195" s="285"/>
      <c r="AP1195" s="285"/>
      <c r="AQ1195" s="285"/>
      <c r="AR1195" s="285"/>
      <c r="AS1195" s="285"/>
      <c r="AT1195" s="286"/>
      <c r="AV1195" s="530" t="s">
        <v>1124</v>
      </c>
      <c r="AW1195" s="530"/>
      <c r="AX1195" s="530"/>
      <c r="AY1195" s="530"/>
      <c r="AZ1195" s="530"/>
      <c r="BA1195" s="530"/>
      <c r="BB1195" s="530"/>
      <c r="BC1195" s="530"/>
      <c r="BD1195" s="530"/>
      <c r="BE1195" s="530"/>
      <c r="BF1195" s="530"/>
      <c r="BG1195" s="530"/>
      <c r="BH1195" s="530"/>
      <c r="BI1195" s="530"/>
      <c r="BJ1195" s="530"/>
      <c r="BK1195" s="530"/>
      <c r="BL1195" s="255">
        <v>14</v>
      </c>
      <c r="BM1195" s="255"/>
      <c r="BN1195" s="255"/>
      <c r="BO1195" s="255"/>
      <c r="BP1195" s="255"/>
      <c r="BQ1195" s="255"/>
      <c r="BR1195" s="255"/>
      <c r="BS1195" s="255"/>
      <c r="BT1195" s="255"/>
      <c r="BU1195" s="284">
        <v>28</v>
      </c>
      <c r="BV1195" s="285"/>
      <c r="BW1195" s="285"/>
      <c r="BX1195" s="285"/>
      <c r="BY1195" s="285"/>
      <c r="BZ1195" s="285"/>
      <c r="CA1195" s="285"/>
      <c r="CB1195" s="286"/>
      <c r="CC1195" s="255"/>
      <c r="CD1195" s="255"/>
      <c r="CE1195" s="255"/>
      <c r="CF1195" s="255"/>
      <c r="CG1195" s="255"/>
      <c r="CH1195" s="255"/>
      <c r="CI1195" s="284" t="s">
        <v>930</v>
      </c>
      <c r="CJ1195" s="285"/>
      <c r="CK1195" s="285"/>
      <c r="CL1195" s="285"/>
      <c r="CM1195" s="285"/>
      <c r="CN1195" s="286"/>
    </row>
    <row r="1196" spans="4:92" ht="14.25" customHeight="1" x14ac:dyDescent="0.35">
      <c r="D1196" s="284" t="s">
        <v>1072</v>
      </c>
      <c r="E1196" s="285"/>
      <c r="F1196" s="285"/>
      <c r="G1196" s="285"/>
      <c r="H1196" s="285"/>
      <c r="I1196" s="285"/>
      <c r="J1196" s="285"/>
      <c r="K1196" s="285"/>
      <c r="L1196" s="285"/>
      <c r="M1196" s="285"/>
      <c r="N1196" s="285"/>
      <c r="O1196" s="285"/>
      <c r="P1196" s="285"/>
      <c r="Q1196" s="285"/>
      <c r="R1196" s="285"/>
      <c r="S1196" s="285"/>
      <c r="T1196" s="285"/>
      <c r="U1196" s="285"/>
      <c r="V1196" s="285"/>
      <c r="W1196" s="285"/>
      <c r="X1196" s="285"/>
      <c r="Y1196" s="285"/>
      <c r="Z1196" s="285"/>
      <c r="AA1196" s="285"/>
      <c r="AB1196" s="285"/>
      <c r="AC1196" s="285"/>
      <c r="AD1196" s="285"/>
      <c r="AE1196" s="285"/>
      <c r="AF1196" s="286"/>
      <c r="AG1196" s="284"/>
      <c r="AH1196" s="285"/>
      <c r="AI1196" s="285"/>
      <c r="AJ1196" s="285"/>
      <c r="AK1196" s="285"/>
      <c r="AL1196" s="285"/>
      <c r="AM1196" s="286"/>
      <c r="AN1196" s="284" t="s">
        <v>930</v>
      </c>
      <c r="AO1196" s="285"/>
      <c r="AP1196" s="285"/>
      <c r="AQ1196" s="285"/>
      <c r="AR1196" s="285"/>
      <c r="AS1196" s="285"/>
      <c r="AT1196" s="286"/>
      <c r="AV1196" s="530" t="s">
        <v>1125</v>
      </c>
      <c r="AW1196" s="530"/>
      <c r="AX1196" s="530"/>
      <c r="AY1196" s="530"/>
      <c r="AZ1196" s="530"/>
      <c r="BA1196" s="530"/>
      <c r="BB1196" s="530"/>
      <c r="BC1196" s="530"/>
      <c r="BD1196" s="530"/>
      <c r="BE1196" s="530"/>
      <c r="BF1196" s="530"/>
      <c r="BG1196" s="530"/>
      <c r="BH1196" s="530"/>
      <c r="BI1196" s="530"/>
      <c r="BJ1196" s="530"/>
      <c r="BK1196" s="530"/>
      <c r="BL1196" s="255">
        <v>12</v>
      </c>
      <c r="BM1196" s="255"/>
      <c r="BN1196" s="255"/>
      <c r="BO1196" s="255"/>
      <c r="BP1196" s="255"/>
      <c r="BQ1196" s="255"/>
      <c r="BR1196" s="255"/>
      <c r="BS1196" s="255"/>
      <c r="BT1196" s="255"/>
      <c r="BU1196" s="284">
        <v>20</v>
      </c>
      <c r="BV1196" s="285"/>
      <c r="BW1196" s="285"/>
      <c r="BX1196" s="285"/>
      <c r="BY1196" s="285"/>
      <c r="BZ1196" s="285"/>
      <c r="CA1196" s="285"/>
      <c r="CB1196" s="286"/>
      <c r="CC1196" s="255"/>
      <c r="CD1196" s="255"/>
      <c r="CE1196" s="255"/>
      <c r="CF1196" s="255"/>
      <c r="CG1196" s="255"/>
      <c r="CH1196" s="255"/>
      <c r="CI1196" s="284" t="s">
        <v>930</v>
      </c>
      <c r="CJ1196" s="285"/>
      <c r="CK1196" s="285"/>
      <c r="CL1196" s="285"/>
      <c r="CM1196" s="285"/>
      <c r="CN1196" s="286"/>
    </row>
    <row r="1197" spans="4:92" ht="14.25" customHeight="1" x14ac:dyDescent="0.35">
      <c r="D1197" s="284" t="s">
        <v>1073</v>
      </c>
      <c r="E1197" s="285"/>
      <c r="F1197" s="285"/>
      <c r="G1197" s="285"/>
      <c r="H1197" s="285"/>
      <c r="I1197" s="285"/>
      <c r="J1197" s="285"/>
      <c r="K1197" s="285"/>
      <c r="L1197" s="285"/>
      <c r="M1197" s="285"/>
      <c r="N1197" s="285"/>
      <c r="O1197" s="285"/>
      <c r="P1197" s="285"/>
      <c r="Q1197" s="285"/>
      <c r="R1197" s="285"/>
      <c r="S1197" s="285"/>
      <c r="T1197" s="285"/>
      <c r="U1197" s="285"/>
      <c r="V1197" s="285"/>
      <c r="W1197" s="285"/>
      <c r="X1197" s="285"/>
      <c r="Y1197" s="285"/>
      <c r="Z1197" s="285"/>
      <c r="AA1197" s="285"/>
      <c r="AB1197" s="285"/>
      <c r="AC1197" s="285"/>
      <c r="AD1197" s="285"/>
      <c r="AE1197" s="285"/>
      <c r="AF1197" s="286"/>
      <c r="AG1197" s="284"/>
      <c r="AH1197" s="285"/>
      <c r="AI1197" s="285"/>
      <c r="AJ1197" s="285"/>
      <c r="AK1197" s="285"/>
      <c r="AL1197" s="285"/>
      <c r="AM1197" s="286"/>
      <c r="AN1197" s="284" t="s">
        <v>930</v>
      </c>
      <c r="AO1197" s="285"/>
      <c r="AP1197" s="285"/>
      <c r="AQ1197" s="285"/>
      <c r="AR1197" s="285"/>
      <c r="AS1197" s="285"/>
      <c r="AT1197" s="286"/>
      <c r="AV1197" s="530" t="s">
        <v>1126</v>
      </c>
      <c r="AW1197" s="530"/>
      <c r="AX1197" s="530"/>
      <c r="AY1197" s="530"/>
      <c r="AZ1197" s="530"/>
      <c r="BA1197" s="530"/>
      <c r="BB1197" s="530"/>
      <c r="BC1197" s="530"/>
      <c r="BD1197" s="530"/>
      <c r="BE1197" s="530"/>
      <c r="BF1197" s="530"/>
      <c r="BG1197" s="530"/>
      <c r="BH1197" s="530"/>
      <c r="BI1197" s="530"/>
      <c r="BJ1197" s="530"/>
      <c r="BK1197" s="530"/>
      <c r="BL1197" s="255">
        <v>14</v>
      </c>
      <c r="BM1197" s="255"/>
      <c r="BN1197" s="255"/>
      <c r="BO1197" s="255"/>
      <c r="BP1197" s="255"/>
      <c r="BQ1197" s="255"/>
      <c r="BR1197" s="255"/>
      <c r="BS1197" s="255"/>
      <c r="BT1197" s="255"/>
      <c r="BU1197" s="284">
        <v>32</v>
      </c>
      <c r="BV1197" s="285"/>
      <c r="BW1197" s="285"/>
      <c r="BX1197" s="285"/>
      <c r="BY1197" s="285"/>
      <c r="BZ1197" s="285"/>
      <c r="CA1197" s="285"/>
      <c r="CB1197" s="286"/>
      <c r="CC1197" s="255"/>
      <c r="CD1197" s="255"/>
      <c r="CE1197" s="255"/>
      <c r="CF1197" s="255"/>
      <c r="CG1197" s="255"/>
      <c r="CH1197" s="255"/>
      <c r="CI1197" s="284" t="s">
        <v>930</v>
      </c>
      <c r="CJ1197" s="285"/>
      <c r="CK1197" s="285"/>
      <c r="CL1197" s="285"/>
      <c r="CM1197" s="285"/>
      <c r="CN1197" s="286"/>
    </row>
    <row r="1198" spans="4:92" ht="14.25" customHeight="1" x14ac:dyDescent="0.35">
      <c r="D1198" s="284" t="s">
        <v>1074</v>
      </c>
      <c r="E1198" s="285"/>
      <c r="F1198" s="285"/>
      <c r="G1198" s="285"/>
      <c r="H1198" s="285"/>
      <c r="I1198" s="285"/>
      <c r="J1198" s="285"/>
      <c r="K1198" s="285"/>
      <c r="L1198" s="285"/>
      <c r="M1198" s="285"/>
      <c r="N1198" s="285"/>
      <c r="O1198" s="285"/>
      <c r="P1198" s="285"/>
      <c r="Q1198" s="285"/>
      <c r="R1198" s="285"/>
      <c r="S1198" s="285"/>
      <c r="T1198" s="285"/>
      <c r="U1198" s="285"/>
      <c r="V1198" s="285"/>
      <c r="W1198" s="285"/>
      <c r="X1198" s="285"/>
      <c r="Y1198" s="285"/>
      <c r="Z1198" s="285"/>
      <c r="AA1198" s="285"/>
      <c r="AB1198" s="285"/>
      <c r="AC1198" s="285"/>
      <c r="AD1198" s="285"/>
      <c r="AE1198" s="285"/>
      <c r="AF1198" s="286"/>
      <c r="AG1198" s="284"/>
      <c r="AH1198" s="285"/>
      <c r="AI1198" s="285"/>
      <c r="AJ1198" s="285"/>
      <c r="AK1198" s="285"/>
      <c r="AL1198" s="285"/>
      <c r="AM1198" s="286"/>
      <c r="AN1198" s="284" t="s">
        <v>930</v>
      </c>
      <c r="AO1198" s="285"/>
      <c r="AP1198" s="285"/>
      <c r="AQ1198" s="285"/>
      <c r="AR1198" s="285"/>
      <c r="AS1198" s="285"/>
      <c r="AT1198" s="286"/>
      <c r="AV1198" s="530" t="s">
        <v>1127</v>
      </c>
      <c r="AW1198" s="530"/>
      <c r="AX1198" s="530"/>
      <c r="AY1198" s="530"/>
      <c r="AZ1198" s="530"/>
      <c r="BA1198" s="530"/>
      <c r="BB1198" s="530"/>
      <c r="BC1198" s="530"/>
      <c r="BD1198" s="530"/>
      <c r="BE1198" s="530"/>
      <c r="BF1198" s="530"/>
      <c r="BG1198" s="530"/>
      <c r="BH1198" s="530"/>
      <c r="BI1198" s="530"/>
      <c r="BJ1198" s="530"/>
      <c r="BK1198" s="530"/>
      <c r="BL1198" s="255">
        <v>11</v>
      </c>
      <c r="BM1198" s="255"/>
      <c r="BN1198" s="255"/>
      <c r="BO1198" s="255"/>
      <c r="BP1198" s="255"/>
      <c r="BQ1198" s="255"/>
      <c r="BR1198" s="255"/>
      <c r="BS1198" s="255"/>
      <c r="BT1198" s="255"/>
      <c r="BU1198" s="284">
        <v>33</v>
      </c>
      <c r="BV1198" s="285"/>
      <c r="BW1198" s="285"/>
      <c r="BX1198" s="285"/>
      <c r="BY1198" s="285"/>
      <c r="BZ1198" s="285"/>
      <c r="CA1198" s="285"/>
      <c r="CB1198" s="286"/>
      <c r="CC1198" s="255"/>
      <c r="CD1198" s="255"/>
      <c r="CE1198" s="255"/>
      <c r="CF1198" s="255"/>
      <c r="CG1198" s="255"/>
      <c r="CH1198" s="255"/>
      <c r="CI1198" s="284" t="s">
        <v>930</v>
      </c>
      <c r="CJ1198" s="285"/>
      <c r="CK1198" s="285"/>
      <c r="CL1198" s="285"/>
      <c r="CM1198" s="285"/>
      <c r="CN1198" s="286"/>
    </row>
    <row r="1199" spans="4:92" ht="14.25" customHeight="1" x14ac:dyDescent="0.35">
      <c r="D1199" s="284" t="s">
        <v>1075</v>
      </c>
      <c r="E1199" s="285"/>
      <c r="F1199" s="285"/>
      <c r="G1199" s="285"/>
      <c r="H1199" s="285"/>
      <c r="I1199" s="285"/>
      <c r="J1199" s="285"/>
      <c r="K1199" s="285"/>
      <c r="L1199" s="285"/>
      <c r="M1199" s="285"/>
      <c r="N1199" s="285"/>
      <c r="O1199" s="285"/>
      <c r="P1199" s="285"/>
      <c r="Q1199" s="285"/>
      <c r="R1199" s="285"/>
      <c r="S1199" s="285"/>
      <c r="T1199" s="285"/>
      <c r="U1199" s="285"/>
      <c r="V1199" s="285"/>
      <c r="W1199" s="285"/>
      <c r="X1199" s="285"/>
      <c r="Y1199" s="285"/>
      <c r="Z1199" s="285"/>
      <c r="AA1199" s="285"/>
      <c r="AB1199" s="285"/>
      <c r="AC1199" s="285"/>
      <c r="AD1199" s="285"/>
      <c r="AE1199" s="285"/>
      <c r="AF1199" s="286"/>
      <c r="AG1199" s="284"/>
      <c r="AH1199" s="285"/>
      <c r="AI1199" s="285"/>
      <c r="AJ1199" s="285"/>
      <c r="AK1199" s="285"/>
      <c r="AL1199" s="285"/>
      <c r="AM1199" s="286"/>
      <c r="AN1199" s="284" t="s">
        <v>930</v>
      </c>
      <c r="AO1199" s="285"/>
      <c r="AP1199" s="285"/>
      <c r="AQ1199" s="285"/>
      <c r="AR1199" s="285"/>
      <c r="AS1199" s="285"/>
      <c r="AT1199" s="286"/>
      <c r="AV1199" s="530" t="s">
        <v>1128</v>
      </c>
      <c r="AW1199" s="530"/>
      <c r="AX1199" s="530"/>
      <c r="AY1199" s="530"/>
      <c r="AZ1199" s="530"/>
      <c r="BA1199" s="530"/>
      <c r="BB1199" s="530"/>
      <c r="BC1199" s="530"/>
      <c r="BD1199" s="530"/>
      <c r="BE1199" s="530"/>
      <c r="BF1199" s="530"/>
      <c r="BG1199" s="530"/>
      <c r="BH1199" s="530"/>
      <c r="BI1199" s="530"/>
      <c r="BJ1199" s="530"/>
      <c r="BK1199" s="530"/>
      <c r="BL1199" s="255">
        <v>56</v>
      </c>
      <c r="BM1199" s="255"/>
      <c r="BN1199" s="255"/>
      <c r="BO1199" s="255"/>
      <c r="BP1199" s="255"/>
      <c r="BQ1199" s="255"/>
      <c r="BR1199" s="255"/>
      <c r="BS1199" s="255"/>
      <c r="BT1199" s="255"/>
      <c r="BU1199" s="284">
        <v>131</v>
      </c>
      <c r="BV1199" s="285"/>
      <c r="BW1199" s="285"/>
      <c r="BX1199" s="285"/>
      <c r="BY1199" s="285"/>
      <c r="BZ1199" s="285"/>
      <c r="CA1199" s="285"/>
      <c r="CB1199" s="286"/>
      <c r="CC1199" s="255"/>
      <c r="CD1199" s="255"/>
      <c r="CE1199" s="255"/>
      <c r="CF1199" s="255"/>
      <c r="CG1199" s="255"/>
      <c r="CH1199" s="255"/>
      <c r="CI1199" s="284" t="s">
        <v>930</v>
      </c>
      <c r="CJ1199" s="285"/>
      <c r="CK1199" s="285"/>
      <c r="CL1199" s="285"/>
      <c r="CM1199" s="285"/>
      <c r="CN1199" s="286"/>
    </row>
    <row r="1200" spans="4:92" ht="14.25" customHeight="1" x14ac:dyDescent="0.35">
      <c r="D1200" s="284" t="s">
        <v>1076</v>
      </c>
      <c r="E1200" s="285"/>
      <c r="F1200" s="285"/>
      <c r="G1200" s="285"/>
      <c r="H1200" s="285"/>
      <c r="I1200" s="285"/>
      <c r="J1200" s="285"/>
      <c r="K1200" s="285"/>
      <c r="L1200" s="285"/>
      <c r="M1200" s="285"/>
      <c r="N1200" s="285"/>
      <c r="O1200" s="285"/>
      <c r="P1200" s="285"/>
      <c r="Q1200" s="285"/>
      <c r="R1200" s="285"/>
      <c r="S1200" s="285"/>
      <c r="T1200" s="285"/>
      <c r="U1200" s="285"/>
      <c r="V1200" s="285"/>
      <c r="W1200" s="285"/>
      <c r="X1200" s="285"/>
      <c r="Y1200" s="285"/>
      <c r="Z1200" s="285"/>
      <c r="AA1200" s="285"/>
      <c r="AB1200" s="285"/>
      <c r="AC1200" s="285"/>
      <c r="AD1200" s="285"/>
      <c r="AE1200" s="285"/>
      <c r="AF1200" s="286"/>
      <c r="AG1200" s="284"/>
      <c r="AH1200" s="285"/>
      <c r="AI1200" s="285"/>
      <c r="AJ1200" s="285"/>
      <c r="AK1200" s="285"/>
      <c r="AL1200" s="285"/>
      <c r="AM1200" s="286"/>
      <c r="AN1200" s="284" t="s">
        <v>930</v>
      </c>
      <c r="AO1200" s="285"/>
      <c r="AP1200" s="285"/>
      <c r="AQ1200" s="285"/>
      <c r="AR1200" s="285"/>
      <c r="AS1200" s="285"/>
      <c r="AT1200" s="286"/>
      <c r="AV1200" s="530" t="s">
        <v>1129</v>
      </c>
      <c r="AW1200" s="530"/>
      <c r="AX1200" s="530"/>
      <c r="AY1200" s="530"/>
      <c r="AZ1200" s="530"/>
      <c r="BA1200" s="530"/>
      <c r="BB1200" s="530"/>
      <c r="BC1200" s="530"/>
      <c r="BD1200" s="530"/>
      <c r="BE1200" s="530"/>
      <c r="BF1200" s="530"/>
      <c r="BG1200" s="530"/>
      <c r="BH1200" s="530"/>
      <c r="BI1200" s="530"/>
      <c r="BJ1200" s="530"/>
      <c r="BK1200" s="530"/>
      <c r="BL1200" s="255">
        <v>32</v>
      </c>
      <c r="BM1200" s="255"/>
      <c r="BN1200" s="255"/>
      <c r="BO1200" s="255"/>
      <c r="BP1200" s="255"/>
      <c r="BQ1200" s="255"/>
      <c r="BR1200" s="255"/>
      <c r="BS1200" s="255"/>
      <c r="BT1200" s="255"/>
      <c r="BU1200" s="284">
        <v>16</v>
      </c>
      <c r="BV1200" s="285"/>
      <c r="BW1200" s="285"/>
      <c r="BX1200" s="285"/>
      <c r="BY1200" s="285"/>
      <c r="BZ1200" s="285"/>
      <c r="CA1200" s="285"/>
      <c r="CB1200" s="286"/>
      <c r="CC1200" s="255"/>
      <c r="CD1200" s="255"/>
      <c r="CE1200" s="255"/>
      <c r="CF1200" s="255"/>
      <c r="CG1200" s="255"/>
      <c r="CH1200" s="255"/>
      <c r="CI1200" s="284" t="s">
        <v>930</v>
      </c>
      <c r="CJ1200" s="285"/>
      <c r="CK1200" s="285"/>
      <c r="CL1200" s="285"/>
      <c r="CM1200" s="285"/>
      <c r="CN1200" s="286"/>
    </row>
    <row r="1201" spans="4:92" ht="14.25" customHeight="1" x14ac:dyDescent="0.35">
      <c r="D1201" s="284" t="s">
        <v>1077</v>
      </c>
      <c r="E1201" s="285"/>
      <c r="F1201" s="285"/>
      <c r="G1201" s="285"/>
      <c r="H1201" s="285"/>
      <c r="I1201" s="285"/>
      <c r="J1201" s="285"/>
      <c r="K1201" s="285"/>
      <c r="L1201" s="285"/>
      <c r="M1201" s="285"/>
      <c r="N1201" s="285"/>
      <c r="O1201" s="285"/>
      <c r="P1201" s="285"/>
      <c r="Q1201" s="285"/>
      <c r="R1201" s="285"/>
      <c r="S1201" s="285"/>
      <c r="T1201" s="285"/>
      <c r="U1201" s="285"/>
      <c r="V1201" s="285"/>
      <c r="W1201" s="285"/>
      <c r="X1201" s="285"/>
      <c r="Y1201" s="285"/>
      <c r="Z1201" s="285"/>
      <c r="AA1201" s="285"/>
      <c r="AB1201" s="285"/>
      <c r="AC1201" s="285"/>
      <c r="AD1201" s="285"/>
      <c r="AE1201" s="285"/>
      <c r="AF1201" s="286"/>
      <c r="AG1201" s="284" t="s">
        <v>930</v>
      </c>
      <c r="AH1201" s="285"/>
      <c r="AI1201" s="285"/>
      <c r="AJ1201" s="285"/>
      <c r="AK1201" s="285"/>
      <c r="AL1201" s="285"/>
      <c r="AM1201" s="286"/>
      <c r="AN1201" s="284"/>
      <c r="AO1201" s="285"/>
      <c r="AP1201" s="285"/>
      <c r="AQ1201" s="285"/>
      <c r="AR1201" s="285"/>
      <c r="AS1201" s="285"/>
      <c r="AT1201" s="286"/>
      <c r="AV1201" s="530" t="s">
        <v>1130</v>
      </c>
      <c r="AW1201" s="530"/>
      <c r="AX1201" s="530"/>
      <c r="AY1201" s="530"/>
      <c r="AZ1201" s="530"/>
      <c r="BA1201" s="530"/>
      <c r="BB1201" s="530"/>
      <c r="BC1201" s="530"/>
      <c r="BD1201" s="530"/>
      <c r="BE1201" s="530"/>
      <c r="BF1201" s="530"/>
      <c r="BG1201" s="530"/>
      <c r="BH1201" s="530"/>
      <c r="BI1201" s="530"/>
      <c r="BJ1201" s="530"/>
      <c r="BK1201" s="530"/>
      <c r="BL1201" s="255">
        <v>8</v>
      </c>
      <c r="BM1201" s="255"/>
      <c r="BN1201" s="255"/>
      <c r="BO1201" s="255"/>
      <c r="BP1201" s="255"/>
      <c r="BQ1201" s="255"/>
      <c r="BR1201" s="255"/>
      <c r="BS1201" s="255"/>
      <c r="BT1201" s="255"/>
      <c r="BU1201" s="284">
        <v>13</v>
      </c>
      <c r="BV1201" s="285"/>
      <c r="BW1201" s="285"/>
      <c r="BX1201" s="285"/>
      <c r="BY1201" s="285"/>
      <c r="BZ1201" s="285"/>
      <c r="CA1201" s="285"/>
      <c r="CB1201" s="286"/>
      <c r="CC1201" s="255"/>
      <c r="CD1201" s="255"/>
      <c r="CE1201" s="255"/>
      <c r="CF1201" s="255"/>
      <c r="CG1201" s="255"/>
      <c r="CH1201" s="255"/>
      <c r="CI1201" s="284" t="s">
        <v>930</v>
      </c>
      <c r="CJ1201" s="285"/>
      <c r="CK1201" s="285"/>
      <c r="CL1201" s="285"/>
      <c r="CM1201" s="285"/>
      <c r="CN1201" s="286"/>
    </row>
    <row r="1202" spans="4:92" ht="14.25" customHeight="1" x14ac:dyDescent="0.35">
      <c r="D1202" s="284" t="s">
        <v>1078</v>
      </c>
      <c r="E1202" s="285"/>
      <c r="F1202" s="285"/>
      <c r="G1202" s="285"/>
      <c r="H1202" s="285"/>
      <c r="I1202" s="285"/>
      <c r="J1202" s="285"/>
      <c r="K1202" s="285"/>
      <c r="L1202" s="285"/>
      <c r="M1202" s="285"/>
      <c r="N1202" s="285"/>
      <c r="O1202" s="285"/>
      <c r="P1202" s="285"/>
      <c r="Q1202" s="285"/>
      <c r="R1202" s="285"/>
      <c r="S1202" s="285"/>
      <c r="T1202" s="285"/>
      <c r="U1202" s="285"/>
      <c r="V1202" s="285"/>
      <c r="W1202" s="285"/>
      <c r="X1202" s="285"/>
      <c r="Y1202" s="285"/>
      <c r="Z1202" s="285"/>
      <c r="AA1202" s="285"/>
      <c r="AB1202" s="285"/>
      <c r="AC1202" s="285"/>
      <c r="AD1202" s="285"/>
      <c r="AE1202" s="285"/>
      <c r="AF1202" s="286"/>
      <c r="AG1202" s="284"/>
      <c r="AH1202" s="285"/>
      <c r="AI1202" s="285"/>
      <c r="AJ1202" s="285"/>
      <c r="AK1202" s="285"/>
      <c r="AL1202" s="285"/>
      <c r="AM1202" s="286"/>
      <c r="AN1202" s="284" t="s">
        <v>930</v>
      </c>
      <c r="AO1202" s="285"/>
      <c r="AP1202" s="285"/>
      <c r="AQ1202" s="285"/>
      <c r="AR1202" s="285"/>
      <c r="AS1202" s="285"/>
      <c r="AT1202" s="286"/>
      <c r="AV1202" s="530" t="s">
        <v>1131</v>
      </c>
      <c r="AW1202" s="530"/>
      <c r="AX1202" s="530"/>
      <c r="AY1202" s="530"/>
      <c r="AZ1202" s="530"/>
      <c r="BA1202" s="530"/>
      <c r="BB1202" s="530"/>
      <c r="BC1202" s="530"/>
      <c r="BD1202" s="530"/>
      <c r="BE1202" s="530"/>
      <c r="BF1202" s="530"/>
      <c r="BG1202" s="530"/>
      <c r="BH1202" s="530"/>
      <c r="BI1202" s="530"/>
      <c r="BJ1202" s="530"/>
      <c r="BK1202" s="530"/>
      <c r="BL1202" s="255">
        <v>5</v>
      </c>
      <c r="BM1202" s="255"/>
      <c r="BN1202" s="255"/>
      <c r="BO1202" s="255"/>
      <c r="BP1202" s="255"/>
      <c r="BQ1202" s="255"/>
      <c r="BR1202" s="255"/>
      <c r="BS1202" s="255"/>
      <c r="BT1202" s="255"/>
      <c r="BU1202" s="284">
        <v>10</v>
      </c>
      <c r="BV1202" s="285"/>
      <c r="BW1202" s="285"/>
      <c r="BX1202" s="285"/>
      <c r="BY1202" s="285"/>
      <c r="BZ1202" s="285"/>
      <c r="CA1202" s="285"/>
      <c r="CB1202" s="286"/>
      <c r="CC1202" s="255"/>
      <c r="CD1202" s="255"/>
      <c r="CE1202" s="255"/>
      <c r="CF1202" s="255"/>
      <c r="CG1202" s="255"/>
      <c r="CH1202" s="255"/>
      <c r="CI1202" s="284" t="s">
        <v>930</v>
      </c>
      <c r="CJ1202" s="285"/>
      <c r="CK1202" s="285"/>
      <c r="CL1202" s="285"/>
      <c r="CM1202" s="285"/>
      <c r="CN1202" s="286"/>
    </row>
    <row r="1203" spans="4:92" ht="14.25" customHeight="1" x14ac:dyDescent="0.35">
      <c r="D1203" s="284" t="s">
        <v>1079</v>
      </c>
      <c r="E1203" s="285"/>
      <c r="F1203" s="285"/>
      <c r="G1203" s="285"/>
      <c r="H1203" s="285"/>
      <c r="I1203" s="285"/>
      <c r="J1203" s="285"/>
      <c r="K1203" s="285"/>
      <c r="L1203" s="285"/>
      <c r="M1203" s="285"/>
      <c r="N1203" s="285"/>
      <c r="O1203" s="285"/>
      <c r="P1203" s="285"/>
      <c r="Q1203" s="285"/>
      <c r="R1203" s="285"/>
      <c r="S1203" s="285"/>
      <c r="T1203" s="285"/>
      <c r="U1203" s="285"/>
      <c r="V1203" s="285"/>
      <c r="W1203" s="285"/>
      <c r="X1203" s="285"/>
      <c r="Y1203" s="285"/>
      <c r="Z1203" s="285"/>
      <c r="AA1203" s="285"/>
      <c r="AB1203" s="285"/>
      <c r="AC1203" s="285"/>
      <c r="AD1203" s="285"/>
      <c r="AE1203" s="285"/>
      <c r="AF1203" s="286"/>
      <c r="AG1203" s="284"/>
      <c r="AH1203" s="285"/>
      <c r="AI1203" s="285"/>
      <c r="AJ1203" s="285"/>
      <c r="AK1203" s="285"/>
      <c r="AL1203" s="285"/>
      <c r="AM1203" s="286"/>
      <c r="AN1203" s="284" t="s">
        <v>930</v>
      </c>
      <c r="AO1203" s="285"/>
      <c r="AP1203" s="285"/>
      <c r="AQ1203" s="285"/>
      <c r="AR1203" s="285"/>
      <c r="AS1203" s="285"/>
      <c r="AT1203" s="286"/>
      <c r="AV1203" s="530" t="s">
        <v>1132</v>
      </c>
      <c r="AW1203" s="530"/>
      <c r="AX1203" s="530"/>
      <c r="AY1203" s="530"/>
      <c r="AZ1203" s="530"/>
      <c r="BA1203" s="530"/>
      <c r="BB1203" s="530"/>
      <c r="BC1203" s="530"/>
      <c r="BD1203" s="530"/>
      <c r="BE1203" s="530"/>
      <c r="BF1203" s="530"/>
      <c r="BG1203" s="530"/>
      <c r="BH1203" s="530"/>
      <c r="BI1203" s="530"/>
      <c r="BJ1203" s="530"/>
      <c r="BK1203" s="530"/>
      <c r="BL1203" s="255">
        <v>4</v>
      </c>
      <c r="BM1203" s="255"/>
      <c r="BN1203" s="255"/>
      <c r="BO1203" s="255"/>
      <c r="BP1203" s="255"/>
      <c r="BQ1203" s="255"/>
      <c r="BR1203" s="255"/>
      <c r="BS1203" s="255"/>
      <c r="BT1203" s="255"/>
      <c r="BU1203" s="284">
        <v>12</v>
      </c>
      <c r="BV1203" s="285"/>
      <c r="BW1203" s="285"/>
      <c r="BX1203" s="285"/>
      <c r="BY1203" s="285"/>
      <c r="BZ1203" s="285"/>
      <c r="CA1203" s="285"/>
      <c r="CB1203" s="286"/>
      <c r="CC1203" s="255"/>
      <c r="CD1203" s="255"/>
      <c r="CE1203" s="255"/>
      <c r="CF1203" s="255"/>
      <c r="CG1203" s="255"/>
      <c r="CH1203" s="255"/>
      <c r="CI1203" s="284" t="s">
        <v>930</v>
      </c>
      <c r="CJ1203" s="285"/>
      <c r="CK1203" s="285"/>
      <c r="CL1203" s="285"/>
      <c r="CM1203" s="285"/>
      <c r="CN1203" s="286"/>
    </row>
    <row r="1204" spans="4:92" ht="14.25" customHeight="1" x14ac:dyDescent="0.35">
      <c r="D1204" s="284" t="s">
        <v>1080</v>
      </c>
      <c r="E1204" s="285"/>
      <c r="F1204" s="285"/>
      <c r="G1204" s="285"/>
      <c r="H1204" s="285"/>
      <c r="I1204" s="285"/>
      <c r="J1204" s="285"/>
      <c r="K1204" s="285"/>
      <c r="L1204" s="285"/>
      <c r="M1204" s="285"/>
      <c r="N1204" s="285"/>
      <c r="O1204" s="285"/>
      <c r="P1204" s="285"/>
      <c r="Q1204" s="285"/>
      <c r="R1204" s="285"/>
      <c r="S1204" s="285"/>
      <c r="T1204" s="285"/>
      <c r="U1204" s="285"/>
      <c r="V1204" s="285"/>
      <c r="W1204" s="285"/>
      <c r="X1204" s="285"/>
      <c r="Y1204" s="285"/>
      <c r="Z1204" s="285"/>
      <c r="AA1204" s="285"/>
      <c r="AB1204" s="285"/>
      <c r="AC1204" s="285"/>
      <c r="AD1204" s="285"/>
      <c r="AE1204" s="285"/>
      <c r="AF1204" s="286"/>
      <c r="AG1204" s="284"/>
      <c r="AH1204" s="285"/>
      <c r="AI1204" s="285"/>
      <c r="AJ1204" s="285"/>
      <c r="AK1204" s="285"/>
      <c r="AL1204" s="285"/>
      <c r="AM1204" s="286"/>
      <c r="AN1204" s="284" t="s">
        <v>930</v>
      </c>
      <c r="AO1204" s="285"/>
      <c r="AP1204" s="285"/>
      <c r="AQ1204" s="285"/>
      <c r="AR1204" s="285"/>
      <c r="AS1204" s="285"/>
      <c r="AT1204" s="286"/>
      <c r="AV1204" s="530" t="s">
        <v>1133</v>
      </c>
      <c r="AW1204" s="530"/>
      <c r="AX1204" s="530"/>
      <c r="AY1204" s="530"/>
      <c r="AZ1204" s="530"/>
      <c r="BA1204" s="530"/>
      <c r="BB1204" s="530"/>
      <c r="BC1204" s="530"/>
      <c r="BD1204" s="530"/>
      <c r="BE1204" s="530"/>
      <c r="BF1204" s="530"/>
      <c r="BG1204" s="530"/>
      <c r="BH1204" s="530"/>
      <c r="BI1204" s="530"/>
      <c r="BJ1204" s="530"/>
      <c r="BK1204" s="530"/>
      <c r="BL1204" s="255">
        <v>9</v>
      </c>
      <c r="BM1204" s="255"/>
      <c r="BN1204" s="255"/>
      <c r="BO1204" s="255"/>
      <c r="BP1204" s="255"/>
      <c r="BQ1204" s="255"/>
      <c r="BR1204" s="255"/>
      <c r="BS1204" s="255"/>
      <c r="BT1204" s="255"/>
      <c r="BU1204" s="284">
        <v>18</v>
      </c>
      <c r="BV1204" s="285"/>
      <c r="BW1204" s="285"/>
      <c r="BX1204" s="285"/>
      <c r="BY1204" s="285"/>
      <c r="BZ1204" s="285"/>
      <c r="CA1204" s="285"/>
      <c r="CB1204" s="286"/>
      <c r="CC1204" s="255"/>
      <c r="CD1204" s="255"/>
      <c r="CE1204" s="255"/>
      <c r="CF1204" s="255"/>
      <c r="CG1204" s="255"/>
      <c r="CH1204" s="255"/>
      <c r="CI1204" s="284" t="s">
        <v>930</v>
      </c>
      <c r="CJ1204" s="285"/>
      <c r="CK1204" s="285"/>
      <c r="CL1204" s="285"/>
      <c r="CM1204" s="285"/>
      <c r="CN1204" s="286"/>
    </row>
    <row r="1205" spans="4:92" ht="14.25" customHeight="1" x14ac:dyDescent="0.35">
      <c r="D1205" s="284"/>
      <c r="E1205" s="285"/>
      <c r="F1205" s="285"/>
      <c r="G1205" s="285"/>
      <c r="H1205" s="285"/>
      <c r="I1205" s="285"/>
      <c r="J1205" s="285"/>
      <c r="K1205" s="285"/>
      <c r="L1205" s="285"/>
      <c r="M1205" s="285"/>
      <c r="N1205" s="285"/>
      <c r="O1205" s="285"/>
      <c r="P1205" s="285"/>
      <c r="Q1205" s="285"/>
      <c r="R1205" s="285"/>
      <c r="S1205" s="285"/>
      <c r="T1205" s="285"/>
      <c r="U1205" s="285"/>
      <c r="V1205" s="285"/>
      <c r="W1205" s="285"/>
      <c r="X1205" s="285"/>
      <c r="Y1205" s="285"/>
      <c r="Z1205" s="285"/>
      <c r="AA1205" s="285"/>
      <c r="AB1205" s="285"/>
      <c r="AC1205" s="285"/>
      <c r="AD1205" s="285"/>
      <c r="AE1205" s="285"/>
      <c r="AF1205" s="286"/>
      <c r="AG1205" s="284"/>
      <c r="AH1205" s="285"/>
      <c r="AI1205" s="285"/>
      <c r="AJ1205" s="285"/>
      <c r="AK1205" s="285"/>
      <c r="AL1205" s="285"/>
      <c r="AM1205" s="286"/>
      <c r="AN1205" s="284"/>
      <c r="AO1205" s="285"/>
      <c r="AP1205" s="285"/>
      <c r="AQ1205" s="285"/>
      <c r="AR1205" s="285"/>
      <c r="AS1205" s="285"/>
      <c r="AT1205" s="286"/>
      <c r="AV1205" s="530" t="s">
        <v>1134</v>
      </c>
      <c r="AW1205" s="530"/>
      <c r="AX1205" s="530"/>
      <c r="AY1205" s="530"/>
      <c r="AZ1205" s="530"/>
      <c r="BA1205" s="530"/>
      <c r="BB1205" s="530"/>
      <c r="BC1205" s="530"/>
      <c r="BD1205" s="530"/>
      <c r="BE1205" s="530"/>
      <c r="BF1205" s="530"/>
      <c r="BG1205" s="530"/>
      <c r="BH1205" s="530"/>
      <c r="BI1205" s="530"/>
      <c r="BJ1205" s="530"/>
      <c r="BK1205" s="530"/>
      <c r="BL1205" s="255">
        <v>7</v>
      </c>
      <c r="BM1205" s="255"/>
      <c r="BN1205" s="255"/>
      <c r="BO1205" s="255"/>
      <c r="BP1205" s="255"/>
      <c r="BQ1205" s="255"/>
      <c r="BR1205" s="255"/>
      <c r="BS1205" s="255"/>
      <c r="BT1205" s="255"/>
      <c r="BU1205" s="284">
        <v>20</v>
      </c>
      <c r="BV1205" s="285"/>
      <c r="BW1205" s="285"/>
      <c r="BX1205" s="285"/>
      <c r="BY1205" s="285"/>
      <c r="BZ1205" s="285"/>
      <c r="CA1205" s="285"/>
      <c r="CB1205" s="286"/>
      <c r="CC1205" s="255"/>
      <c r="CD1205" s="255"/>
      <c r="CE1205" s="255"/>
      <c r="CF1205" s="255"/>
      <c r="CG1205" s="255"/>
      <c r="CH1205" s="255"/>
      <c r="CI1205" s="284" t="s">
        <v>930</v>
      </c>
      <c r="CJ1205" s="285"/>
      <c r="CK1205" s="285"/>
      <c r="CL1205" s="285"/>
      <c r="CM1205" s="285"/>
      <c r="CN1205" s="286"/>
    </row>
    <row r="1206" spans="4:92" ht="14.25" customHeight="1" x14ac:dyDescent="0.35">
      <c r="D1206" s="284"/>
      <c r="E1206" s="285"/>
      <c r="F1206" s="285"/>
      <c r="G1206" s="285"/>
      <c r="H1206" s="285"/>
      <c r="I1206" s="285"/>
      <c r="J1206" s="285"/>
      <c r="K1206" s="285"/>
      <c r="L1206" s="285"/>
      <c r="M1206" s="285"/>
      <c r="N1206" s="285"/>
      <c r="O1206" s="285"/>
      <c r="P1206" s="285"/>
      <c r="Q1206" s="285"/>
      <c r="R1206" s="285"/>
      <c r="S1206" s="285"/>
      <c r="T1206" s="285"/>
      <c r="U1206" s="285"/>
      <c r="V1206" s="285"/>
      <c r="W1206" s="285"/>
      <c r="X1206" s="285"/>
      <c r="Y1206" s="285"/>
      <c r="Z1206" s="285"/>
      <c r="AA1206" s="285"/>
      <c r="AB1206" s="285"/>
      <c r="AC1206" s="285"/>
      <c r="AD1206" s="285"/>
      <c r="AE1206" s="285"/>
      <c r="AF1206" s="286"/>
      <c r="AG1206" s="284"/>
      <c r="AH1206" s="285"/>
      <c r="AI1206" s="285"/>
      <c r="AJ1206" s="285"/>
      <c r="AK1206" s="285"/>
      <c r="AL1206" s="285"/>
      <c r="AM1206" s="286"/>
      <c r="AN1206" s="284"/>
      <c r="AO1206" s="285"/>
      <c r="AP1206" s="285"/>
      <c r="AQ1206" s="285"/>
      <c r="AR1206" s="285"/>
      <c r="AS1206" s="285"/>
      <c r="AT1206" s="286"/>
      <c r="AV1206" s="530" t="s">
        <v>1135</v>
      </c>
      <c r="AW1206" s="530"/>
      <c r="AX1206" s="530"/>
      <c r="AY1206" s="530"/>
      <c r="AZ1206" s="530"/>
      <c r="BA1206" s="530"/>
      <c r="BB1206" s="530"/>
      <c r="BC1206" s="530"/>
      <c r="BD1206" s="530"/>
      <c r="BE1206" s="530"/>
      <c r="BF1206" s="530"/>
      <c r="BG1206" s="530"/>
      <c r="BH1206" s="530"/>
      <c r="BI1206" s="530"/>
      <c r="BJ1206" s="530"/>
      <c r="BK1206" s="530"/>
      <c r="BL1206" s="255">
        <v>8</v>
      </c>
      <c r="BM1206" s="255"/>
      <c r="BN1206" s="255"/>
      <c r="BO1206" s="255"/>
      <c r="BP1206" s="255"/>
      <c r="BQ1206" s="255"/>
      <c r="BR1206" s="255"/>
      <c r="BS1206" s="255"/>
      <c r="BT1206" s="255"/>
      <c r="BU1206" s="284">
        <v>13</v>
      </c>
      <c r="BV1206" s="285"/>
      <c r="BW1206" s="285"/>
      <c r="BX1206" s="285"/>
      <c r="BY1206" s="285"/>
      <c r="BZ1206" s="285"/>
      <c r="CA1206" s="285"/>
      <c r="CB1206" s="286"/>
      <c r="CC1206" s="255"/>
      <c r="CD1206" s="255"/>
      <c r="CE1206" s="255"/>
      <c r="CF1206" s="255"/>
      <c r="CG1206" s="255"/>
      <c r="CH1206" s="255"/>
      <c r="CI1206" s="284" t="s">
        <v>930</v>
      </c>
      <c r="CJ1206" s="285"/>
      <c r="CK1206" s="285"/>
      <c r="CL1206" s="285"/>
      <c r="CM1206" s="285"/>
      <c r="CN1206" s="286"/>
    </row>
    <row r="1207" spans="4:92" ht="14.25" customHeight="1" x14ac:dyDescent="0.35">
      <c r="D1207" s="284"/>
      <c r="E1207" s="285"/>
      <c r="F1207" s="285"/>
      <c r="G1207" s="285"/>
      <c r="H1207" s="285"/>
      <c r="I1207" s="285"/>
      <c r="J1207" s="285"/>
      <c r="K1207" s="285"/>
      <c r="L1207" s="285"/>
      <c r="M1207" s="285"/>
      <c r="N1207" s="285"/>
      <c r="O1207" s="285"/>
      <c r="P1207" s="285"/>
      <c r="Q1207" s="285"/>
      <c r="R1207" s="285"/>
      <c r="S1207" s="285"/>
      <c r="T1207" s="285"/>
      <c r="U1207" s="285"/>
      <c r="V1207" s="285"/>
      <c r="W1207" s="285"/>
      <c r="X1207" s="285"/>
      <c r="Y1207" s="285"/>
      <c r="Z1207" s="285"/>
      <c r="AA1207" s="285"/>
      <c r="AB1207" s="285"/>
      <c r="AC1207" s="285"/>
      <c r="AD1207" s="285"/>
      <c r="AE1207" s="285"/>
      <c r="AF1207" s="286"/>
      <c r="AG1207" s="284"/>
      <c r="AH1207" s="285"/>
      <c r="AI1207" s="285"/>
      <c r="AJ1207" s="285"/>
      <c r="AK1207" s="285"/>
      <c r="AL1207" s="285"/>
      <c r="AM1207" s="286"/>
      <c r="AN1207" s="284"/>
      <c r="AO1207" s="285"/>
      <c r="AP1207" s="285"/>
      <c r="AQ1207" s="285"/>
      <c r="AR1207" s="285"/>
      <c r="AS1207" s="285"/>
      <c r="AT1207" s="286"/>
      <c r="AV1207" s="530" t="s">
        <v>1136</v>
      </c>
      <c r="AW1207" s="530"/>
      <c r="AX1207" s="530"/>
      <c r="AY1207" s="530"/>
      <c r="AZ1207" s="530"/>
      <c r="BA1207" s="530"/>
      <c r="BB1207" s="530"/>
      <c r="BC1207" s="530"/>
      <c r="BD1207" s="530"/>
      <c r="BE1207" s="530"/>
      <c r="BF1207" s="530"/>
      <c r="BG1207" s="530"/>
      <c r="BH1207" s="530"/>
      <c r="BI1207" s="530"/>
      <c r="BJ1207" s="530"/>
      <c r="BK1207" s="530"/>
      <c r="BL1207" s="255">
        <v>6</v>
      </c>
      <c r="BM1207" s="255"/>
      <c r="BN1207" s="255"/>
      <c r="BO1207" s="255"/>
      <c r="BP1207" s="255"/>
      <c r="BQ1207" s="255"/>
      <c r="BR1207" s="255"/>
      <c r="BS1207" s="255"/>
      <c r="BT1207" s="255"/>
      <c r="BU1207" s="284">
        <v>17</v>
      </c>
      <c r="BV1207" s="285"/>
      <c r="BW1207" s="285"/>
      <c r="BX1207" s="285"/>
      <c r="BY1207" s="285"/>
      <c r="BZ1207" s="285"/>
      <c r="CA1207" s="285"/>
      <c r="CB1207" s="286"/>
      <c r="CC1207" s="255"/>
      <c r="CD1207" s="255"/>
      <c r="CE1207" s="255"/>
      <c r="CF1207" s="255"/>
      <c r="CG1207" s="255"/>
      <c r="CH1207" s="255"/>
      <c r="CI1207" s="284" t="s">
        <v>930</v>
      </c>
      <c r="CJ1207" s="285"/>
      <c r="CK1207" s="285"/>
      <c r="CL1207" s="285"/>
      <c r="CM1207" s="285"/>
      <c r="CN1207" s="286"/>
    </row>
    <row r="1208" spans="4:92" ht="14.25" customHeight="1" x14ac:dyDescent="0.35">
      <c r="D1208" s="284"/>
      <c r="E1208" s="285"/>
      <c r="F1208" s="285"/>
      <c r="G1208" s="285"/>
      <c r="H1208" s="285"/>
      <c r="I1208" s="285"/>
      <c r="J1208" s="285"/>
      <c r="K1208" s="285"/>
      <c r="L1208" s="285"/>
      <c r="M1208" s="285"/>
      <c r="N1208" s="285"/>
      <c r="O1208" s="285"/>
      <c r="P1208" s="285"/>
      <c r="Q1208" s="285"/>
      <c r="R1208" s="285"/>
      <c r="S1208" s="285"/>
      <c r="T1208" s="285"/>
      <c r="U1208" s="285"/>
      <c r="V1208" s="285"/>
      <c r="W1208" s="285"/>
      <c r="X1208" s="285"/>
      <c r="Y1208" s="285"/>
      <c r="Z1208" s="285"/>
      <c r="AA1208" s="285"/>
      <c r="AB1208" s="285"/>
      <c r="AC1208" s="285"/>
      <c r="AD1208" s="285"/>
      <c r="AE1208" s="285"/>
      <c r="AF1208" s="286"/>
      <c r="AG1208" s="284"/>
      <c r="AH1208" s="285"/>
      <c r="AI1208" s="285"/>
      <c r="AJ1208" s="285"/>
      <c r="AK1208" s="285"/>
      <c r="AL1208" s="285"/>
      <c r="AM1208" s="286"/>
      <c r="AN1208" s="284"/>
      <c r="AO1208" s="285"/>
      <c r="AP1208" s="285"/>
      <c r="AQ1208" s="285"/>
      <c r="AR1208" s="285"/>
      <c r="AS1208" s="285"/>
      <c r="AT1208" s="286"/>
      <c r="AV1208" s="530" t="s">
        <v>1137</v>
      </c>
      <c r="AW1208" s="530"/>
      <c r="AX1208" s="530"/>
      <c r="AY1208" s="530"/>
      <c r="AZ1208" s="530"/>
      <c r="BA1208" s="530"/>
      <c r="BB1208" s="530"/>
      <c r="BC1208" s="530"/>
      <c r="BD1208" s="530"/>
      <c r="BE1208" s="530"/>
      <c r="BF1208" s="530"/>
      <c r="BG1208" s="530"/>
      <c r="BH1208" s="530"/>
      <c r="BI1208" s="530"/>
      <c r="BJ1208" s="530"/>
      <c r="BK1208" s="530"/>
      <c r="BL1208" s="255">
        <v>8</v>
      </c>
      <c r="BM1208" s="255"/>
      <c r="BN1208" s="255"/>
      <c r="BO1208" s="255"/>
      <c r="BP1208" s="255"/>
      <c r="BQ1208" s="255"/>
      <c r="BR1208" s="255"/>
      <c r="BS1208" s="255"/>
      <c r="BT1208" s="255"/>
      <c r="BU1208" s="284">
        <v>10</v>
      </c>
      <c r="BV1208" s="285"/>
      <c r="BW1208" s="285"/>
      <c r="BX1208" s="285"/>
      <c r="BY1208" s="285"/>
      <c r="BZ1208" s="285"/>
      <c r="CA1208" s="285"/>
      <c r="CB1208" s="286"/>
      <c r="CC1208" s="255"/>
      <c r="CD1208" s="255"/>
      <c r="CE1208" s="255"/>
      <c r="CF1208" s="255"/>
      <c r="CG1208" s="255"/>
      <c r="CH1208" s="255"/>
      <c r="CI1208" s="284" t="s">
        <v>930</v>
      </c>
      <c r="CJ1208" s="285"/>
      <c r="CK1208" s="285"/>
      <c r="CL1208" s="285"/>
      <c r="CM1208" s="285"/>
      <c r="CN1208" s="286"/>
    </row>
    <row r="1209" spans="4:92" ht="14.25" customHeight="1" x14ac:dyDescent="0.35">
      <c r="D1209" s="284"/>
      <c r="E1209" s="285"/>
      <c r="F1209" s="285"/>
      <c r="G1209" s="285"/>
      <c r="H1209" s="285"/>
      <c r="I1209" s="285"/>
      <c r="J1209" s="285"/>
      <c r="K1209" s="285"/>
      <c r="L1209" s="285"/>
      <c r="M1209" s="285"/>
      <c r="N1209" s="285"/>
      <c r="O1209" s="285"/>
      <c r="P1209" s="285"/>
      <c r="Q1209" s="285"/>
      <c r="R1209" s="285"/>
      <c r="S1209" s="285"/>
      <c r="T1209" s="285"/>
      <c r="U1209" s="285"/>
      <c r="V1209" s="285"/>
      <c r="W1209" s="285"/>
      <c r="X1209" s="285"/>
      <c r="Y1209" s="285"/>
      <c r="Z1209" s="285"/>
      <c r="AA1209" s="285"/>
      <c r="AB1209" s="285"/>
      <c r="AC1209" s="285"/>
      <c r="AD1209" s="285"/>
      <c r="AE1209" s="285"/>
      <c r="AF1209" s="286"/>
      <c r="AG1209" s="284"/>
      <c r="AH1209" s="285"/>
      <c r="AI1209" s="285"/>
      <c r="AJ1209" s="285"/>
      <c r="AK1209" s="285"/>
      <c r="AL1209" s="285"/>
      <c r="AM1209" s="286"/>
      <c r="AN1209" s="284"/>
      <c r="AO1209" s="285"/>
      <c r="AP1209" s="285"/>
      <c r="AQ1209" s="285"/>
      <c r="AR1209" s="285"/>
      <c r="AS1209" s="285"/>
      <c r="AT1209" s="286"/>
      <c r="AV1209" s="530" t="s">
        <v>1138</v>
      </c>
      <c r="AW1209" s="530"/>
      <c r="AX1209" s="530"/>
      <c r="AY1209" s="530"/>
      <c r="AZ1209" s="530"/>
      <c r="BA1209" s="530"/>
      <c r="BB1209" s="530"/>
      <c r="BC1209" s="530"/>
      <c r="BD1209" s="530"/>
      <c r="BE1209" s="530"/>
      <c r="BF1209" s="530"/>
      <c r="BG1209" s="530"/>
      <c r="BH1209" s="530"/>
      <c r="BI1209" s="530"/>
      <c r="BJ1209" s="530"/>
      <c r="BK1209" s="530"/>
      <c r="BL1209" s="255">
        <v>4</v>
      </c>
      <c r="BM1209" s="255"/>
      <c r="BN1209" s="255"/>
      <c r="BO1209" s="255"/>
      <c r="BP1209" s="255"/>
      <c r="BQ1209" s="255"/>
      <c r="BR1209" s="255"/>
      <c r="BS1209" s="255"/>
      <c r="BT1209" s="255"/>
      <c r="BU1209" s="284">
        <v>14</v>
      </c>
      <c r="BV1209" s="285"/>
      <c r="BW1209" s="285"/>
      <c r="BX1209" s="285"/>
      <c r="BY1209" s="285"/>
      <c r="BZ1209" s="285"/>
      <c r="CA1209" s="285"/>
      <c r="CB1209" s="286"/>
      <c r="CC1209" s="255"/>
      <c r="CD1209" s="255"/>
      <c r="CE1209" s="255"/>
      <c r="CF1209" s="255"/>
      <c r="CG1209" s="255"/>
      <c r="CH1209" s="255"/>
      <c r="CI1209" s="284" t="s">
        <v>930</v>
      </c>
      <c r="CJ1209" s="285"/>
      <c r="CK1209" s="285"/>
      <c r="CL1209" s="285"/>
      <c r="CM1209" s="285"/>
      <c r="CN1209" s="286"/>
    </row>
    <row r="1210" spans="4:92" ht="14.25" customHeight="1" x14ac:dyDescent="0.35">
      <c r="D1210" s="284"/>
      <c r="E1210" s="285"/>
      <c r="F1210" s="285"/>
      <c r="G1210" s="285"/>
      <c r="H1210" s="285"/>
      <c r="I1210" s="285"/>
      <c r="J1210" s="285"/>
      <c r="K1210" s="285"/>
      <c r="L1210" s="285"/>
      <c r="M1210" s="285"/>
      <c r="N1210" s="285"/>
      <c r="O1210" s="285"/>
      <c r="P1210" s="285"/>
      <c r="Q1210" s="285"/>
      <c r="R1210" s="285"/>
      <c r="S1210" s="285"/>
      <c r="T1210" s="285"/>
      <c r="U1210" s="285"/>
      <c r="V1210" s="285"/>
      <c r="W1210" s="285"/>
      <c r="X1210" s="285"/>
      <c r="Y1210" s="285"/>
      <c r="Z1210" s="285"/>
      <c r="AA1210" s="285"/>
      <c r="AB1210" s="285"/>
      <c r="AC1210" s="285"/>
      <c r="AD1210" s="285"/>
      <c r="AE1210" s="285"/>
      <c r="AF1210" s="286"/>
      <c r="AG1210" s="284"/>
      <c r="AH1210" s="285"/>
      <c r="AI1210" s="285"/>
      <c r="AJ1210" s="285"/>
      <c r="AK1210" s="285"/>
      <c r="AL1210" s="285"/>
      <c r="AM1210" s="286"/>
      <c r="AN1210" s="284"/>
      <c r="AO1210" s="285"/>
      <c r="AP1210" s="285"/>
      <c r="AQ1210" s="285"/>
      <c r="AR1210" s="285"/>
      <c r="AS1210" s="285"/>
      <c r="AT1210" s="286"/>
      <c r="AV1210" s="530" t="s">
        <v>1139</v>
      </c>
      <c r="AW1210" s="530"/>
      <c r="AX1210" s="530"/>
      <c r="AY1210" s="530"/>
      <c r="AZ1210" s="530"/>
      <c r="BA1210" s="530"/>
      <c r="BB1210" s="530"/>
      <c r="BC1210" s="530"/>
      <c r="BD1210" s="530"/>
      <c r="BE1210" s="530"/>
      <c r="BF1210" s="530"/>
      <c r="BG1210" s="530"/>
      <c r="BH1210" s="530"/>
      <c r="BI1210" s="530"/>
      <c r="BJ1210" s="530"/>
      <c r="BK1210" s="530"/>
      <c r="BL1210" s="255">
        <v>10</v>
      </c>
      <c r="BM1210" s="255"/>
      <c r="BN1210" s="255"/>
      <c r="BO1210" s="255"/>
      <c r="BP1210" s="255"/>
      <c r="BQ1210" s="255"/>
      <c r="BR1210" s="255"/>
      <c r="BS1210" s="255"/>
      <c r="BT1210" s="255"/>
      <c r="BU1210" s="284">
        <v>20</v>
      </c>
      <c r="BV1210" s="285"/>
      <c r="BW1210" s="285"/>
      <c r="BX1210" s="285"/>
      <c r="BY1210" s="285"/>
      <c r="BZ1210" s="285"/>
      <c r="CA1210" s="285"/>
      <c r="CB1210" s="286"/>
      <c r="CC1210" s="255"/>
      <c r="CD1210" s="255"/>
      <c r="CE1210" s="255"/>
      <c r="CF1210" s="255"/>
      <c r="CG1210" s="255"/>
      <c r="CH1210" s="255"/>
      <c r="CI1210" s="284" t="s">
        <v>930</v>
      </c>
      <c r="CJ1210" s="285"/>
      <c r="CK1210" s="285"/>
      <c r="CL1210" s="285"/>
      <c r="CM1210" s="285"/>
      <c r="CN1210" s="286"/>
    </row>
    <row r="1211" spans="4:92" ht="14.25" customHeight="1" x14ac:dyDescent="0.35">
      <c r="D1211" s="284"/>
      <c r="E1211" s="285"/>
      <c r="F1211" s="285"/>
      <c r="G1211" s="285"/>
      <c r="H1211" s="285"/>
      <c r="I1211" s="285"/>
      <c r="J1211" s="285"/>
      <c r="K1211" s="285"/>
      <c r="L1211" s="285"/>
      <c r="M1211" s="285"/>
      <c r="N1211" s="285"/>
      <c r="O1211" s="285"/>
      <c r="P1211" s="285"/>
      <c r="Q1211" s="285"/>
      <c r="R1211" s="285"/>
      <c r="S1211" s="285"/>
      <c r="T1211" s="285"/>
      <c r="U1211" s="285"/>
      <c r="V1211" s="285"/>
      <c r="W1211" s="285"/>
      <c r="X1211" s="285"/>
      <c r="Y1211" s="285"/>
      <c r="Z1211" s="285"/>
      <c r="AA1211" s="285"/>
      <c r="AB1211" s="285"/>
      <c r="AC1211" s="285"/>
      <c r="AD1211" s="285"/>
      <c r="AE1211" s="285"/>
      <c r="AF1211" s="286"/>
      <c r="AG1211" s="284"/>
      <c r="AH1211" s="285"/>
      <c r="AI1211" s="285"/>
      <c r="AJ1211" s="285"/>
      <c r="AK1211" s="285"/>
      <c r="AL1211" s="285"/>
      <c r="AM1211" s="286"/>
      <c r="AN1211" s="284"/>
      <c r="AO1211" s="285"/>
      <c r="AP1211" s="285"/>
      <c r="AQ1211" s="285"/>
      <c r="AR1211" s="285"/>
      <c r="AS1211" s="285"/>
      <c r="AT1211" s="286"/>
      <c r="AV1211" s="530" t="s">
        <v>1140</v>
      </c>
      <c r="AW1211" s="530"/>
      <c r="AX1211" s="530"/>
      <c r="AY1211" s="530"/>
      <c r="AZ1211" s="530"/>
      <c r="BA1211" s="530"/>
      <c r="BB1211" s="530"/>
      <c r="BC1211" s="530"/>
      <c r="BD1211" s="530"/>
      <c r="BE1211" s="530"/>
      <c r="BF1211" s="530"/>
      <c r="BG1211" s="530"/>
      <c r="BH1211" s="530"/>
      <c r="BI1211" s="530"/>
      <c r="BJ1211" s="530"/>
      <c r="BK1211" s="530"/>
      <c r="BL1211" s="255">
        <v>7</v>
      </c>
      <c r="BM1211" s="255"/>
      <c r="BN1211" s="255"/>
      <c r="BO1211" s="255"/>
      <c r="BP1211" s="255"/>
      <c r="BQ1211" s="255"/>
      <c r="BR1211" s="255"/>
      <c r="BS1211" s="255"/>
      <c r="BT1211" s="255"/>
      <c r="BU1211" s="284">
        <v>16</v>
      </c>
      <c r="BV1211" s="285"/>
      <c r="BW1211" s="285"/>
      <c r="BX1211" s="285"/>
      <c r="BY1211" s="285"/>
      <c r="BZ1211" s="285"/>
      <c r="CA1211" s="285"/>
      <c r="CB1211" s="286"/>
      <c r="CC1211" s="255"/>
      <c r="CD1211" s="255"/>
      <c r="CE1211" s="255"/>
      <c r="CF1211" s="255"/>
      <c r="CG1211" s="255"/>
      <c r="CH1211" s="255"/>
      <c r="CI1211" s="284" t="s">
        <v>930</v>
      </c>
      <c r="CJ1211" s="285"/>
      <c r="CK1211" s="285"/>
      <c r="CL1211" s="285"/>
      <c r="CM1211" s="285"/>
      <c r="CN1211" s="286"/>
    </row>
    <row r="1212" spans="4:92" ht="14.25" customHeight="1" x14ac:dyDescent="0.35">
      <c r="D1212" s="284"/>
      <c r="E1212" s="285"/>
      <c r="F1212" s="285"/>
      <c r="G1212" s="285"/>
      <c r="H1212" s="285"/>
      <c r="I1212" s="285"/>
      <c r="J1212" s="285"/>
      <c r="K1212" s="285"/>
      <c r="L1212" s="285"/>
      <c r="M1212" s="285"/>
      <c r="N1212" s="285"/>
      <c r="O1212" s="285"/>
      <c r="P1212" s="285"/>
      <c r="Q1212" s="285"/>
      <c r="R1212" s="285"/>
      <c r="S1212" s="285"/>
      <c r="T1212" s="285"/>
      <c r="U1212" s="285"/>
      <c r="V1212" s="285"/>
      <c r="W1212" s="285"/>
      <c r="X1212" s="285"/>
      <c r="Y1212" s="285"/>
      <c r="Z1212" s="285"/>
      <c r="AA1212" s="285"/>
      <c r="AB1212" s="285"/>
      <c r="AC1212" s="285"/>
      <c r="AD1212" s="285"/>
      <c r="AE1212" s="285"/>
      <c r="AF1212" s="286"/>
      <c r="AG1212" s="284"/>
      <c r="AH1212" s="285"/>
      <c r="AI1212" s="285"/>
      <c r="AJ1212" s="285"/>
      <c r="AK1212" s="285"/>
      <c r="AL1212" s="285"/>
      <c r="AM1212" s="286"/>
      <c r="AN1212" s="284"/>
      <c r="AO1212" s="285"/>
      <c r="AP1212" s="285"/>
      <c r="AQ1212" s="285"/>
      <c r="AR1212" s="285"/>
      <c r="AS1212" s="285"/>
      <c r="AT1212" s="286"/>
      <c r="AV1212" s="530" t="s">
        <v>1141</v>
      </c>
      <c r="AW1212" s="530"/>
      <c r="AX1212" s="530"/>
      <c r="AY1212" s="530"/>
      <c r="AZ1212" s="530"/>
      <c r="BA1212" s="530"/>
      <c r="BB1212" s="530"/>
      <c r="BC1212" s="530"/>
      <c r="BD1212" s="530"/>
      <c r="BE1212" s="530"/>
      <c r="BF1212" s="530"/>
      <c r="BG1212" s="530"/>
      <c r="BH1212" s="530"/>
      <c r="BI1212" s="530"/>
      <c r="BJ1212" s="530"/>
      <c r="BK1212" s="530"/>
      <c r="BL1212" s="255">
        <v>5</v>
      </c>
      <c r="BM1212" s="255"/>
      <c r="BN1212" s="255"/>
      <c r="BO1212" s="255"/>
      <c r="BP1212" s="255"/>
      <c r="BQ1212" s="255"/>
      <c r="BR1212" s="255"/>
      <c r="BS1212" s="255"/>
      <c r="BT1212" s="255"/>
      <c r="BU1212" s="284">
        <v>20</v>
      </c>
      <c r="BV1212" s="285"/>
      <c r="BW1212" s="285"/>
      <c r="BX1212" s="285"/>
      <c r="BY1212" s="285"/>
      <c r="BZ1212" s="285"/>
      <c r="CA1212" s="285"/>
      <c r="CB1212" s="286"/>
      <c r="CC1212" s="255"/>
      <c r="CD1212" s="255"/>
      <c r="CE1212" s="255"/>
      <c r="CF1212" s="255"/>
      <c r="CG1212" s="255"/>
      <c r="CH1212" s="255"/>
      <c r="CI1212" s="284" t="s">
        <v>930</v>
      </c>
      <c r="CJ1212" s="285"/>
      <c r="CK1212" s="285"/>
      <c r="CL1212" s="285"/>
      <c r="CM1212" s="285"/>
      <c r="CN1212" s="286"/>
    </row>
    <row r="1213" spans="4:92" ht="14.25" customHeight="1" x14ac:dyDescent="0.35">
      <c r="D1213" s="284"/>
      <c r="E1213" s="285"/>
      <c r="F1213" s="285"/>
      <c r="G1213" s="285"/>
      <c r="H1213" s="285"/>
      <c r="I1213" s="285"/>
      <c r="J1213" s="285"/>
      <c r="K1213" s="285"/>
      <c r="L1213" s="285"/>
      <c r="M1213" s="285"/>
      <c r="N1213" s="285"/>
      <c r="O1213" s="285"/>
      <c r="P1213" s="285"/>
      <c r="Q1213" s="285"/>
      <c r="R1213" s="285"/>
      <c r="S1213" s="285"/>
      <c r="T1213" s="285"/>
      <c r="U1213" s="285"/>
      <c r="V1213" s="285"/>
      <c r="W1213" s="285"/>
      <c r="X1213" s="285"/>
      <c r="Y1213" s="285"/>
      <c r="Z1213" s="285"/>
      <c r="AA1213" s="285"/>
      <c r="AB1213" s="285"/>
      <c r="AC1213" s="285"/>
      <c r="AD1213" s="285"/>
      <c r="AE1213" s="285"/>
      <c r="AF1213" s="286"/>
      <c r="AG1213" s="284"/>
      <c r="AH1213" s="285"/>
      <c r="AI1213" s="285"/>
      <c r="AJ1213" s="285"/>
      <c r="AK1213" s="285"/>
      <c r="AL1213" s="285"/>
      <c r="AM1213" s="286"/>
      <c r="AN1213" s="284"/>
      <c r="AO1213" s="285"/>
      <c r="AP1213" s="285"/>
      <c r="AQ1213" s="285"/>
      <c r="AR1213" s="285"/>
      <c r="AS1213" s="285"/>
      <c r="AT1213" s="286"/>
      <c r="AV1213" s="530" t="s">
        <v>1142</v>
      </c>
      <c r="AW1213" s="530"/>
      <c r="AX1213" s="530"/>
      <c r="AY1213" s="530"/>
      <c r="AZ1213" s="530"/>
      <c r="BA1213" s="530"/>
      <c r="BB1213" s="530"/>
      <c r="BC1213" s="530"/>
      <c r="BD1213" s="530"/>
      <c r="BE1213" s="530"/>
      <c r="BF1213" s="530"/>
      <c r="BG1213" s="530"/>
      <c r="BH1213" s="530"/>
      <c r="BI1213" s="530"/>
      <c r="BJ1213" s="530"/>
      <c r="BK1213" s="530"/>
      <c r="BL1213" s="255">
        <v>23</v>
      </c>
      <c r="BM1213" s="255"/>
      <c r="BN1213" s="255"/>
      <c r="BO1213" s="255"/>
      <c r="BP1213" s="255"/>
      <c r="BQ1213" s="255"/>
      <c r="BR1213" s="255"/>
      <c r="BS1213" s="255"/>
      <c r="BT1213" s="255"/>
      <c r="BU1213" s="284">
        <v>35</v>
      </c>
      <c r="BV1213" s="285"/>
      <c r="BW1213" s="285"/>
      <c r="BX1213" s="285"/>
      <c r="BY1213" s="285"/>
      <c r="BZ1213" s="285"/>
      <c r="CA1213" s="285"/>
      <c r="CB1213" s="286"/>
      <c r="CC1213" s="255"/>
      <c r="CD1213" s="255"/>
      <c r="CE1213" s="255"/>
      <c r="CF1213" s="255"/>
      <c r="CG1213" s="255"/>
      <c r="CH1213" s="255"/>
      <c r="CI1213" s="284" t="s">
        <v>930</v>
      </c>
      <c r="CJ1213" s="285"/>
      <c r="CK1213" s="285"/>
      <c r="CL1213" s="285"/>
      <c r="CM1213" s="285"/>
      <c r="CN1213" s="286"/>
    </row>
    <row r="1214" spans="4:92" ht="14.25" customHeight="1" x14ac:dyDescent="0.35">
      <c r="D1214" s="284"/>
      <c r="E1214" s="285"/>
      <c r="F1214" s="285"/>
      <c r="G1214" s="285"/>
      <c r="H1214" s="285"/>
      <c r="I1214" s="285"/>
      <c r="J1214" s="285"/>
      <c r="K1214" s="285"/>
      <c r="L1214" s="285"/>
      <c r="M1214" s="285"/>
      <c r="N1214" s="285"/>
      <c r="O1214" s="285"/>
      <c r="P1214" s="285"/>
      <c r="Q1214" s="285"/>
      <c r="R1214" s="285"/>
      <c r="S1214" s="285"/>
      <c r="T1214" s="285"/>
      <c r="U1214" s="285"/>
      <c r="V1214" s="285"/>
      <c r="W1214" s="285"/>
      <c r="X1214" s="285"/>
      <c r="Y1214" s="285"/>
      <c r="Z1214" s="285"/>
      <c r="AA1214" s="285"/>
      <c r="AB1214" s="285"/>
      <c r="AC1214" s="285"/>
      <c r="AD1214" s="285"/>
      <c r="AE1214" s="285"/>
      <c r="AF1214" s="286"/>
      <c r="AG1214" s="284"/>
      <c r="AH1214" s="285"/>
      <c r="AI1214" s="285"/>
      <c r="AJ1214" s="285"/>
      <c r="AK1214" s="285"/>
      <c r="AL1214" s="285"/>
      <c r="AM1214" s="286"/>
      <c r="AN1214" s="284"/>
      <c r="AO1214" s="285"/>
      <c r="AP1214" s="285"/>
      <c r="AQ1214" s="285"/>
      <c r="AR1214" s="285"/>
      <c r="AS1214" s="285"/>
      <c r="AT1214" s="286"/>
      <c r="AV1214" s="530" t="s">
        <v>1143</v>
      </c>
      <c r="AW1214" s="530"/>
      <c r="AX1214" s="530"/>
      <c r="AY1214" s="530"/>
      <c r="AZ1214" s="530"/>
      <c r="BA1214" s="530"/>
      <c r="BB1214" s="530"/>
      <c r="BC1214" s="530"/>
      <c r="BD1214" s="530"/>
      <c r="BE1214" s="530"/>
      <c r="BF1214" s="530"/>
      <c r="BG1214" s="530"/>
      <c r="BH1214" s="530"/>
      <c r="BI1214" s="530"/>
      <c r="BJ1214" s="530"/>
      <c r="BK1214" s="530"/>
      <c r="BL1214" s="255">
        <v>9</v>
      </c>
      <c r="BM1214" s="255"/>
      <c r="BN1214" s="255"/>
      <c r="BO1214" s="255"/>
      <c r="BP1214" s="255"/>
      <c r="BQ1214" s="255"/>
      <c r="BR1214" s="255"/>
      <c r="BS1214" s="255"/>
      <c r="BT1214" s="255"/>
      <c r="BU1214" s="284">
        <v>21</v>
      </c>
      <c r="BV1214" s="285"/>
      <c r="BW1214" s="285"/>
      <c r="BX1214" s="285"/>
      <c r="BY1214" s="285"/>
      <c r="BZ1214" s="285"/>
      <c r="CA1214" s="285"/>
      <c r="CB1214" s="286"/>
      <c r="CC1214" s="255"/>
      <c r="CD1214" s="255"/>
      <c r="CE1214" s="255"/>
      <c r="CF1214" s="255"/>
      <c r="CG1214" s="255"/>
      <c r="CH1214" s="255"/>
      <c r="CI1214" s="284" t="s">
        <v>930</v>
      </c>
      <c r="CJ1214" s="285"/>
      <c r="CK1214" s="285"/>
      <c r="CL1214" s="285"/>
      <c r="CM1214" s="285"/>
      <c r="CN1214" s="286"/>
    </row>
    <row r="1215" spans="4:92" ht="14.25" customHeight="1" x14ac:dyDescent="0.35">
      <c r="D1215" s="284"/>
      <c r="E1215" s="285"/>
      <c r="F1215" s="285"/>
      <c r="G1215" s="285"/>
      <c r="H1215" s="285"/>
      <c r="I1215" s="285"/>
      <c r="J1215" s="285"/>
      <c r="K1215" s="285"/>
      <c r="L1215" s="285"/>
      <c r="M1215" s="285"/>
      <c r="N1215" s="285"/>
      <c r="O1215" s="285"/>
      <c r="P1215" s="285"/>
      <c r="Q1215" s="285"/>
      <c r="R1215" s="285"/>
      <c r="S1215" s="285"/>
      <c r="T1215" s="285"/>
      <c r="U1215" s="285"/>
      <c r="V1215" s="285"/>
      <c r="W1215" s="285"/>
      <c r="X1215" s="285"/>
      <c r="Y1215" s="285"/>
      <c r="Z1215" s="285"/>
      <c r="AA1215" s="285"/>
      <c r="AB1215" s="285"/>
      <c r="AC1215" s="285"/>
      <c r="AD1215" s="285"/>
      <c r="AE1215" s="285"/>
      <c r="AF1215" s="286"/>
      <c r="AG1215" s="284"/>
      <c r="AH1215" s="285"/>
      <c r="AI1215" s="285"/>
      <c r="AJ1215" s="285"/>
      <c r="AK1215" s="285"/>
      <c r="AL1215" s="285"/>
      <c r="AM1215" s="286"/>
      <c r="AN1215" s="284"/>
      <c r="AO1215" s="285"/>
      <c r="AP1215" s="285"/>
      <c r="AQ1215" s="285"/>
      <c r="AR1215" s="285"/>
      <c r="AS1215" s="285"/>
      <c r="AT1215" s="286"/>
      <c r="AV1215" s="530" t="s">
        <v>1144</v>
      </c>
      <c r="AW1215" s="530"/>
      <c r="AX1215" s="530"/>
      <c r="AY1215" s="530"/>
      <c r="AZ1215" s="530"/>
      <c r="BA1215" s="530"/>
      <c r="BB1215" s="530"/>
      <c r="BC1215" s="530"/>
      <c r="BD1215" s="530"/>
      <c r="BE1215" s="530"/>
      <c r="BF1215" s="530"/>
      <c r="BG1215" s="530"/>
      <c r="BH1215" s="530"/>
      <c r="BI1215" s="530"/>
      <c r="BJ1215" s="530"/>
      <c r="BK1215" s="530"/>
      <c r="BL1215" s="255">
        <v>25</v>
      </c>
      <c r="BM1215" s="255"/>
      <c r="BN1215" s="255"/>
      <c r="BO1215" s="255"/>
      <c r="BP1215" s="255"/>
      <c r="BQ1215" s="255"/>
      <c r="BR1215" s="255"/>
      <c r="BS1215" s="255"/>
      <c r="BT1215" s="255"/>
      <c r="BU1215" s="284">
        <v>70</v>
      </c>
      <c r="BV1215" s="285"/>
      <c r="BW1215" s="285"/>
      <c r="BX1215" s="285"/>
      <c r="BY1215" s="285"/>
      <c r="BZ1215" s="285"/>
      <c r="CA1215" s="285"/>
      <c r="CB1215" s="286"/>
      <c r="CC1215" s="255"/>
      <c r="CD1215" s="255"/>
      <c r="CE1215" s="255"/>
      <c r="CF1215" s="255"/>
      <c r="CG1215" s="255"/>
      <c r="CH1215" s="255"/>
      <c r="CI1215" s="284" t="s">
        <v>930</v>
      </c>
      <c r="CJ1215" s="285"/>
      <c r="CK1215" s="285"/>
      <c r="CL1215" s="285"/>
      <c r="CM1215" s="285"/>
      <c r="CN1215" s="286"/>
    </row>
    <row r="1216" spans="4:92" ht="14.25" customHeight="1" x14ac:dyDescent="0.35">
      <c r="D1216" s="284"/>
      <c r="E1216" s="285"/>
      <c r="F1216" s="285"/>
      <c r="G1216" s="285"/>
      <c r="H1216" s="285"/>
      <c r="I1216" s="285"/>
      <c r="J1216" s="285"/>
      <c r="K1216" s="285"/>
      <c r="L1216" s="285"/>
      <c r="M1216" s="285"/>
      <c r="N1216" s="285"/>
      <c r="O1216" s="285"/>
      <c r="P1216" s="285"/>
      <c r="Q1216" s="285"/>
      <c r="R1216" s="285"/>
      <c r="S1216" s="285"/>
      <c r="T1216" s="285"/>
      <c r="U1216" s="285"/>
      <c r="V1216" s="285"/>
      <c r="W1216" s="285"/>
      <c r="X1216" s="285"/>
      <c r="Y1216" s="285"/>
      <c r="Z1216" s="285"/>
      <c r="AA1216" s="285"/>
      <c r="AB1216" s="285"/>
      <c r="AC1216" s="285"/>
      <c r="AD1216" s="285"/>
      <c r="AE1216" s="285"/>
      <c r="AF1216" s="286"/>
      <c r="AG1216" s="284"/>
      <c r="AH1216" s="285"/>
      <c r="AI1216" s="285"/>
      <c r="AJ1216" s="285"/>
      <c r="AK1216" s="285"/>
      <c r="AL1216" s="285"/>
      <c r="AM1216" s="286"/>
      <c r="AN1216" s="284"/>
      <c r="AO1216" s="285"/>
      <c r="AP1216" s="285"/>
      <c r="AQ1216" s="285"/>
      <c r="AR1216" s="285"/>
      <c r="AS1216" s="285"/>
      <c r="AT1216" s="286"/>
      <c r="AV1216" s="530" t="s">
        <v>1145</v>
      </c>
      <c r="AW1216" s="530"/>
      <c r="AX1216" s="530"/>
      <c r="AY1216" s="530"/>
      <c r="AZ1216" s="530"/>
      <c r="BA1216" s="530"/>
      <c r="BB1216" s="530"/>
      <c r="BC1216" s="530"/>
      <c r="BD1216" s="530"/>
      <c r="BE1216" s="530"/>
      <c r="BF1216" s="530"/>
      <c r="BG1216" s="530"/>
      <c r="BH1216" s="530"/>
      <c r="BI1216" s="530"/>
      <c r="BJ1216" s="530"/>
      <c r="BK1216" s="530"/>
      <c r="BL1216" s="255">
        <v>5</v>
      </c>
      <c r="BM1216" s="255"/>
      <c r="BN1216" s="255"/>
      <c r="BO1216" s="255"/>
      <c r="BP1216" s="255"/>
      <c r="BQ1216" s="255"/>
      <c r="BR1216" s="255"/>
      <c r="BS1216" s="255"/>
      <c r="BT1216" s="255"/>
      <c r="BU1216" s="284">
        <v>15</v>
      </c>
      <c r="BV1216" s="285"/>
      <c r="BW1216" s="285"/>
      <c r="BX1216" s="285"/>
      <c r="BY1216" s="285"/>
      <c r="BZ1216" s="285"/>
      <c r="CA1216" s="285"/>
      <c r="CB1216" s="286"/>
      <c r="CC1216" s="255"/>
      <c r="CD1216" s="255"/>
      <c r="CE1216" s="255"/>
      <c r="CF1216" s="255"/>
      <c r="CG1216" s="255"/>
      <c r="CH1216" s="255"/>
      <c r="CI1216" s="284" t="s">
        <v>930</v>
      </c>
      <c r="CJ1216" s="285"/>
      <c r="CK1216" s="285"/>
      <c r="CL1216" s="285"/>
      <c r="CM1216" s="285"/>
      <c r="CN1216" s="286"/>
    </row>
    <row r="1217" spans="4:92" ht="14.25" customHeight="1" x14ac:dyDescent="0.35">
      <c r="D1217" s="284"/>
      <c r="E1217" s="285"/>
      <c r="F1217" s="285"/>
      <c r="G1217" s="285"/>
      <c r="H1217" s="285"/>
      <c r="I1217" s="285"/>
      <c r="J1217" s="285"/>
      <c r="K1217" s="285"/>
      <c r="L1217" s="285"/>
      <c r="M1217" s="285"/>
      <c r="N1217" s="285"/>
      <c r="O1217" s="285"/>
      <c r="P1217" s="285"/>
      <c r="Q1217" s="285"/>
      <c r="R1217" s="285"/>
      <c r="S1217" s="285"/>
      <c r="T1217" s="285"/>
      <c r="U1217" s="285"/>
      <c r="V1217" s="285"/>
      <c r="W1217" s="285"/>
      <c r="X1217" s="285"/>
      <c r="Y1217" s="285"/>
      <c r="Z1217" s="285"/>
      <c r="AA1217" s="285"/>
      <c r="AB1217" s="285"/>
      <c r="AC1217" s="285"/>
      <c r="AD1217" s="285"/>
      <c r="AE1217" s="285"/>
      <c r="AF1217" s="286"/>
      <c r="AG1217" s="284"/>
      <c r="AH1217" s="285"/>
      <c r="AI1217" s="285"/>
      <c r="AJ1217" s="285"/>
      <c r="AK1217" s="285"/>
      <c r="AL1217" s="285"/>
      <c r="AM1217" s="286"/>
      <c r="AN1217" s="284"/>
      <c r="AO1217" s="285"/>
      <c r="AP1217" s="285"/>
      <c r="AQ1217" s="285"/>
      <c r="AR1217" s="285"/>
      <c r="AS1217" s="285"/>
      <c r="AT1217" s="286"/>
      <c r="AV1217" s="530" t="s">
        <v>1146</v>
      </c>
      <c r="AW1217" s="530"/>
      <c r="AX1217" s="530"/>
      <c r="AY1217" s="530"/>
      <c r="AZ1217" s="530"/>
      <c r="BA1217" s="530"/>
      <c r="BB1217" s="530"/>
      <c r="BC1217" s="530"/>
      <c r="BD1217" s="530"/>
      <c r="BE1217" s="530"/>
      <c r="BF1217" s="530"/>
      <c r="BG1217" s="530"/>
      <c r="BH1217" s="530"/>
      <c r="BI1217" s="530"/>
      <c r="BJ1217" s="530"/>
      <c r="BK1217" s="530"/>
      <c r="BL1217" s="255">
        <v>7</v>
      </c>
      <c r="BM1217" s="255"/>
      <c r="BN1217" s="255"/>
      <c r="BO1217" s="255"/>
      <c r="BP1217" s="255"/>
      <c r="BQ1217" s="255"/>
      <c r="BR1217" s="255"/>
      <c r="BS1217" s="255"/>
      <c r="BT1217" s="255"/>
      <c r="BU1217" s="284">
        <v>7</v>
      </c>
      <c r="BV1217" s="285"/>
      <c r="BW1217" s="285"/>
      <c r="BX1217" s="285"/>
      <c r="BY1217" s="285"/>
      <c r="BZ1217" s="285"/>
      <c r="CA1217" s="285"/>
      <c r="CB1217" s="286"/>
      <c r="CC1217" s="255"/>
      <c r="CD1217" s="255"/>
      <c r="CE1217" s="255"/>
      <c r="CF1217" s="255"/>
      <c r="CG1217" s="255"/>
      <c r="CH1217" s="255"/>
      <c r="CI1217" s="284" t="s">
        <v>930</v>
      </c>
      <c r="CJ1217" s="285"/>
      <c r="CK1217" s="285"/>
      <c r="CL1217" s="285"/>
      <c r="CM1217" s="285"/>
      <c r="CN1217" s="286"/>
    </row>
    <row r="1218" spans="4:92" ht="14.25" customHeight="1" x14ac:dyDescent="0.35">
      <c r="D1218" s="284"/>
      <c r="E1218" s="285"/>
      <c r="F1218" s="285"/>
      <c r="G1218" s="285"/>
      <c r="H1218" s="285"/>
      <c r="I1218" s="285"/>
      <c r="J1218" s="285"/>
      <c r="K1218" s="285"/>
      <c r="L1218" s="285"/>
      <c r="M1218" s="285"/>
      <c r="N1218" s="285"/>
      <c r="O1218" s="285"/>
      <c r="P1218" s="285"/>
      <c r="Q1218" s="285"/>
      <c r="R1218" s="285"/>
      <c r="S1218" s="285"/>
      <c r="T1218" s="285"/>
      <c r="U1218" s="285"/>
      <c r="V1218" s="285"/>
      <c r="W1218" s="285"/>
      <c r="X1218" s="285"/>
      <c r="Y1218" s="285"/>
      <c r="Z1218" s="285"/>
      <c r="AA1218" s="285"/>
      <c r="AB1218" s="285"/>
      <c r="AC1218" s="285"/>
      <c r="AD1218" s="285"/>
      <c r="AE1218" s="285"/>
      <c r="AF1218" s="286"/>
      <c r="AG1218" s="284"/>
      <c r="AH1218" s="285"/>
      <c r="AI1218" s="285"/>
      <c r="AJ1218" s="285"/>
      <c r="AK1218" s="285"/>
      <c r="AL1218" s="285"/>
      <c r="AM1218" s="286"/>
      <c r="AN1218" s="284"/>
      <c r="AO1218" s="285"/>
      <c r="AP1218" s="285"/>
      <c r="AQ1218" s="285"/>
      <c r="AR1218" s="285"/>
      <c r="AS1218" s="285"/>
      <c r="AT1218" s="286"/>
      <c r="AV1218" s="530" t="s">
        <v>1147</v>
      </c>
      <c r="AW1218" s="530"/>
      <c r="AX1218" s="530"/>
      <c r="AY1218" s="530"/>
      <c r="AZ1218" s="530"/>
      <c r="BA1218" s="530"/>
      <c r="BB1218" s="530"/>
      <c r="BC1218" s="530"/>
      <c r="BD1218" s="530"/>
      <c r="BE1218" s="530"/>
      <c r="BF1218" s="530"/>
      <c r="BG1218" s="530"/>
      <c r="BH1218" s="530"/>
      <c r="BI1218" s="530"/>
      <c r="BJ1218" s="530"/>
      <c r="BK1218" s="530"/>
      <c r="BL1218" s="255">
        <v>6</v>
      </c>
      <c r="BM1218" s="255"/>
      <c r="BN1218" s="255"/>
      <c r="BO1218" s="255"/>
      <c r="BP1218" s="255"/>
      <c r="BQ1218" s="255"/>
      <c r="BR1218" s="255"/>
      <c r="BS1218" s="255"/>
      <c r="BT1218" s="255"/>
      <c r="BU1218" s="284">
        <v>29</v>
      </c>
      <c r="BV1218" s="285"/>
      <c r="BW1218" s="285"/>
      <c r="BX1218" s="285"/>
      <c r="BY1218" s="285"/>
      <c r="BZ1218" s="285"/>
      <c r="CA1218" s="285"/>
      <c r="CB1218" s="286"/>
      <c r="CC1218" s="255"/>
      <c r="CD1218" s="255"/>
      <c r="CE1218" s="255"/>
      <c r="CF1218" s="255"/>
      <c r="CG1218" s="255"/>
      <c r="CH1218" s="255"/>
      <c r="CI1218" s="284" t="s">
        <v>930</v>
      </c>
      <c r="CJ1218" s="285"/>
      <c r="CK1218" s="285"/>
      <c r="CL1218" s="285"/>
      <c r="CM1218" s="285"/>
      <c r="CN1218" s="286"/>
    </row>
    <row r="1219" spans="4:92" ht="14.25" customHeight="1" x14ac:dyDescent="0.35">
      <c r="D1219" s="284"/>
      <c r="E1219" s="285"/>
      <c r="F1219" s="285"/>
      <c r="G1219" s="285"/>
      <c r="H1219" s="285"/>
      <c r="I1219" s="285"/>
      <c r="J1219" s="285"/>
      <c r="K1219" s="285"/>
      <c r="L1219" s="285"/>
      <c r="M1219" s="285"/>
      <c r="N1219" s="285"/>
      <c r="O1219" s="285"/>
      <c r="P1219" s="285"/>
      <c r="Q1219" s="285"/>
      <c r="R1219" s="285"/>
      <c r="S1219" s="285"/>
      <c r="T1219" s="285"/>
      <c r="U1219" s="285"/>
      <c r="V1219" s="285"/>
      <c r="W1219" s="285"/>
      <c r="X1219" s="285"/>
      <c r="Y1219" s="285"/>
      <c r="Z1219" s="285"/>
      <c r="AA1219" s="285"/>
      <c r="AB1219" s="285"/>
      <c r="AC1219" s="285"/>
      <c r="AD1219" s="285"/>
      <c r="AE1219" s="285"/>
      <c r="AF1219" s="286"/>
      <c r="AG1219" s="284"/>
      <c r="AH1219" s="285"/>
      <c r="AI1219" s="285"/>
      <c r="AJ1219" s="285"/>
      <c r="AK1219" s="285"/>
      <c r="AL1219" s="285"/>
      <c r="AM1219" s="286"/>
      <c r="AN1219" s="284"/>
      <c r="AO1219" s="285"/>
      <c r="AP1219" s="285"/>
      <c r="AQ1219" s="285"/>
      <c r="AR1219" s="285"/>
      <c r="AS1219" s="285"/>
      <c r="AT1219" s="286"/>
      <c r="AV1219" s="530" t="s">
        <v>1148</v>
      </c>
      <c r="AW1219" s="530"/>
      <c r="AX1219" s="530"/>
      <c r="AY1219" s="530"/>
      <c r="AZ1219" s="530"/>
      <c r="BA1219" s="530"/>
      <c r="BB1219" s="530"/>
      <c r="BC1219" s="530"/>
      <c r="BD1219" s="530"/>
      <c r="BE1219" s="530"/>
      <c r="BF1219" s="530"/>
      <c r="BG1219" s="530"/>
      <c r="BH1219" s="530"/>
      <c r="BI1219" s="530"/>
      <c r="BJ1219" s="530"/>
      <c r="BK1219" s="530"/>
      <c r="BL1219" s="255">
        <v>6</v>
      </c>
      <c r="BM1219" s="255"/>
      <c r="BN1219" s="255"/>
      <c r="BO1219" s="255"/>
      <c r="BP1219" s="255"/>
      <c r="BQ1219" s="255"/>
      <c r="BR1219" s="255"/>
      <c r="BS1219" s="255"/>
      <c r="BT1219" s="255"/>
      <c r="BU1219" s="284">
        <v>14</v>
      </c>
      <c r="BV1219" s="285"/>
      <c r="BW1219" s="285"/>
      <c r="BX1219" s="285"/>
      <c r="BY1219" s="285"/>
      <c r="BZ1219" s="285"/>
      <c r="CA1219" s="285"/>
      <c r="CB1219" s="286"/>
      <c r="CC1219" s="255"/>
      <c r="CD1219" s="255"/>
      <c r="CE1219" s="255"/>
      <c r="CF1219" s="255"/>
      <c r="CG1219" s="255"/>
      <c r="CH1219" s="255"/>
      <c r="CI1219" s="284" t="s">
        <v>930</v>
      </c>
      <c r="CJ1219" s="285"/>
      <c r="CK1219" s="285"/>
      <c r="CL1219" s="285"/>
      <c r="CM1219" s="285"/>
      <c r="CN1219" s="286"/>
    </row>
    <row r="1220" spans="4:92" ht="14.25" customHeight="1" x14ac:dyDescent="0.35">
      <c r="D1220" s="284"/>
      <c r="E1220" s="285"/>
      <c r="F1220" s="285"/>
      <c r="G1220" s="285"/>
      <c r="H1220" s="285"/>
      <c r="I1220" s="285"/>
      <c r="J1220" s="285"/>
      <c r="K1220" s="285"/>
      <c r="L1220" s="285"/>
      <c r="M1220" s="285"/>
      <c r="N1220" s="285"/>
      <c r="O1220" s="285"/>
      <c r="P1220" s="285"/>
      <c r="Q1220" s="285"/>
      <c r="R1220" s="285"/>
      <c r="S1220" s="285"/>
      <c r="T1220" s="285"/>
      <c r="U1220" s="285"/>
      <c r="V1220" s="285"/>
      <c r="W1220" s="285"/>
      <c r="X1220" s="285"/>
      <c r="Y1220" s="285"/>
      <c r="Z1220" s="285"/>
      <c r="AA1220" s="285"/>
      <c r="AB1220" s="285"/>
      <c r="AC1220" s="285"/>
      <c r="AD1220" s="285"/>
      <c r="AE1220" s="285"/>
      <c r="AF1220" s="286"/>
      <c r="AG1220" s="284"/>
      <c r="AH1220" s="285"/>
      <c r="AI1220" s="285"/>
      <c r="AJ1220" s="285"/>
      <c r="AK1220" s="285"/>
      <c r="AL1220" s="285"/>
      <c r="AM1220" s="286"/>
      <c r="AN1220" s="284"/>
      <c r="AO1220" s="285"/>
      <c r="AP1220" s="285"/>
      <c r="AQ1220" s="285"/>
      <c r="AR1220" s="285"/>
      <c r="AS1220" s="285"/>
      <c r="AT1220" s="286"/>
      <c r="AV1220" s="530" t="s">
        <v>1149</v>
      </c>
      <c r="AW1220" s="530"/>
      <c r="AX1220" s="530"/>
      <c r="AY1220" s="530"/>
      <c r="AZ1220" s="530"/>
      <c r="BA1220" s="530"/>
      <c r="BB1220" s="530"/>
      <c r="BC1220" s="530"/>
      <c r="BD1220" s="530"/>
      <c r="BE1220" s="530"/>
      <c r="BF1220" s="530"/>
      <c r="BG1220" s="530"/>
      <c r="BH1220" s="530"/>
      <c r="BI1220" s="530"/>
      <c r="BJ1220" s="530"/>
      <c r="BK1220" s="530"/>
      <c r="BL1220" s="255">
        <v>4</v>
      </c>
      <c r="BM1220" s="255"/>
      <c r="BN1220" s="255"/>
      <c r="BO1220" s="255"/>
      <c r="BP1220" s="255"/>
      <c r="BQ1220" s="255"/>
      <c r="BR1220" s="255"/>
      <c r="BS1220" s="255"/>
      <c r="BT1220" s="255"/>
      <c r="BU1220" s="284">
        <v>16</v>
      </c>
      <c r="BV1220" s="285"/>
      <c r="BW1220" s="285"/>
      <c r="BX1220" s="285"/>
      <c r="BY1220" s="285"/>
      <c r="BZ1220" s="285"/>
      <c r="CA1220" s="285"/>
      <c r="CB1220" s="286"/>
      <c r="CC1220" s="255"/>
      <c r="CD1220" s="255"/>
      <c r="CE1220" s="255"/>
      <c r="CF1220" s="255"/>
      <c r="CG1220" s="255"/>
      <c r="CH1220" s="255"/>
      <c r="CI1220" s="284" t="s">
        <v>930</v>
      </c>
      <c r="CJ1220" s="285"/>
      <c r="CK1220" s="285"/>
      <c r="CL1220" s="285"/>
      <c r="CM1220" s="285"/>
      <c r="CN1220" s="286"/>
    </row>
    <row r="1221" spans="4:92" ht="14.25" customHeight="1" x14ac:dyDescent="0.35">
      <c r="D1221" s="284"/>
      <c r="E1221" s="285"/>
      <c r="F1221" s="285"/>
      <c r="G1221" s="285"/>
      <c r="H1221" s="285"/>
      <c r="I1221" s="285"/>
      <c r="J1221" s="285"/>
      <c r="K1221" s="285"/>
      <c r="L1221" s="285"/>
      <c r="M1221" s="285"/>
      <c r="N1221" s="285"/>
      <c r="O1221" s="285"/>
      <c r="P1221" s="285"/>
      <c r="Q1221" s="285"/>
      <c r="R1221" s="285"/>
      <c r="S1221" s="285"/>
      <c r="T1221" s="285"/>
      <c r="U1221" s="285"/>
      <c r="V1221" s="285"/>
      <c r="W1221" s="285"/>
      <c r="X1221" s="285"/>
      <c r="Y1221" s="285"/>
      <c r="Z1221" s="285"/>
      <c r="AA1221" s="285"/>
      <c r="AB1221" s="285"/>
      <c r="AC1221" s="285"/>
      <c r="AD1221" s="285"/>
      <c r="AE1221" s="285"/>
      <c r="AF1221" s="286"/>
      <c r="AG1221" s="284"/>
      <c r="AH1221" s="285"/>
      <c r="AI1221" s="285"/>
      <c r="AJ1221" s="285"/>
      <c r="AK1221" s="285"/>
      <c r="AL1221" s="285"/>
      <c r="AM1221" s="286"/>
      <c r="AN1221" s="284"/>
      <c r="AO1221" s="285"/>
      <c r="AP1221" s="285"/>
      <c r="AQ1221" s="285"/>
      <c r="AR1221" s="285"/>
      <c r="AS1221" s="285"/>
      <c r="AT1221" s="286"/>
      <c r="AV1221" s="530" t="s">
        <v>1150</v>
      </c>
      <c r="AW1221" s="530"/>
      <c r="AX1221" s="530"/>
      <c r="AY1221" s="530"/>
      <c r="AZ1221" s="530"/>
      <c r="BA1221" s="530"/>
      <c r="BB1221" s="530"/>
      <c r="BC1221" s="530"/>
      <c r="BD1221" s="530"/>
      <c r="BE1221" s="530"/>
      <c r="BF1221" s="530"/>
      <c r="BG1221" s="530"/>
      <c r="BH1221" s="530"/>
      <c r="BI1221" s="530"/>
      <c r="BJ1221" s="530"/>
      <c r="BK1221" s="530"/>
      <c r="BL1221" s="255">
        <v>8</v>
      </c>
      <c r="BM1221" s="255"/>
      <c r="BN1221" s="255"/>
      <c r="BO1221" s="255"/>
      <c r="BP1221" s="255"/>
      <c r="BQ1221" s="255"/>
      <c r="BR1221" s="255"/>
      <c r="BS1221" s="255"/>
      <c r="BT1221" s="255"/>
      <c r="BU1221" s="284">
        <v>15</v>
      </c>
      <c r="BV1221" s="285"/>
      <c r="BW1221" s="285"/>
      <c r="BX1221" s="285"/>
      <c r="BY1221" s="285"/>
      <c r="BZ1221" s="285"/>
      <c r="CA1221" s="285"/>
      <c r="CB1221" s="286"/>
      <c r="CC1221" s="255"/>
      <c r="CD1221" s="255"/>
      <c r="CE1221" s="255"/>
      <c r="CF1221" s="255"/>
      <c r="CG1221" s="255"/>
      <c r="CH1221" s="255"/>
      <c r="CI1221" s="284" t="s">
        <v>930</v>
      </c>
      <c r="CJ1221" s="285"/>
      <c r="CK1221" s="285"/>
      <c r="CL1221" s="285"/>
      <c r="CM1221" s="285"/>
      <c r="CN1221" s="286"/>
    </row>
    <row r="1222" spans="4:92" ht="14.25" customHeight="1" x14ac:dyDescent="0.35">
      <c r="D1222" s="284"/>
      <c r="E1222" s="285"/>
      <c r="F1222" s="285"/>
      <c r="G1222" s="285"/>
      <c r="H1222" s="285"/>
      <c r="I1222" s="285"/>
      <c r="J1222" s="285"/>
      <c r="K1222" s="285"/>
      <c r="L1222" s="285"/>
      <c r="M1222" s="285"/>
      <c r="N1222" s="285"/>
      <c r="O1222" s="285"/>
      <c r="P1222" s="285"/>
      <c r="Q1222" s="285"/>
      <c r="R1222" s="285"/>
      <c r="S1222" s="285"/>
      <c r="T1222" s="285"/>
      <c r="U1222" s="285"/>
      <c r="V1222" s="285"/>
      <c r="W1222" s="285"/>
      <c r="X1222" s="285"/>
      <c r="Y1222" s="285"/>
      <c r="Z1222" s="285"/>
      <c r="AA1222" s="285"/>
      <c r="AB1222" s="285"/>
      <c r="AC1222" s="285"/>
      <c r="AD1222" s="285"/>
      <c r="AE1222" s="285"/>
      <c r="AF1222" s="286"/>
      <c r="AG1222" s="284"/>
      <c r="AH1222" s="285"/>
      <c r="AI1222" s="285"/>
      <c r="AJ1222" s="285"/>
      <c r="AK1222" s="285"/>
      <c r="AL1222" s="285"/>
      <c r="AM1222" s="286"/>
      <c r="AN1222" s="284"/>
      <c r="AO1222" s="285"/>
      <c r="AP1222" s="285"/>
      <c r="AQ1222" s="285"/>
      <c r="AR1222" s="285"/>
      <c r="AS1222" s="285"/>
      <c r="AT1222" s="286"/>
      <c r="AV1222" s="530" t="s">
        <v>1151</v>
      </c>
      <c r="AW1222" s="530"/>
      <c r="AX1222" s="530"/>
      <c r="AY1222" s="530"/>
      <c r="AZ1222" s="530"/>
      <c r="BA1222" s="530"/>
      <c r="BB1222" s="530"/>
      <c r="BC1222" s="530"/>
      <c r="BD1222" s="530"/>
      <c r="BE1222" s="530"/>
      <c r="BF1222" s="530"/>
      <c r="BG1222" s="530"/>
      <c r="BH1222" s="530"/>
      <c r="BI1222" s="530"/>
      <c r="BJ1222" s="530"/>
      <c r="BK1222" s="530"/>
      <c r="BL1222" s="255">
        <v>8</v>
      </c>
      <c r="BM1222" s="255"/>
      <c r="BN1222" s="255"/>
      <c r="BO1222" s="255"/>
      <c r="BP1222" s="255"/>
      <c r="BQ1222" s="255"/>
      <c r="BR1222" s="255"/>
      <c r="BS1222" s="255"/>
      <c r="BT1222" s="255"/>
      <c r="BU1222" s="284">
        <v>16</v>
      </c>
      <c r="BV1222" s="285"/>
      <c r="BW1222" s="285"/>
      <c r="BX1222" s="285"/>
      <c r="BY1222" s="285"/>
      <c r="BZ1222" s="285"/>
      <c r="CA1222" s="285"/>
      <c r="CB1222" s="286"/>
      <c r="CC1222" s="255"/>
      <c r="CD1222" s="255"/>
      <c r="CE1222" s="255"/>
      <c r="CF1222" s="255"/>
      <c r="CG1222" s="255"/>
      <c r="CH1222" s="255"/>
      <c r="CI1222" s="284" t="s">
        <v>930</v>
      </c>
      <c r="CJ1222" s="285"/>
      <c r="CK1222" s="285"/>
      <c r="CL1222" s="285"/>
      <c r="CM1222" s="285"/>
      <c r="CN1222" s="286"/>
    </row>
    <row r="1223" spans="4:92" ht="14.25" customHeight="1" x14ac:dyDescent="0.35">
      <c r="D1223" s="284"/>
      <c r="E1223" s="285"/>
      <c r="F1223" s="285"/>
      <c r="G1223" s="285"/>
      <c r="H1223" s="285"/>
      <c r="I1223" s="285"/>
      <c r="J1223" s="285"/>
      <c r="K1223" s="285"/>
      <c r="L1223" s="285"/>
      <c r="M1223" s="285"/>
      <c r="N1223" s="285"/>
      <c r="O1223" s="285"/>
      <c r="P1223" s="285"/>
      <c r="Q1223" s="285"/>
      <c r="R1223" s="285"/>
      <c r="S1223" s="285"/>
      <c r="T1223" s="285"/>
      <c r="U1223" s="285"/>
      <c r="V1223" s="285"/>
      <c r="W1223" s="285"/>
      <c r="X1223" s="285"/>
      <c r="Y1223" s="285"/>
      <c r="Z1223" s="285"/>
      <c r="AA1223" s="285"/>
      <c r="AB1223" s="285"/>
      <c r="AC1223" s="285"/>
      <c r="AD1223" s="285"/>
      <c r="AE1223" s="285"/>
      <c r="AF1223" s="286"/>
      <c r="AG1223" s="284"/>
      <c r="AH1223" s="285"/>
      <c r="AI1223" s="285"/>
      <c r="AJ1223" s="285"/>
      <c r="AK1223" s="285"/>
      <c r="AL1223" s="285"/>
      <c r="AM1223" s="286"/>
      <c r="AN1223" s="284"/>
      <c r="AO1223" s="285"/>
      <c r="AP1223" s="285"/>
      <c r="AQ1223" s="285"/>
      <c r="AR1223" s="285"/>
      <c r="AS1223" s="285"/>
      <c r="AT1223" s="286"/>
      <c r="AV1223" s="530" t="s">
        <v>1152</v>
      </c>
      <c r="AW1223" s="530"/>
      <c r="AX1223" s="530"/>
      <c r="AY1223" s="530"/>
      <c r="AZ1223" s="530"/>
      <c r="BA1223" s="530"/>
      <c r="BB1223" s="530"/>
      <c r="BC1223" s="530"/>
      <c r="BD1223" s="530"/>
      <c r="BE1223" s="530"/>
      <c r="BF1223" s="530"/>
      <c r="BG1223" s="530"/>
      <c r="BH1223" s="530"/>
      <c r="BI1223" s="530"/>
      <c r="BJ1223" s="530"/>
      <c r="BK1223" s="530"/>
      <c r="BL1223" s="255">
        <v>5</v>
      </c>
      <c r="BM1223" s="255"/>
      <c r="BN1223" s="255"/>
      <c r="BO1223" s="255"/>
      <c r="BP1223" s="255"/>
      <c r="BQ1223" s="255"/>
      <c r="BR1223" s="255"/>
      <c r="BS1223" s="255"/>
      <c r="BT1223" s="255"/>
      <c r="BU1223" s="284">
        <v>9</v>
      </c>
      <c r="BV1223" s="285"/>
      <c r="BW1223" s="285"/>
      <c r="BX1223" s="285"/>
      <c r="BY1223" s="285"/>
      <c r="BZ1223" s="285"/>
      <c r="CA1223" s="285"/>
      <c r="CB1223" s="286"/>
      <c r="CC1223" s="255"/>
      <c r="CD1223" s="255"/>
      <c r="CE1223" s="255"/>
      <c r="CF1223" s="255"/>
      <c r="CG1223" s="255"/>
      <c r="CH1223" s="255"/>
      <c r="CI1223" s="284" t="s">
        <v>930</v>
      </c>
      <c r="CJ1223" s="285"/>
      <c r="CK1223" s="285"/>
      <c r="CL1223" s="285"/>
      <c r="CM1223" s="285"/>
      <c r="CN1223" s="286"/>
    </row>
    <row r="1224" spans="4:92" ht="14.25" customHeight="1" x14ac:dyDescent="0.35">
      <c r="D1224" s="284"/>
      <c r="E1224" s="285"/>
      <c r="F1224" s="285"/>
      <c r="G1224" s="285"/>
      <c r="H1224" s="285"/>
      <c r="I1224" s="285"/>
      <c r="J1224" s="285"/>
      <c r="K1224" s="285"/>
      <c r="L1224" s="285"/>
      <c r="M1224" s="285"/>
      <c r="N1224" s="285"/>
      <c r="O1224" s="285"/>
      <c r="P1224" s="285"/>
      <c r="Q1224" s="285"/>
      <c r="R1224" s="285"/>
      <c r="S1224" s="285"/>
      <c r="T1224" s="285"/>
      <c r="U1224" s="285"/>
      <c r="V1224" s="285"/>
      <c r="W1224" s="285"/>
      <c r="X1224" s="285"/>
      <c r="Y1224" s="285"/>
      <c r="Z1224" s="285"/>
      <c r="AA1224" s="285"/>
      <c r="AB1224" s="285"/>
      <c r="AC1224" s="285"/>
      <c r="AD1224" s="285"/>
      <c r="AE1224" s="285"/>
      <c r="AF1224" s="286"/>
      <c r="AG1224" s="284"/>
      <c r="AH1224" s="285"/>
      <c r="AI1224" s="285"/>
      <c r="AJ1224" s="285"/>
      <c r="AK1224" s="285"/>
      <c r="AL1224" s="285"/>
      <c r="AM1224" s="286"/>
      <c r="AN1224" s="284"/>
      <c r="AO1224" s="285"/>
      <c r="AP1224" s="285"/>
      <c r="AQ1224" s="285"/>
      <c r="AR1224" s="285"/>
      <c r="AS1224" s="285"/>
      <c r="AT1224" s="286"/>
      <c r="AV1224" s="530" t="s">
        <v>1153</v>
      </c>
      <c r="AW1224" s="530"/>
      <c r="AX1224" s="530"/>
      <c r="AY1224" s="530"/>
      <c r="AZ1224" s="530"/>
      <c r="BA1224" s="530"/>
      <c r="BB1224" s="530"/>
      <c r="BC1224" s="530"/>
      <c r="BD1224" s="530"/>
      <c r="BE1224" s="530"/>
      <c r="BF1224" s="530"/>
      <c r="BG1224" s="530"/>
      <c r="BH1224" s="530"/>
      <c r="BI1224" s="530"/>
      <c r="BJ1224" s="530"/>
      <c r="BK1224" s="530"/>
      <c r="BL1224" s="255">
        <v>4</v>
      </c>
      <c r="BM1224" s="255"/>
      <c r="BN1224" s="255"/>
      <c r="BO1224" s="255"/>
      <c r="BP1224" s="255"/>
      <c r="BQ1224" s="255"/>
      <c r="BR1224" s="255"/>
      <c r="BS1224" s="255"/>
      <c r="BT1224" s="255"/>
      <c r="BU1224" s="284">
        <v>7</v>
      </c>
      <c r="BV1224" s="285"/>
      <c r="BW1224" s="285"/>
      <c r="BX1224" s="285"/>
      <c r="BY1224" s="285"/>
      <c r="BZ1224" s="285"/>
      <c r="CA1224" s="285"/>
      <c r="CB1224" s="286"/>
      <c r="CC1224" s="255"/>
      <c r="CD1224" s="255"/>
      <c r="CE1224" s="255"/>
      <c r="CF1224" s="255"/>
      <c r="CG1224" s="255"/>
      <c r="CH1224" s="255"/>
      <c r="CI1224" s="284" t="s">
        <v>930</v>
      </c>
      <c r="CJ1224" s="285"/>
      <c r="CK1224" s="285"/>
      <c r="CL1224" s="285"/>
      <c r="CM1224" s="285"/>
      <c r="CN1224" s="286"/>
    </row>
    <row r="1225" spans="4:92" ht="14.25" customHeight="1" x14ac:dyDescent="0.35">
      <c r="D1225" s="284"/>
      <c r="E1225" s="285"/>
      <c r="F1225" s="285"/>
      <c r="G1225" s="285"/>
      <c r="H1225" s="285"/>
      <c r="I1225" s="285"/>
      <c r="J1225" s="285"/>
      <c r="K1225" s="285"/>
      <c r="L1225" s="285"/>
      <c r="M1225" s="285"/>
      <c r="N1225" s="285"/>
      <c r="O1225" s="285"/>
      <c r="P1225" s="285"/>
      <c r="Q1225" s="285"/>
      <c r="R1225" s="285"/>
      <c r="S1225" s="285"/>
      <c r="T1225" s="285"/>
      <c r="U1225" s="285"/>
      <c r="V1225" s="285"/>
      <c r="W1225" s="285"/>
      <c r="X1225" s="285"/>
      <c r="Y1225" s="285"/>
      <c r="Z1225" s="285"/>
      <c r="AA1225" s="285"/>
      <c r="AB1225" s="285"/>
      <c r="AC1225" s="285"/>
      <c r="AD1225" s="285"/>
      <c r="AE1225" s="285"/>
      <c r="AF1225" s="286"/>
      <c r="AG1225" s="284"/>
      <c r="AH1225" s="285"/>
      <c r="AI1225" s="285"/>
      <c r="AJ1225" s="285"/>
      <c r="AK1225" s="285"/>
      <c r="AL1225" s="285"/>
      <c r="AM1225" s="286"/>
      <c r="AN1225" s="284"/>
      <c r="AO1225" s="285"/>
      <c r="AP1225" s="285"/>
      <c r="AQ1225" s="285"/>
      <c r="AR1225" s="285"/>
      <c r="AS1225" s="285"/>
      <c r="AT1225" s="286"/>
      <c r="AV1225" s="530" t="s">
        <v>1154</v>
      </c>
      <c r="AW1225" s="530"/>
      <c r="AX1225" s="530"/>
      <c r="AY1225" s="530"/>
      <c r="AZ1225" s="530"/>
      <c r="BA1225" s="530"/>
      <c r="BB1225" s="530"/>
      <c r="BC1225" s="530"/>
      <c r="BD1225" s="530"/>
      <c r="BE1225" s="530"/>
      <c r="BF1225" s="530"/>
      <c r="BG1225" s="530"/>
      <c r="BH1225" s="530"/>
      <c r="BI1225" s="530"/>
      <c r="BJ1225" s="530"/>
      <c r="BK1225" s="530"/>
      <c r="BL1225" s="255">
        <v>10</v>
      </c>
      <c r="BM1225" s="255"/>
      <c r="BN1225" s="255"/>
      <c r="BO1225" s="255"/>
      <c r="BP1225" s="255"/>
      <c r="BQ1225" s="255"/>
      <c r="BR1225" s="255"/>
      <c r="BS1225" s="255"/>
      <c r="BT1225" s="255"/>
      <c r="BU1225" s="284">
        <v>20</v>
      </c>
      <c r="BV1225" s="285"/>
      <c r="BW1225" s="285"/>
      <c r="BX1225" s="285"/>
      <c r="BY1225" s="285"/>
      <c r="BZ1225" s="285"/>
      <c r="CA1225" s="285"/>
      <c r="CB1225" s="286"/>
      <c r="CC1225" s="255"/>
      <c r="CD1225" s="255"/>
      <c r="CE1225" s="255"/>
      <c r="CF1225" s="255"/>
      <c r="CG1225" s="255"/>
      <c r="CH1225" s="255"/>
      <c r="CI1225" s="284" t="s">
        <v>930</v>
      </c>
      <c r="CJ1225" s="285"/>
      <c r="CK1225" s="285"/>
      <c r="CL1225" s="285"/>
      <c r="CM1225" s="285"/>
      <c r="CN1225" s="286"/>
    </row>
    <row r="1226" spans="4:92" ht="14.25" customHeight="1" x14ac:dyDescent="0.35">
      <c r="D1226" s="284"/>
      <c r="E1226" s="285"/>
      <c r="F1226" s="285"/>
      <c r="G1226" s="285"/>
      <c r="H1226" s="285"/>
      <c r="I1226" s="285"/>
      <c r="J1226" s="285"/>
      <c r="K1226" s="285"/>
      <c r="L1226" s="285"/>
      <c r="M1226" s="285"/>
      <c r="N1226" s="285"/>
      <c r="O1226" s="285"/>
      <c r="P1226" s="285"/>
      <c r="Q1226" s="285"/>
      <c r="R1226" s="285"/>
      <c r="S1226" s="285"/>
      <c r="T1226" s="285"/>
      <c r="U1226" s="285"/>
      <c r="V1226" s="285"/>
      <c r="W1226" s="285"/>
      <c r="X1226" s="285"/>
      <c r="Y1226" s="285"/>
      <c r="Z1226" s="285"/>
      <c r="AA1226" s="285"/>
      <c r="AB1226" s="285"/>
      <c r="AC1226" s="285"/>
      <c r="AD1226" s="285"/>
      <c r="AE1226" s="285"/>
      <c r="AF1226" s="286"/>
      <c r="AG1226" s="284"/>
      <c r="AH1226" s="285"/>
      <c r="AI1226" s="285"/>
      <c r="AJ1226" s="285"/>
      <c r="AK1226" s="285"/>
      <c r="AL1226" s="285"/>
      <c r="AM1226" s="286"/>
      <c r="AN1226" s="284"/>
      <c r="AO1226" s="285"/>
      <c r="AP1226" s="285"/>
      <c r="AQ1226" s="285"/>
      <c r="AR1226" s="285"/>
      <c r="AS1226" s="285"/>
      <c r="AT1226" s="286"/>
      <c r="AV1226" s="530" t="s">
        <v>1155</v>
      </c>
      <c r="AW1226" s="530"/>
      <c r="AX1226" s="530"/>
      <c r="AY1226" s="530"/>
      <c r="AZ1226" s="530"/>
      <c r="BA1226" s="530"/>
      <c r="BB1226" s="530"/>
      <c r="BC1226" s="530"/>
      <c r="BD1226" s="530"/>
      <c r="BE1226" s="530"/>
      <c r="BF1226" s="530"/>
      <c r="BG1226" s="530"/>
      <c r="BH1226" s="530"/>
      <c r="BI1226" s="530"/>
      <c r="BJ1226" s="530"/>
      <c r="BK1226" s="530"/>
      <c r="BL1226" s="255">
        <v>9</v>
      </c>
      <c r="BM1226" s="255"/>
      <c r="BN1226" s="255"/>
      <c r="BO1226" s="255"/>
      <c r="BP1226" s="255"/>
      <c r="BQ1226" s="255"/>
      <c r="BR1226" s="255"/>
      <c r="BS1226" s="255"/>
      <c r="BT1226" s="255"/>
      <c r="BU1226" s="284">
        <v>16</v>
      </c>
      <c r="BV1226" s="285"/>
      <c r="BW1226" s="285"/>
      <c r="BX1226" s="285"/>
      <c r="BY1226" s="285"/>
      <c r="BZ1226" s="285"/>
      <c r="CA1226" s="285"/>
      <c r="CB1226" s="286"/>
      <c r="CC1226" s="255"/>
      <c r="CD1226" s="255"/>
      <c r="CE1226" s="255"/>
      <c r="CF1226" s="255"/>
      <c r="CG1226" s="255"/>
      <c r="CH1226" s="255"/>
      <c r="CI1226" s="284" t="s">
        <v>930</v>
      </c>
      <c r="CJ1226" s="285"/>
      <c r="CK1226" s="285"/>
      <c r="CL1226" s="285"/>
      <c r="CM1226" s="285"/>
      <c r="CN1226" s="286"/>
    </row>
    <row r="1227" spans="4:92" ht="14.25" customHeight="1" x14ac:dyDescent="0.35">
      <c r="D1227" s="284"/>
      <c r="E1227" s="285"/>
      <c r="F1227" s="285"/>
      <c r="G1227" s="285"/>
      <c r="H1227" s="285"/>
      <c r="I1227" s="285"/>
      <c r="J1227" s="285"/>
      <c r="K1227" s="285"/>
      <c r="L1227" s="285"/>
      <c r="M1227" s="285"/>
      <c r="N1227" s="285"/>
      <c r="O1227" s="285"/>
      <c r="P1227" s="285"/>
      <c r="Q1227" s="285"/>
      <c r="R1227" s="285"/>
      <c r="S1227" s="285"/>
      <c r="T1227" s="285"/>
      <c r="U1227" s="285"/>
      <c r="V1227" s="285"/>
      <c r="W1227" s="285"/>
      <c r="X1227" s="285"/>
      <c r="Y1227" s="285"/>
      <c r="Z1227" s="285"/>
      <c r="AA1227" s="285"/>
      <c r="AB1227" s="285"/>
      <c r="AC1227" s="285"/>
      <c r="AD1227" s="285"/>
      <c r="AE1227" s="285"/>
      <c r="AF1227" s="286"/>
      <c r="AG1227" s="284"/>
      <c r="AH1227" s="285"/>
      <c r="AI1227" s="285"/>
      <c r="AJ1227" s="285"/>
      <c r="AK1227" s="285"/>
      <c r="AL1227" s="285"/>
      <c r="AM1227" s="286"/>
      <c r="AN1227" s="284"/>
      <c r="AO1227" s="285"/>
      <c r="AP1227" s="285"/>
      <c r="AQ1227" s="285"/>
      <c r="AR1227" s="285"/>
      <c r="AS1227" s="285"/>
      <c r="AT1227" s="286"/>
      <c r="AV1227" s="530" t="s">
        <v>1156</v>
      </c>
      <c r="AW1227" s="530"/>
      <c r="AX1227" s="530"/>
      <c r="AY1227" s="530"/>
      <c r="AZ1227" s="530"/>
      <c r="BA1227" s="530"/>
      <c r="BB1227" s="530"/>
      <c r="BC1227" s="530"/>
      <c r="BD1227" s="530"/>
      <c r="BE1227" s="530"/>
      <c r="BF1227" s="530"/>
      <c r="BG1227" s="530"/>
      <c r="BH1227" s="530"/>
      <c r="BI1227" s="530"/>
      <c r="BJ1227" s="530"/>
      <c r="BK1227" s="530"/>
      <c r="BL1227" s="255">
        <v>6</v>
      </c>
      <c r="BM1227" s="255"/>
      <c r="BN1227" s="255"/>
      <c r="BO1227" s="255"/>
      <c r="BP1227" s="255"/>
      <c r="BQ1227" s="255"/>
      <c r="BR1227" s="255"/>
      <c r="BS1227" s="255"/>
      <c r="BT1227" s="255"/>
      <c r="BU1227" s="284">
        <v>10</v>
      </c>
      <c r="BV1227" s="285"/>
      <c r="BW1227" s="285"/>
      <c r="BX1227" s="285"/>
      <c r="BY1227" s="285"/>
      <c r="BZ1227" s="285"/>
      <c r="CA1227" s="285"/>
      <c r="CB1227" s="286"/>
      <c r="CC1227" s="255"/>
      <c r="CD1227" s="255"/>
      <c r="CE1227" s="255"/>
      <c r="CF1227" s="255"/>
      <c r="CG1227" s="255"/>
      <c r="CH1227" s="255"/>
      <c r="CI1227" s="284" t="s">
        <v>930</v>
      </c>
      <c r="CJ1227" s="285"/>
      <c r="CK1227" s="285"/>
      <c r="CL1227" s="285"/>
      <c r="CM1227" s="285"/>
      <c r="CN1227" s="286"/>
    </row>
    <row r="1228" spans="4:92" ht="14.25" customHeight="1" x14ac:dyDescent="0.35">
      <c r="D1228" s="284"/>
      <c r="E1228" s="285"/>
      <c r="F1228" s="285"/>
      <c r="G1228" s="285"/>
      <c r="H1228" s="285"/>
      <c r="I1228" s="285"/>
      <c r="J1228" s="285"/>
      <c r="K1228" s="285"/>
      <c r="L1228" s="285"/>
      <c r="M1228" s="285"/>
      <c r="N1228" s="285"/>
      <c r="O1228" s="285"/>
      <c r="P1228" s="285"/>
      <c r="Q1228" s="285"/>
      <c r="R1228" s="285"/>
      <c r="S1228" s="285"/>
      <c r="T1228" s="285"/>
      <c r="U1228" s="285"/>
      <c r="V1228" s="285"/>
      <c r="W1228" s="285"/>
      <c r="X1228" s="285"/>
      <c r="Y1228" s="285"/>
      <c r="Z1228" s="285"/>
      <c r="AA1228" s="285"/>
      <c r="AB1228" s="285"/>
      <c r="AC1228" s="285"/>
      <c r="AD1228" s="285"/>
      <c r="AE1228" s="285"/>
      <c r="AF1228" s="286"/>
      <c r="AG1228" s="284"/>
      <c r="AH1228" s="285"/>
      <c r="AI1228" s="285"/>
      <c r="AJ1228" s="285"/>
      <c r="AK1228" s="285"/>
      <c r="AL1228" s="285"/>
      <c r="AM1228" s="286"/>
      <c r="AN1228" s="284"/>
      <c r="AO1228" s="285"/>
      <c r="AP1228" s="285"/>
      <c r="AQ1228" s="285"/>
      <c r="AR1228" s="285"/>
      <c r="AS1228" s="285"/>
      <c r="AT1228" s="286"/>
      <c r="AV1228" s="530" t="s">
        <v>1157</v>
      </c>
      <c r="AW1228" s="530"/>
      <c r="AX1228" s="530"/>
      <c r="AY1228" s="530"/>
      <c r="AZ1228" s="530"/>
      <c r="BA1228" s="530"/>
      <c r="BB1228" s="530"/>
      <c r="BC1228" s="530"/>
      <c r="BD1228" s="530"/>
      <c r="BE1228" s="530"/>
      <c r="BF1228" s="530"/>
      <c r="BG1228" s="530"/>
      <c r="BH1228" s="530"/>
      <c r="BI1228" s="530"/>
      <c r="BJ1228" s="530"/>
      <c r="BK1228" s="530"/>
      <c r="BL1228" s="255">
        <v>12</v>
      </c>
      <c r="BM1228" s="255"/>
      <c r="BN1228" s="255"/>
      <c r="BO1228" s="255"/>
      <c r="BP1228" s="255"/>
      <c r="BQ1228" s="255"/>
      <c r="BR1228" s="255"/>
      <c r="BS1228" s="255"/>
      <c r="BT1228" s="255"/>
      <c r="BU1228" s="284">
        <v>18</v>
      </c>
      <c r="BV1228" s="285"/>
      <c r="BW1228" s="285"/>
      <c r="BX1228" s="285"/>
      <c r="BY1228" s="285"/>
      <c r="BZ1228" s="285"/>
      <c r="CA1228" s="285"/>
      <c r="CB1228" s="286"/>
      <c r="CC1228" s="255"/>
      <c r="CD1228" s="255"/>
      <c r="CE1228" s="255"/>
      <c r="CF1228" s="255"/>
      <c r="CG1228" s="255"/>
      <c r="CH1228" s="255"/>
      <c r="CI1228" s="284" t="s">
        <v>930</v>
      </c>
      <c r="CJ1228" s="285"/>
      <c r="CK1228" s="285"/>
      <c r="CL1228" s="285"/>
      <c r="CM1228" s="285"/>
      <c r="CN1228" s="286"/>
    </row>
    <row r="1229" spans="4:92" ht="14.25" customHeight="1" x14ac:dyDescent="0.35">
      <c r="D1229" s="284"/>
      <c r="E1229" s="285"/>
      <c r="F1229" s="285"/>
      <c r="G1229" s="285"/>
      <c r="H1229" s="285"/>
      <c r="I1229" s="285"/>
      <c r="J1229" s="285"/>
      <c r="K1229" s="285"/>
      <c r="L1229" s="285"/>
      <c r="M1229" s="285"/>
      <c r="N1229" s="285"/>
      <c r="O1229" s="285"/>
      <c r="P1229" s="285"/>
      <c r="Q1229" s="285"/>
      <c r="R1229" s="285"/>
      <c r="S1229" s="285"/>
      <c r="T1229" s="285"/>
      <c r="U1229" s="285"/>
      <c r="V1229" s="285"/>
      <c r="W1229" s="285"/>
      <c r="X1229" s="285"/>
      <c r="Y1229" s="285"/>
      <c r="Z1229" s="285"/>
      <c r="AA1229" s="285"/>
      <c r="AB1229" s="285"/>
      <c r="AC1229" s="285"/>
      <c r="AD1229" s="285"/>
      <c r="AE1229" s="285"/>
      <c r="AF1229" s="286"/>
      <c r="AG1229" s="284"/>
      <c r="AH1229" s="285"/>
      <c r="AI1229" s="285"/>
      <c r="AJ1229" s="285"/>
      <c r="AK1229" s="285"/>
      <c r="AL1229" s="285"/>
      <c r="AM1229" s="286"/>
      <c r="AN1229" s="284"/>
      <c r="AO1229" s="285"/>
      <c r="AP1229" s="285"/>
      <c r="AQ1229" s="285"/>
      <c r="AR1229" s="285"/>
      <c r="AS1229" s="285"/>
      <c r="AT1229" s="286"/>
      <c r="AV1229" s="530" t="s">
        <v>1158</v>
      </c>
      <c r="AW1229" s="530"/>
      <c r="AX1229" s="530"/>
      <c r="AY1229" s="530"/>
      <c r="AZ1229" s="530"/>
      <c r="BA1229" s="530"/>
      <c r="BB1229" s="530"/>
      <c r="BC1229" s="530"/>
      <c r="BD1229" s="530"/>
      <c r="BE1229" s="530"/>
      <c r="BF1229" s="530"/>
      <c r="BG1229" s="530"/>
      <c r="BH1229" s="530"/>
      <c r="BI1229" s="530"/>
      <c r="BJ1229" s="530"/>
      <c r="BK1229" s="530"/>
      <c r="BL1229" s="255">
        <v>32</v>
      </c>
      <c r="BM1229" s="255"/>
      <c r="BN1229" s="255"/>
      <c r="BO1229" s="255"/>
      <c r="BP1229" s="255"/>
      <c r="BQ1229" s="255"/>
      <c r="BR1229" s="255"/>
      <c r="BS1229" s="255"/>
      <c r="BT1229" s="255"/>
      <c r="BU1229" s="284">
        <v>30</v>
      </c>
      <c r="BV1229" s="285"/>
      <c r="BW1229" s="285"/>
      <c r="BX1229" s="285"/>
      <c r="BY1229" s="285"/>
      <c r="BZ1229" s="285"/>
      <c r="CA1229" s="285"/>
      <c r="CB1229" s="286"/>
      <c r="CC1229" s="255"/>
      <c r="CD1229" s="255"/>
      <c r="CE1229" s="255"/>
      <c r="CF1229" s="255"/>
      <c r="CG1229" s="255"/>
      <c r="CH1229" s="255"/>
      <c r="CI1229" s="284" t="s">
        <v>930</v>
      </c>
      <c r="CJ1229" s="285"/>
      <c r="CK1229" s="285"/>
      <c r="CL1229" s="285"/>
      <c r="CM1229" s="285"/>
      <c r="CN1229" s="286"/>
    </row>
    <row r="1230" spans="4:92" ht="14.25" customHeight="1" x14ac:dyDescent="0.35">
      <c r="D1230" s="284"/>
      <c r="E1230" s="285"/>
      <c r="F1230" s="285"/>
      <c r="G1230" s="285"/>
      <c r="H1230" s="285"/>
      <c r="I1230" s="285"/>
      <c r="J1230" s="285"/>
      <c r="K1230" s="285"/>
      <c r="L1230" s="285"/>
      <c r="M1230" s="285"/>
      <c r="N1230" s="285"/>
      <c r="O1230" s="285"/>
      <c r="P1230" s="285"/>
      <c r="Q1230" s="285"/>
      <c r="R1230" s="285"/>
      <c r="S1230" s="285"/>
      <c r="T1230" s="285"/>
      <c r="U1230" s="285"/>
      <c r="V1230" s="285"/>
      <c r="W1230" s="285"/>
      <c r="X1230" s="285"/>
      <c r="Y1230" s="285"/>
      <c r="Z1230" s="285"/>
      <c r="AA1230" s="285"/>
      <c r="AB1230" s="285"/>
      <c r="AC1230" s="285"/>
      <c r="AD1230" s="285"/>
      <c r="AE1230" s="285"/>
      <c r="AF1230" s="286"/>
      <c r="AG1230" s="284"/>
      <c r="AH1230" s="285"/>
      <c r="AI1230" s="285"/>
      <c r="AJ1230" s="285"/>
      <c r="AK1230" s="285"/>
      <c r="AL1230" s="285"/>
      <c r="AM1230" s="286"/>
      <c r="AN1230" s="284"/>
      <c r="AO1230" s="285"/>
      <c r="AP1230" s="285"/>
      <c r="AQ1230" s="285"/>
      <c r="AR1230" s="285"/>
      <c r="AS1230" s="285"/>
      <c r="AT1230" s="286"/>
      <c r="AV1230" s="530" t="s">
        <v>1159</v>
      </c>
      <c r="AW1230" s="530"/>
      <c r="AX1230" s="530"/>
      <c r="AY1230" s="530"/>
      <c r="AZ1230" s="530"/>
      <c r="BA1230" s="530"/>
      <c r="BB1230" s="530"/>
      <c r="BC1230" s="530"/>
      <c r="BD1230" s="530"/>
      <c r="BE1230" s="530"/>
      <c r="BF1230" s="530"/>
      <c r="BG1230" s="530"/>
      <c r="BH1230" s="530"/>
      <c r="BI1230" s="530"/>
      <c r="BJ1230" s="530"/>
      <c r="BK1230" s="530"/>
      <c r="BL1230" s="255">
        <v>3</v>
      </c>
      <c r="BM1230" s="255"/>
      <c r="BN1230" s="255"/>
      <c r="BO1230" s="255"/>
      <c r="BP1230" s="255"/>
      <c r="BQ1230" s="255"/>
      <c r="BR1230" s="255"/>
      <c r="BS1230" s="255"/>
      <c r="BT1230" s="255"/>
      <c r="BU1230" s="284">
        <v>10</v>
      </c>
      <c r="BV1230" s="285"/>
      <c r="BW1230" s="285"/>
      <c r="BX1230" s="285"/>
      <c r="BY1230" s="285"/>
      <c r="BZ1230" s="285"/>
      <c r="CA1230" s="285"/>
      <c r="CB1230" s="286"/>
      <c r="CC1230" s="255"/>
      <c r="CD1230" s="255"/>
      <c r="CE1230" s="255"/>
      <c r="CF1230" s="255"/>
      <c r="CG1230" s="255"/>
      <c r="CH1230" s="255"/>
      <c r="CI1230" s="284" t="s">
        <v>930</v>
      </c>
      <c r="CJ1230" s="285"/>
      <c r="CK1230" s="285"/>
      <c r="CL1230" s="285"/>
      <c r="CM1230" s="285"/>
      <c r="CN1230" s="286"/>
    </row>
    <row r="1231" spans="4:92" ht="14.25" customHeight="1" x14ac:dyDescent="0.35">
      <c r="D1231" s="284"/>
      <c r="E1231" s="285"/>
      <c r="F1231" s="285"/>
      <c r="G1231" s="285"/>
      <c r="H1231" s="285"/>
      <c r="I1231" s="285"/>
      <c r="J1231" s="285"/>
      <c r="K1231" s="285"/>
      <c r="L1231" s="285"/>
      <c r="M1231" s="285"/>
      <c r="N1231" s="285"/>
      <c r="O1231" s="285"/>
      <c r="P1231" s="285"/>
      <c r="Q1231" s="285"/>
      <c r="R1231" s="285"/>
      <c r="S1231" s="285"/>
      <c r="T1231" s="285"/>
      <c r="U1231" s="285"/>
      <c r="V1231" s="285"/>
      <c r="W1231" s="285"/>
      <c r="X1231" s="285"/>
      <c r="Y1231" s="285"/>
      <c r="Z1231" s="285"/>
      <c r="AA1231" s="285"/>
      <c r="AB1231" s="285"/>
      <c r="AC1231" s="285"/>
      <c r="AD1231" s="285"/>
      <c r="AE1231" s="285"/>
      <c r="AF1231" s="286"/>
      <c r="AG1231" s="284"/>
      <c r="AH1231" s="285"/>
      <c r="AI1231" s="285"/>
      <c r="AJ1231" s="285"/>
      <c r="AK1231" s="285"/>
      <c r="AL1231" s="285"/>
      <c r="AM1231" s="286"/>
      <c r="AN1231" s="284"/>
      <c r="AO1231" s="285"/>
      <c r="AP1231" s="285"/>
      <c r="AQ1231" s="285"/>
      <c r="AR1231" s="285"/>
      <c r="AS1231" s="285"/>
      <c r="AT1231" s="286"/>
      <c r="AV1231" s="530" t="s">
        <v>1160</v>
      </c>
      <c r="AW1231" s="530"/>
      <c r="AX1231" s="530"/>
      <c r="AY1231" s="530"/>
      <c r="AZ1231" s="530"/>
      <c r="BA1231" s="530"/>
      <c r="BB1231" s="530"/>
      <c r="BC1231" s="530"/>
      <c r="BD1231" s="530"/>
      <c r="BE1231" s="530"/>
      <c r="BF1231" s="530"/>
      <c r="BG1231" s="530"/>
      <c r="BH1231" s="530"/>
      <c r="BI1231" s="530"/>
      <c r="BJ1231" s="530"/>
      <c r="BK1231" s="530"/>
      <c r="BL1231" s="255">
        <v>11</v>
      </c>
      <c r="BM1231" s="255"/>
      <c r="BN1231" s="255"/>
      <c r="BO1231" s="255"/>
      <c r="BP1231" s="255"/>
      <c r="BQ1231" s="255"/>
      <c r="BR1231" s="255"/>
      <c r="BS1231" s="255"/>
      <c r="BT1231" s="255"/>
      <c r="BU1231" s="284">
        <v>51</v>
      </c>
      <c r="BV1231" s="285"/>
      <c r="BW1231" s="285"/>
      <c r="BX1231" s="285"/>
      <c r="BY1231" s="285"/>
      <c r="BZ1231" s="285"/>
      <c r="CA1231" s="285"/>
      <c r="CB1231" s="286"/>
      <c r="CC1231" s="255"/>
      <c r="CD1231" s="255"/>
      <c r="CE1231" s="255"/>
      <c r="CF1231" s="255"/>
      <c r="CG1231" s="255"/>
      <c r="CH1231" s="255"/>
      <c r="CI1231" s="284" t="s">
        <v>930</v>
      </c>
      <c r="CJ1231" s="285"/>
      <c r="CK1231" s="285"/>
      <c r="CL1231" s="285"/>
      <c r="CM1231" s="285"/>
      <c r="CN1231" s="286"/>
    </row>
    <row r="1232" spans="4:92" ht="14.25" customHeight="1" x14ac:dyDescent="0.35">
      <c r="D1232" s="284"/>
      <c r="E1232" s="285"/>
      <c r="F1232" s="285"/>
      <c r="G1232" s="285"/>
      <c r="H1232" s="285"/>
      <c r="I1232" s="285"/>
      <c r="J1232" s="285"/>
      <c r="K1232" s="285"/>
      <c r="L1232" s="285"/>
      <c r="M1232" s="285"/>
      <c r="N1232" s="285"/>
      <c r="O1232" s="285"/>
      <c r="P1232" s="285"/>
      <c r="Q1232" s="285"/>
      <c r="R1232" s="285"/>
      <c r="S1232" s="285"/>
      <c r="T1232" s="285"/>
      <c r="U1232" s="285"/>
      <c r="V1232" s="285"/>
      <c r="W1232" s="285"/>
      <c r="X1232" s="285"/>
      <c r="Y1232" s="285"/>
      <c r="Z1232" s="285"/>
      <c r="AA1232" s="285"/>
      <c r="AB1232" s="285"/>
      <c r="AC1232" s="285"/>
      <c r="AD1232" s="285"/>
      <c r="AE1232" s="285"/>
      <c r="AF1232" s="286"/>
      <c r="AG1232" s="284"/>
      <c r="AH1232" s="285"/>
      <c r="AI1232" s="285"/>
      <c r="AJ1232" s="285"/>
      <c r="AK1232" s="285"/>
      <c r="AL1232" s="285"/>
      <c r="AM1232" s="286"/>
      <c r="AN1232" s="284"/>
      <c r="AO1232" s="285"/>
      <c r="AP1232" s="285"/>
      <c r="AQ1232" s="285"/>
      <c r="AR1232" s="285"/>
      <c r="AS1232" s="285"/>
      <c r="AT1232" s="286"/>
      <c r="AV1232" s="530" t="s">
        <v>1161</v>
      </c>
      <c r="AW1232" s="530"/>
      <c r="AX1232" s="530"/>
      <c r="AY1232" s="530"/>
      <c r="AZ1232" s="530"/>
      <c r="BA1232" s="530"/>
      <c r="BB1232" s="530"/>
      <c r="BC1232" s="530"/>
      <c r="BD1232" s="530"/>
      <c r="BE1232" s="530"/>
      <c r="BF1232" s="530"/>
      <c r="BG1232" s="530"/>
      <c r="BH1232" s="530"/>
      <c r="BI1232" s="530"/>
      <c r="BJ1232" s="530"/>
      <c r="BK1232" s="530"/>
      <c r="BL1232" s="255">
        <v>4</v>
      </c>
      <c r="BM1232" s="255"/>
      <c r="BN1232" s="255"/>
      <c r="BO1232" s="255"/>
      <c r="BP1232" s="255"/>
      <c r="BQ1232" s="255"/>
      <c r="BR1232" s="255"/>
      <c r="BS1232" s="255"/>
      <c r="BT1232" s="255"/>
      <c r="BU1232" s="284">
        <v>10</v>
      </c>
      <c r="BV1232" s="285"/>
      <c r="BW1232" s="285"/>
      <c r="BX1232" s="285"/>
      <c r="BY1232" s="285"/>
      <c r="BZ1232" s="285"/>
      <c r="CA1232" s="285"/>
      <c r="CB1232" s="286"/>
      <c r="CC1232" s="255"/>
      <c r="CD1232" s="255"/>
      <c r="CE1232" s="255"/>
      <c r="CF1232" s="255"/>
      <c r="CG1232" s="255"/>
      <c r="CH1232" s="255"/>
      <c r="CI1232" s="284" t="s">
        <v>930</v>
      </c>
      <c r="CJ1232" s="285"/>
      <c r="CK1232" s="285"/>
      <c r="CL1232" s="285"/>
      <c r="CM1232" s="285"/>
      <c r="CN1232" s="286"/>
    </row>
    <row r="1233" spans="4:92" ht="14.25" customHeight="1" x14ac:dyDescent="0.35">
      <c r="D1233" s="284"/>
      <c r="E1233" s="285"/>
      <c r="F1233" s="285"/>
      <c r="G1233" s="285"/>
      <c r="H1233" s="285"/>
      <c r="I1233" s="285"/>
      <c r="J1233" s="285"/>
      <c r="K1233" s="285"/>
      <c r="L1233" s="285"/>
      <c r="M1233" s="285"/>
      <c r="N1233" s="285"/>
      <c r="O1233" s="285"/>
      <c r="P1233" s="285"/>
      <c r="Q1233" s="285"/>
      <c r="R1233" s="285"/>
      <c r="S1233" s="285"/>
      <c r="T1233" s="285"/>
      <c r="U1233" s="285"/>
      <c r="V1233" s="285"/>
      <c r="W1233" s="285"/>
      <c r="X1233" s="285"/>
      <c r="Y1233" s="285"/>
      <c r="Z1233" s="285"/>
      <c r="AA1233" s="285"/>
      <c r="AB1233" s="285"/>
      <c r="AC1233" s="285"/>
      <c r="AD1233" s="285"/>
      <c r="AE1233" s="285"/>
      <c r="AF1233" s="286"/>
      <c r="AG1233" s="284"/>
      <c r="AH1233" s="285"/>
      <c r="AI1233" s="285"/>
      <c r="AJ1233" s="285"/>
      <c r="AK1233" s="285"/>
      <c r="AL1233" s="285"/>
      <c r="AM1233" s="286"/>
      <c r="AN1233" s="284"/>
      <c r="AO1233" s="285"/>
      <c r="AP1233" s="285"/>
      <c r="AQ1233" s="285"/>
      <c r="AR1233" s="285"/>
      <c r="AS1233" s="285"/>
      <c r="AT1233" s="286"/>
      <c r="AV1233" s="530" t="s">
        <v>1162</v>
      </c>
      <c r="AW1233" s="530"/>
      <c r="AX1233" s="530"/>
      <c r="AY1233" s="530"/>
      <c r="AZ1233" s="530"/>
      <c r="BA1233" s="530"/>
      <c r="BB1233" s="530"/>
      <c r="BC1233" s="530"/>
      <c r="BD1233" s="530"/>
      <c r="BE1233" s="530"/>
      <c r="BF1233" s="530"/>
      <c r="BG1233" s="530"/>
      <c r="BH1233" s="530"/>
      <c r="BI1233" s="530"/>
      <c r="BJ1233" s="530"/>
      <c r="BK1233" s="530"/>
      <c r="BL1233" s="255">
        <v>5</v>
      </c>
      <c r="BM1233" s="255"/>
      <c r="BN1233" s="255"/>
      <c r="BO1233" s="255"/>
      <c r="BP1233" s="255"/>
      <c r="BQ1233" s="255"/>
      <c r="BR1233" s="255"/>
      <c r="BS1233" s="255"/>
      <c r="BT1233" s="255"/>
      <c r="BU1233" s="284">
        <v>12</v>
      </c>
      <c r="BV1233" s="285"/>
      <c r="BW1233" s="285"/>
      <c r="BX1233" s="285"/>
      <c r="BY1233" s="285"/>
      <c r="BZ1233" s="285"/>
      <c r="CA1233" s="285"/>
      <c r="CB1233" s="286"/>
      <c r="CC1233" s="255"/>
      <c r="CD1233" s="255"/>
      <c r="CE1233" s="255"/>
      <c r="CF1233" s="255"/>
      <c r="CG1233" s="255"/>
      <c r="CH1233" s="255"/>
      <c r="CI1233" s="284" t="s">
        <v>930</v>
      </c>
      <c r="CJ1233" s="285"/>
      <c r="CK1233" s="285"/>
      <c r="CL1233" s="285"/>
      <c r="CM1233" s="285"/>
      <c r="CN1233" s="286"/>
    </row>
    <row r="1234" spans="4:92" ht="14.25" customHeight="1" x14ac:dyDescent="0.35">
      <c r="D1234" s="284"/>
      <c r="E1234" s="285"/>
      <c r="F1234" s="285"/>
      <c r="G1234" s="285"/>
      <c r="H1234" s="285"/>
      <c r="I1234" s="285"/>
      <c r="J1234" s="285"/>
      <c r="K1234" s="285"/>
      <c r="L1234" s="285"/>
      <c r="M1234" s="285"/>
      <c r="N1234" s="285"/>
      <c r="O1234" s="285"/>
      <c r="P1234" s="285"/>
      <c r="Q1234" s="285"/>
      <c r="R1234" s="285"/>
      <c r="S1234" s="285"/>
      <c r="T1234" s="285"/>
      <c r="U1234" s="285"/>
      <c r="V1234" s="285"/>
      <c r="W1234" s="285"/>
      <c r="X1234" s="285"/>
      <c r="Y1234" s="285"/>
      <c r="Z1234" s="285"/>
      <c r="AA1234" s="285"/>
      <c r="AB1234" s="285"/>
      <c r="AC1234" s="285"/>
      <c r="AD1234" s="285"/>
      <c r="AE1234" s="285"/>
      <c r="AF1234" s="286"/>
      <c r="AG1234" s="284"/>
      <c r="AH1234" s="285"/>
      <c r="AI1234" s="285"/>
      <c r="AJ1234" s="285"/>
      <c r="AK1234" s="285"/>
      <c r="AL1234" s="285"/>
      <c r="AM1234" s="286"/>
      <c r="AN1234" s="284"/>
      <c r="AO1234" s="285"/>
      <c r="AP1234" s="285"/>
      <c r="AQ1234" s="285"/>
      <c r="AR1234" s="285"/>
      <c r="AS1234" s="285"/>
      <c r="AT1234" s="286"/>
      <c r="AV1234" s="530" t="s">
        <v>1163</v>
      </c>
      <c r="AW1234" s="530"/>
      <c r="AX1234" s="530"/>
      <c r="AY1234" s="530"/>
      <c r="AZ1234" s="530"/>
      <c r="BA1234" s="530"/>
      <c r="BB1234" s="530"/>
      <c r="BC1234" s="530"/>
      <c r="BD1234" s="530"/>
      <c r="BE1234" s="530"/>
      <c r="BF1234" s="530"/>
      <c r="BG1234" s="530"/>
      <c r="BH1234" s="530"/>
      <c r="BI1234" s="530"/>
      <c r="BJ1234" s="530"/>
      <c r="BK1234" s="530"/>
      <c r="BL1234" s="255">
        <v>7</v>
      </c>
      <c r="BM1234" s="255"/>
      <c r="BN1234" s="255"/>
      <c r="BO1234" s="255"/>
      <c r="BP1234" s="255"/>
      <c r="BQ1234" s="255"/>
      <c r="BR1234" s="255"/>
      <c r="BS1234" s="255"/>
      <c r="BT1234" s="255"/>
      <c r="BU1234" s="284">
        <v>20</v>
      </c>
      <c r="BV1234" s="285"/>
      <c r="BW1234" s="285"/>
      <c r="BX1234" s="285"/>
      <c r="BY1234" s="285"/>
      <c r="BZ1234" s="285"/>
      <c r="CA1234" s="285"/>
      <c r="CB1234" s="286"/>
      <c r="CC1234" s="255"/>
      <c r="CD1234" s="255"/>
      <c r="CE1234" s="255"/>
      <c r="CF1234" s="255"/>
      <c r="CG1234" s="255"/>
      <c r="CH1234" s="255"/>
      <c r="CI1234" s="284" t="s">
        <v>930</v>
      </c>
      <c r="CJ1234" s="285"/>
      <c r="CK1234" s="285"/>
      <c r="CL1234" s="285"/>
      <c r="CM1234" s="285"/>
      <c r="CN1234" s="286"/>
    </row>
    <row r="1235" spans="4:92" ht="14.25" customHeight="1" x14ac:dyDescent="0.35">
      <c r="D1235" s="284"/>
      <c r="E1235" s="285"/>
      <c r="F1235" s="285"/>
      <c r="G1235" s="285"/>
      <c r="H1235" s="285"/>
      <c r="I1235" s="285"/>
      <c r="J1235" s="285"/>
      <c r="K1235" s="285"/>
      <c r="L1235" s="285"/>
      <c r="M1235" s="285"/>
      <c r="N1235" s="285"/>
      <c r="O1235" s="285"/>
      <c r="P1235" s="285"/>
      <c r="Q1235" s="285"/>
      <c r="R1235" s="285"/>
      <c r="S1235" s="285"/>
      <c r="T1235" s="285"/>
      <c r="U1235" s="285"/>
      <c r="V1235" s="285"/>
      <c r="W1235" s="285"/>
      <c r="X1235" s="285"/>
      <c r="Y1235" s="285"/>
      <c r="Z1235" s="285"/>
      <c r="AA1235" s="285"/>
      <c r="AB1235" s="285"/>
      <c r="AC1235" s="285"/>
      <c r="AD1235" s="285"/>
      <c r="AE1235" s="285"/>
      <c r="AF1235" s="286"/>
      <c r="AG1235" s="284"/>
      <c r="AH1235" s="285"/>
      <c r="AI1235" s="285"/>
      <c r="AJ1235" s="285"/>
      <c r="AK1235" s="285"/>
      <c r="AL1235" s="285"/>
      <c r="AM1235" s="286"/>
      <c r="AN1235" s="284"/>
      <c r="AO1235" s="285"/>
      <c r="AP1235" s="285"/>
      <c r="AQ1235" s="285"/>
      <c r="AR1235" s="285"/>
      <c r="AS1235" s="285"/>
      <c r="AT1235" s="286"/>
      <c r="AV1235" s="530" t="s">
        <v>1164</v>
      </c>
      <c r="AW1235" s="530"/>
      <c r="AX1235" s="530"/>
      <c r="AY1235" s="530"/>
      <c r="AZ1235" s="530"/>
      <c r="BA1235" s="530"/>
      <c r="BB1235" s="530"/>
      <c r="BC1235" s="530"/>
      <c r="BD1235" s="530"/>
      <c r="BE1235" s="530"/>
      <c r="BF1235" s="530"/>
      <c r="BG1235" s="530"/>
      <c r="BH1235" s="530"/>
      <c r="BI1235" s="530"/>
      <c r="BJ1235" s="530"/>
      <c r="BK1235" s="530"/>
      <c r="BL1235" s="255">
        <v>9</v>
      </c>
      <c r="BM1235" s="255"/>
      <c r="BN1235" s="255"/>
      <c r="BO1235" s="255"/>
      <c r="BP1235" s="255"/>
      <c r="BQ1235" s="255"/>
      <c r="BR1235" s="255"/>
      <c r="BS1235" s="255"/>
      <c r="BT1235" s="255"/>
      <c r="BU1235" s="284">
        <v>20</v>
      </c>
      <c r="BV1235" s="285"/>
      <c r="BW1235" s="285"/>
      <c r="BX1235" s="285"/>
      <c r="BY1235" s="285"/>
      <c r="BZ1235" s="285"/>
      <c r="CA1235" s="285"/>
      <c r="CB1235" s="286"/>
      <c r="CC1235" s="255"/>
      <c r="CD1235" s="255"/>
      <c r="CE1235" s="255"/>
      <c r="CF1235" s="255"/>
      <c r="CG1235" s="255"/>
      <c r="CH1235" s="255"/>
      <c r="CI1235" s="284" t="s">
        <v>930</v>
      </c>
      <c r="CJ1235" s="285"/>
      <c r="CK1235" s="285"/>
      <c r="CL1235" s="285"/>
      <c r="CM1235" s="285"/>
      <c r="CN1235" s="286"/>
    </row>
    <row r="1236" spans="4:92" ht="14.25" customHeight="1" x14ac:dyDescent="0.35">
      <c r="D1236" s="284"/>
      <c r="E1236" s="285"/>
      <c r="F1236" s="285"/>
      <c r="G1236" s="285"/>
      <c r="H1236" s="285"/>
      <c r="I1236" s="285"/>
      <c r="J1236" s="285"/>
      <c r="K1236" s="285"/>
      <c r="L1236" s="285"/>
      <c r="M1236" s="285"/>
      <c r="N1236" s="285"/>
      <c r="O1236" s="285"/>
      <c r="P1236" s="285"/>
      <c r="Q1236" s="285"/>
      <c r="R1236" s="285"/>
      <c r="S1236" s="285"/>
      <c r="T1236" s="285"/>
      <c r="U1236" s="285"/>
      <c r="V1236" s="285"/>
      <c r="W1236" s="285"/>
      <c r="X1236" s="285"/>
      <c r="Y1236" s="285"/>
      <c r="Z1236" s="285"/>
      <c r="AA1236" s="285"/>
      <c r="AB1236" s="285"/>
      <c r="AC1236" s="285"/>
      <c r="AD1236" s="285"/>
      <c r="AE1236" s="285"/>
      <c r="AF1236" s="286"/>
      <c r="AG1236" s="284"/>
      <c r="AH1236" s="285"/>
      <c r="AI1236" s="285"/>
      <c r="AJ1236" s="285"/>
      <c r="AK1236" s="285"/>
      <c r="AL1236" s="285"/>
      <c r="AM1236" s="286"/>
      <c r="AN1236" s="284"/>
      <c r="AO1236" s="285"/>
      <c r="AP1236" s="285"/>
      <c r="AQ1236" s="285"/>
      <c r="AR1236" s="285"/>
      <c r="AS1236" s="285"/>
      <c r="AT1236" s="286"/>
      <c r="AV1236" s="530" t="s">
        <v>1165</v>
      </c>
      <c r="AW1236" s="530"/>
      <c r="AX1236" s="530"/>
      <c r="AY1236" s="530"/>
      <c r="AZ1236" s="530"/>
      <c r="BA1236" s="530"/>
      <c r="BB1236" s="530"/>
      <c r="BC1236" s="530"/>
      <c r="BD1236" s="530"/>
      <c r="BE1236" s="530"/>
      <c r="BF1236" s="530"/>
      <c r="BG1236" s="530"/>
      <c r="BH1236" s="530"/>
      <c r="BI1236" s="530"/>
      <c r="BJ1236" s="530"/>
      <c r="BK1236" s="530"/>
      <c r="BL1236" s="255">
        <v>6</v>
      </c>
      <c r="BM1236" s="255"/>
      <c r="BN1236" s="255"/>
      <c r="BO1236" s="255"/>
      <c r="BP1236" s="255"/>
      <c r="BQ1236" s="255"/>
      <c r="BR1236" s="255"/>
      <c r="BS1236" s="255"/>
      <c r="BT1236" s="255"/>
      <c r="BU1236" s="284">
        <v>22</v>
      </c>
      <c r="BV1236" s="285"/>
      <c r="BW1236" s="285"/>
      <c r="BX1236" s="285"/>
      <c r="BY1236" s="285"/>
      <c r="BZ1236" s="285"/>
      <c r="CA1236" s="285"/>
      <c r="CB1236" s="286"/>
      <c r="CC1236" s="255"/>
      <c r="CD1236" s="255"/>
      <c r="CE1236" s="255"/>
      <c r="CF1236" s="255"/>
      <c r="CG1236" s="255"/>
      <c r="CH1236" s="255"/>
      <c r="CI1236" s="284" t="s">
        <v>930</v>
      </c>
      <c r="CJ1236" s="285"/>
      <c r="CK1236" s="285"/>
      <c r="CL1236" s="285"/>
      <c r="CM1236" s="285"/>
      <c r="CN1236" s="286"/>
    </row>
    <row r="1237" spans="4:92" ht="14.25" customHeight="1" x14ac:dyDescent="0.35">
      <c r="D1237" s="284"/>
      <c r="E1237" s="285"/>
      <c r="F1237" s="285"/>
      <c r="G1237" s="285"/>
      <c r="H1237" s="285"/>
      <c r="I1237" s="285"/>
      <c r="J1237" s="285"/>
      <c r="K1237" s="285"/>
      <c r="L1237" s="285"/>
      <c r="M1237" s="285"/>
      <c r="N1237" s="285"/>
      <c r="O1237" s="285"/>
      <c r="P1237" s="285"/>
      <c r="Q1237" s="285"/>
      <c r="R1237" s="285"/>
      <c r="S1237" s="285"/>
      <c r="T1237" s="285"/>
      <c r="U1237" s="285"/>
      <c r="V1237" s="285"/>
      <c r="W1237" s="285"/>
      <c r="X1237" s="285"/>
      <c r="Y1237" s="285"/>
      <c r="Z1237" s="285"/>
      <c r="AA1237" s="285"/>
      <c r="AB1237" s="285"/>
      <c r="AC1237" s="285"/>
      <c r="AD1237" s="285"/>
      <c r="AE1237" s="285"/>
      <c r="AF1237" s="286"/>
      <c r="AG1237" s="284"/>
      <c r="AH1237" s="285"/>
      <c r="AI1237" s="285"/>
      <c r="AJ1237" s="285"/>
      <c r="AK1237" s="285"/>
      <c r="AL1237" s="285"/>
      <c r="AM1237" s="286"/>
      <c r="AN1237" s="284"/>
      <c r="AO1237" s="285"/>
      <c r="AP1237" s="285"/>
      <c r="AQ1237" s="285"/>
      <c r="AR1237" s="285"/>
      <c r="AS1237" s="285"/>
      <c r="AT1237" s="286"/>
      <c r="AV1237" s="530" t="s">
        <v>1166</v>
      </c>
      <c r="AW1237" s="530"/>
      <c r="AX1237" s="530"/>
      <c r="AY1237" s="530"/>
      <c r="AZ1237" s="530"/>
      <c r="BA1237" s="530"/>
      <c r="BB1237" s="530"/>
      <c r="BC1237" s="530"/>
      <c r="BD1237" s="530"/>
      <c r="BE1237" s="530"/>
      <c r="BF1237" s="530"/>
      <c r="BG1237" s="530"/>
      <c r="BH1237" s="530"/>
      <c r="BI1237" s="530"/>
      <c r="BJ1237" s="530"/>
      <c r="BK1237" s="530"/>
      <c r="BL1237" s="255">
        <v>41</v>
      </c>
      <c r="BM1237" s="255"/>
      <c r="BN1237" s="255"/>
      <c r="BO1237" s="255"/>
      <c r="BP1237" s="255"/>
      <c r="BQ1237" s="255"/>
      <c r="BR1237" s="255"/>
      <c r="BS1237" s="255"/>
      <c r="BT1237" s="255"/>
      <c r="BU1237" s="284">
        <v>110</v>
      </c>
      <c r="BV1237" s="285"/>
      <c r="BW1237" s="285"/>
      <c r="BX1237" s="285"/>
      <c r="BY1237" s="285"/>
      <c r="BZ1237" s="285"/>
      <c r="CA1237" s="285"/>
      <c r="CB1237" s="286"/>
      <c r="CC1237" s="255"/>
      <c r="CD1237" s="255"/>
      <c r="CE1237" s="255"/>
      <c r="CF1237" s="255"/>
      <c r="CG1237" s="255"/>
      <c r="CH1237" s="255"/>
      <c r="CI1237" s="284" t="s">
        <v>930</v>
      </c>
      <c r="CJ1237" s="285"/>
      <c r="CK1237" s="285"/>
      <c r="CL1237" s="285"/>
      <c r="CM1237" s="285"/>
      <c r="CN1237" s="286"/>
    </row>
    <row r="1238" spans="4:92" ht="14.25" customHeight="1" x14ac:dyDescent="0.35">
      <c r="D1238" s="284"/>
      <c r="E1238" s="285"/>
      <c r="F1238" s="285"/>
      <c r="G1238" s="285"/>
      <c r="H1238" s="285"/>
      <c r="I1238" s="285"/>
      <c r="J1238" s="285"/>
      <c r="K1238" s="285"/>
      <c r="L1238" s="285"/>
      <c r="M1238" s="285"/>
      <c r="N1238" s="285"/>
      <c r="O1238" s="285"/>
      <c r="P1238" s="285"/>
      <c r="Q1238" s="285"/>
      <c r="R1238" s="285"/>
      <c r="S1238" s="285"/>
      <c r="T1238" s="285"/>
      <c r="U1238" s="285"/>
      <c r="V1238" s="285"/>
      <c r="W1238" s="285"/>
      <c r="X1238" s="285"/>
      <c r="Y1238" s="285"/>
      <c r="Z1238" s="285"/>
      <c r="AA1238" s="285"/>
      <c r="AB1238" s="285"/>
      <c r="AC1238" s="285"/>
      <c r="AD1238" s="285"/>
      <c r="AE1238" s="285"/>
      <c r="AF1238" s="286"/>
      <c r="AG1238" s="284"/>
      <c r="AH1238" s="285"/>
      <c r="AI1238" s="285"/>
      <c r="AJ1238" s="285"/>
      <c r="AK1238" s="285"/>
      <c r="AL1238" s="285"/>
      <c r="AM1238" s="286"/>
      <c r="AN1238" s="284"/>
      <c r="AO1238" s="285"/>
      <c r="AP1238" s="285"/>
      <c r="AQ1238" s="285"/>
      <c r="AR1238" s="285"/>
      <c r="AS1238" s="285"/>
      <c r="AT1238" s="286"/>
      <c r="AV1238" s="530" t="s">
        <v>1167</v>
      </c>
      <c r="AW1238" s="530"/>
      <c r="AX1238" s="530"/>
      <c r="AY1238" s="530"/>
      <c r="AZ1238" s="530"/>
      <c r="BA1238" s="530"/>
      <c r="BB1238" s="530"/>
      <c r="BC1238" s="530"/>
      <c r="BD1238" s="530"/>
      <c r="BE1238" s="530"/>
      <c r="BF1238" s="530"/>
      <c r="BG1238" s="530"/>
      <c r="BH1238" s="530"/>
      <c r="BI1238" s="530"/>
      <c r="BJ1238" s="530"/>
      <c r="BK1238" s="530"/>
      <c r="BL1238" s="255">
        <v>8</v>
      </c>
      <c r="BM1238" s="255"/>
      <c r="BN1238" s="255"/>
      <c r="BO1238" s="255"/>
      <c r="BP1238" s="255"/>
      <c r="BQ1238" s="255"/>
      <c r="BR1238" s="255"/>
      <c r="BS1238" s="255"/>
      <c r="BT1238" s="255"/>
      <c r="BU1238" s="284">
        <v>23</v>
      </c>
      <c r="BV1238" s="285"/>
      <c r="BW1238" s="285"/>
      <c r="BX1238" s="285"/>
      <c r="BY1238" s="285"/>
      <c r="BZ1238" s="285"/>
      <c r="CA1238" s="285"/>
      <c r="CB1238" s="286"/>
      <c r="CC1238" s="255"/>
      <c r="CD1238" s="255"/>
      <c r="CE1238" s="255"/>
      <c r="CF1238" s="255"/>
      <c r="CG1238" s="255"/>
      <c r="CH1238" s="255"/>
      <c r="CI1238" s="284" t="s">
        <v>930</v>
      </c>
      <c r="CJ1238" s="285"/>
      <c r="CK1238" s="285"/>
      <c r="CL1238" s="285"/>
      <c r="CM1238" s="285"/>
      <c r="CN1238" s="286"/>
    </row>
    <row r="1239" spans="4:92" ht="14.25" customHeight="1" x14ac:dyDescent="0.35">
      <c r="D1239" s="284"/>
      <c r="E1239" s="285"/>
      <c r="F1239" s="285"/>
      <c r="G1239" s="285"/>
      <c r="H1239" s="285"/>
      <c r="I1239" s="285"/>
      <c r="J1239" s="285"/>
      <c r="K1239" s="285"/>
      <c r="L1239" s="285"/>
      <c r="M1239" s="285"/>
      <c r="N1239" s="285"/>
      <c r="O1239" s="285"/>
      <c r="P1239" s="285"/>
      <c r="Q1239" s="285"/>
      <c r="R1239" s="285"/>
      <c r="S1239" s="285"/>
      <c r="T1239" s="285"/>
      <c r="U1239" s="285"/>
      <c r="V1239" s="285"/>
      <c r="W1239" s="285"/>
      <c r="X1239" s="285"/>
      <c r="Y1239" s="285"/>
      <c r="Z1239" s="285"/>
      <c r="AA1239" s="285"/>
      <c r="AB1239" s="285"/>
      <c r="AC1239" s="285"/>
      <c r="AD1239" s="285"/>
      <c r="AE1239" s="285"/>
      <c r="AF1239" s="286"/>
      <c r="AG1239" s="284"/>
      <c r="AH1239" s="285"/>
      <c r="AI1239" s="285"/>
      <c r="AJ1239" s="285"/>
      <c r="AK1239" s="285"/>
      <c r="AL1239" s="285"/>
      <c r="AM1239" s="286"/>
      <c r="AN1239" s="284"/>
      <c r="AO1239" s="285"/>
      <c r="AP1239" s="285"/>
      <c r="AQ1239" s="285"/>
      <c r="AR1239" s="285"/>
      <c r="AS1239" s="285"/>
      <c r="AT1239" s="286"/>
      <c r="AV1239" s="530" t="s">
        <v>1168</v>
      </c>
      <c r="AW1239" s="530"/>
      <c r="AX1239" s="530"/>
      <c r="AY1239" s="530"/>
      <c r="AZ1239" s="530"/>
      <c r="BA1239" s="530"/>
      <c r="BB1239" s="530"/>
      <c r="BC1239" s="530"/>
      <c r="BD1239" s="530"/>
      <c r="BE1239" s="530"/>
      <c r="BF1239" s="530"/>
      <c r="BG1239" s="530"/>
      <c r="BH1239" s="530"/>
      <c r="BI1239" s="530"/>
      <c r="BJ1239" s="530"/>
      <c r="BK1239" s="530"/>
      <c r="BL1239" s="255">
        <v>15</v>
      </c>
      <c r="BM1239" s="255"/>
      <c r="BN1239" s="255"/>
      <c r="BO1239" s="255"/>
      <c r="BP1239" s="255"/>
      <c r="BQ1239" s="255"/>
      <c r="BR1239" s="255"/>
      <c r="BS1239" s="255"/>
      <c r="BT1239" s="255"/>
      <c r="BU1239" s="284">
        <v>15</v>
      </c>
      <c r="BV1239" s="285"/>
      <c r="BW1239" s="285"/>
      <c r="BX1239" s="285"/>
      <c r="BY1239" s="285"/>
      <c r="BZ1239" s="285"/>
      <c r="CA1239" s="285"/>
      <c r="CB1239" s="286"/>
      <c r="CC1239" s="255"/>
      <c r="CD1239" s="255"/>
      <c r="CE1239" s="255"/>
      <c r="CF1239" s="255"/>
      <c r="CG1239" s="255"/>
      <c r="CH1239" s="255"/>
      <c r="CI1239" s="284" t="s">
        <v>930</v>
      </c>
      <c r="CJ1239" s="285"/>
      <c r="CK1239" s="285"/>
      <c r="CL1239" s="285"/>
      <c r="CM1239" s="285"/>
      <c r="CN1239" s="286"/>
    </row>
    <row r="1240" spans="4:92" ht="14.25" customHeight="1" x14ac:dyDescent="0.35">
      <c r="D1240" s="284"/>
      <c r="E1240" s="285"/>
      <c r="F1240" s="285"/>
      <c r="G1240" s="285"/>
      <c r="H1240" s="285"/>
      <c r="I1240" s="285"/>
      <c r="J1240" s="285"/>
      <c r="K1240" s="285"/>
      <c r="L1240" s="285"/>
      <c r="M1240" s="285"/>
      <c r="N1240" s="285"/>
      <c r="O1240" s="285"/>
      <c r="P1240" s="285"/>
      <c r="Q1240" s="285"/>
      <c r="R1240" s="285"/>
      <c r="S1240" s="285"/>
      <c r="T1240" s="285"/>
      <c r="U1240" s="285"/>
      <c r="V1240" s="285"/>
      <c r="W1240" s="285"/>
      <c r="X1240" s="285"/>
      <c r="Y1240" s="285"/>
      <c r="Z1240" s="285"/>
      <c r="AA1240" s="285"/>
      <c r="AB1240" s="285"/>
      <c r="AC1240" s="285"/>
      <c r="AD1240" s="285"/>
      <c r="AE1240" s="285"/>
      <c r="AF1240" s="286"/>
      <c r="AG1240" s="284"/>
      <c r="AH1240" s="285"/>
      <c r="AI1240" s="285"/>
      <c r="AJ1240" s="285"/>
      <c r="AK1240" s="285"/>
      <c r="AL1240" s="285"/>
      <c r="AM1240" s="286"/>
      <c r="AN1240" s="284"/>
      <c r="AO1240" s="285"/>
      <c r="AP1240" s="285"/>
      <c r="AQ1240" s="285"/>
      <c r="AR1240" s="285"/>
      <c r="AS1240" s="285"/>
      <c r="AT1240" s="286"/>
      <c r="AV1240" s="530" t="s">
        <v>1169</v>
      </c>
      <c r="AW1240" s="530"/>
      <c r="AX1240" s="530"/>
      <c r="AY1240" s="530"/>
      <c r="AZ1240" s="530"/>
      <c r="BA1240" s="530"/>
      <c r="BB1240" s="530"/>
      <c r="BC1240" s="530"/>
      <c r="BD1240" s="530"/>
      <c r="BE1240" s="530"/>
      <c r="BF1240" s="530"/>
      <c r="BG1240" s="530"/>
      <c r="BH1240" s="530"/>
      <c r="BI1240" s="530"/>
      <c r="BJ1240" s="530"/>
      <c r="BK1240" s="530"/>
      <c r="BL1240" s="255">
        <v>3</v>
      </c>
      <c r="BM1240" s="255"/>
      <c r="BN1240" s="255"/>
      <c r="BO1240" s="255"/>
      <c r="BP1240" s="255"/>
      <c r="BQ1240" s="255"/>
      <c r="BR1240" s="255"/>
      <c r="BS1240" s="255"/>
      <c r="BT1240" s="255"/>
      <c r="BU1240" s="284">
        <v>6</v>
      </c>
      <c r="BV1240" s="285"/>
      <c r="BW1240" s="285"/>
      <c r="BX1240" s="285"/>
      <c r="BY1240" s="285"/>
      <c r="BZ1240" s="285"/>
      <c r="CA1240" s="285"/>
      <c r="CB1240" s="286"/>
      <c r="CC1240" s="255"/>
      <c r="CD1240" s="255"/>
      <c r="CE1240" s="255"/>
      <c r="CF1240" s="255"/>
      <c r="CG1240" s="255"/>
      <c r="CH1240" s="255"/>
      <c r="CI1240" s="284" t="s">
        <v>930</v>
      </c>
      <c r="CJ1240" s="285"/>
      <c r="CK1240" s="285"/>
      <c r="CL1240" s="285"/>
      <c r="CM1240" s="285"/>
      <c r="CN1240" s="286"/>
    </row>
    <row r="1241" spans="4:92" ht="14.25" customHeight="1" x14ac:dyDescent="0.35">
      <c r="D1241" s="284"/>
      <c r="E1241" s="285"/>
      <c r="F1241" s="285"/>
      <c r="G1241" s="285"/>
      <c r="H1241" s="285"/>
      <c r="I1241" s="285"/>
      <c r="J1241" s="285"/>
      <c r="K1241" s="285"/>
      <c r="L1241" s="285"/>
      <c r="M1241" s="285"/>
      <c r="N1241" s="285"/>
      <c r="O1241" s="285"/>
      <c r="P1241" s="285"/>
      <c r="Q1241" s="285"/>
      <c r="R1241" s="285"/>
      <c r="S1241" s="285"/>
      <c r="T1241" s="285"/>
      <c r="U1241" s="285"/>
      <c r="V1241" s="285"/>
      <c r="W1241" s="285"/>
      <c r="X1241" s="285"/>
      <c r="Y1241" s="285"/>
      <c r="Z1241" s="285"/>
      <c r="AA1241" s="285"/>
      <c r="AB1241" s="285"/>
      <c r="AC1241" s="285"/>
      <c r="AD1241" s="285"/>
      <c r="AE1241" s="285"/>
      <c r="AF1241" s="286"/>
      <c r="AG1241" s="284"/>
      <c r="AH1241" s="285"/>
      <c r="AI1241" s="285"/>
      <c r="AJ1241" s="285"/>
      <c r="AK1241" s="285"/>
      <c r="AL1241" s="285"/>
      <c r="AM1241" s="286"/>
      <c r="AN1241" s="284"/>
      <c r="AO1241" s="285"/>
      <c r="AP1241" s="285"/>
      <c r="AQ1241" s="285"/>
      <c r="AR1241" s="285"/>
      <c r="AS1241" s="285"/>
      <c r="AT1241" s="286"/>
      <c r="AV1241" s="530" t="s">
        <v>1170</v>
      </c>
      <c r="AW1241" s="530"/>
      <c r="AX1241" s="530"/>
      <c r="AY1241" s="530"/>
      <c r="AZ1241" s="530"/>
      <c r="BA1241" s="530"/>
      <c r="BB1241" s="530"/>
      <c r="BC1241" s="530"/>
      <c r="BD1241" s="530"/>
      <c r="BE1241" s="530"/>
      <c r="BF1241" s="530"/>
      <c r="BG1241" s="530"/>
      <c r="BH1241" s="530"/>
      <c r="BI1241" s="530"/>
      <c r="BJ1241" s="530"/>
      <c r="BK1241" s="530"/>
      <c r="BL1241" s="255">
        <v>7</v>
      </c>
      <c r="BM1241" s="255"/>
      <c r="BN1241" s="255"/>
      <c r="BO1241" s="255"/>
      <c r="BP1241" s="255"/>
      <c r="BQ1241" s="255"/>
      <c r="BR1241" s="255"/>
      <c r="BS1241" s="255"/>
      <c r="BT1241" s="255"/>
      <c r="BU1241" s="284">
        <v>15</v>
      </c>
      <c r="BV1241" s="285"/>
      <c r="BW1241" s="285"/>
      <c r="BX1241" s="285"/>
      <c r="BY1241" s="285"/>
      <c r="BZ1241" s="285"/>
      <c r="CA1241" s="285"/>
      <c r="CB1241" s="286"/>
      <c r="CC1241" s="255"/>
      <c r="CD1241" s="255"/>
      <c r="CE1241" s="255"/>
      <c r="CF1241" s="255"/>
      <c r="CG1241" s="255"/>
      <c r="CH1241" s="255"/>
      <c r="CI1241" s="284" t="s">
        <v>930</v>
      </c>
      <c r="CJ1241" s="285"/>
      <c r="CK1241" s="285"/>
      <c r="CL1241" s="285"/>
      <c r="CM1241" s="285"/>
      <c r="CN1241" s="286"/>
    </row>
    <row r="1242" spans="4:92" ht="14.25" customHeight="1" x14ac:dyDescent="0.35">
      <c r="D1242" s="284"/>
      <c r="E1242" s="285"/>
      <c r="F1242" s="285"/>
      <c r="G1242" s="285"/>
      <c r="H1242" s="285"/>
      <c r="I1242" s="285"/>
      <c r="J1242" s="285"/>
      <c r="K1242" s="285"/>
      <c r="L1242" s="285"/>
      <c r="M1242" s="285"/>
      <c r="N1242" s="285"/>
      <c r="O1242" s="285"/>
      <c r="P1242" s="285"/>
      <c r="Q1242" s="285"/>
      <c r="R1242" s="285"/>
      <c r="S1242" s="285"/>
      <c r="T1242" s="285"/>
      <c r="U1242" s="285"/>
      <c r="V1242" s="285"/>
      <c r="W1242" s="285"/>
      <c r="X1242" s="285"/>
      <c r="Y1242" s="285"/>
      <c r="Z1242" s="285"/>
      <c r="AA1242" s="285"/>
      <c r="AB1242" s="285"/>
      <c r="AC1242" s="285"/>
      <c r="AD1242" s="285"/>
      <c r="AE1242" s="285"/>
      <c r="AF1242" s="286"/>
      <c r="AG1242" s="284"/>
      <c r="AH1242" s="285"/>
      <c r="AI1242" s="285"/>
      <c r="AJ1242" s="285"/>
      <c r="AK1242" s="285"/>
      <c r="AL1242" s="285"/>
      <c r="AM1242" s="286"/>
      <c r="AN1242" s="284"/>
      <c r="AO1242" s="285"/>
      <c r="AP1242" s="285"/>
      <c r="AQ1242" s="285"/>
      <c r="AR1242" s="285"/>
      <c r="AS1242" s="285"/>
      <c r="AT1242" s="286"/>
      <c r="AV1242" s="530" t="s">
        <v>1171</v>
      </c>
      <c r="AW1242" s="530"/>
      <c r="AX1242" s="530"/>
      <c r="AY1242" s="530"/>
      <c r="AZ1242" s="530"/>
      <c r="BA1242" s="530"/>
      <c r="BB1242" s="530"/>
      <c r="BC1242" s="530"/>
      <c r="BD1242" s="530"/>
      <c r="BE1242" s="530"/>
      <c r="BF1242" s="530"/>
      <c r="BG1242" s="530"/>
      <c r="BH1242" s="530"/>
      <c r="BI1242" s="530"/>
      <c r="BJ1242" s="530"/>
      <c r="BK1242" s="530"/>
      <c r="BL1242" s="255">
        <v>25</v>
      </c>
      <c r="BM1242" s="255"/>
      <c r="BN1242" s="255"/>
      <c r="BO1242" s="255"/>
      <c r="BP1242" s="255"/>
      <c r="BQ1242" s="255"/>
      <c r="BR1242" s="255"/>
      <c r="BS1242" s="255"/>
      <c r="BT1242" s="255"/>
      <c r="BU1242" s="284">
        <v>100</v>
      </c>
      <c r="BV1242" s="285"/>
      <c r="BW1242" s="285"/>
      <c r="BX1242" s="285"/>
      <c r="BY1242" s="285"/>
      <c r="BZ1242" s="285"/>
      <c r="CA1242" s="285"/>
      <c r="CB1242" s="286"/>
      <c r="CC1242" s="255"/>
      <c r="CD1242" s="255"/>
      <c r="CE1242" s="255"/>
      <c r="CF1242" s="255"/>
      <c r="CG1242" s="255"/>
      <c r="CH1242" s="255"/>
      <c r="CI1242" s="284" t="s">
        <v>930</v>
      </c>
      <c r="CJ1242" s="285"/>
      <c r="CK1242" s="285"/>
      <c r="CL1242" s="285"/>
      <c r="CM1242" s="285"/>
      <c r="CN1242" s="286"/>
    </row>
    <row r="1243" spans="4:92" ht="14.25" customHeight="1" x14ac:dyDescent="0.35">
      <c r="D1243" s="284"/>
      <c r="E1243" s="285"/>
      <c r="F1243" s="285"/>
      <c r="G1243" s="285"/>
      <c r="H1243" s="285"/>
      <c r="I1243" s="285"/>
      <c r="J1243" s="285"/>
      <c r="K1243" s="285"/>
      <c r="L1243" s="285"/>
      <c r="M1243" s="285"/>
      <c r="N1243" s="285"/>
      <c r="O1243" s="285"/>
      <c r="P1243" s="285"/>
      <c r="Q1243" s="285"/>
      <c r="R1243" s="285"/>
      <c r="S1243" s="285"/>
      <c r="T1243" s="285"/>
      <c r="U1243" s="285"/>
      <c r="V1243" s="285"/>
      <c r="W1243" s="285"/>
      <c r="X1243" s="285"/>
      <c r="Y1243" s="285"/>
      <c r="Z1243" s="285"/>
      <c r="AA1243" s="285"/>
      <c r="AB1243" s="285"/>
      <c r="AC1243" s="285"/>
      <c r="AD1243" s="285"/>
      <c r="AE1243" s="285"/>
      <c r="AF1243" s="286"/>
      <c r="AG1243" s="284"/>
      <c r="AH1243" s="285"/>
      <c r="AI1243" s="285"/>
      <c r="AJ1243" s="285"/>
      <c r="AK1243" s="285"/>
      <c r="AL1243" s="285"/>
      <c r="AM1243" s="286"/>
      <c r="AN1243" s="284"/>
      <c r="AO1243" s="285"/>
      <c r="AP1243" s="285"/>
      <c r="AQ1243" s="285"/>
      <c r="AR1243" s="285"/>
      <c r="AS1243" s="285"/>
      <c r="AT1243" s="286"/>
      <c r="AV1243" s="530" t="s">
        <v>1172</v>
      </c>
      <c r="AW1243" s="530"/>
      <c r="AX1243" s="530"/>
      <c r="AY1243" s="530"/>
      <c r="AZ1243" s="530"/>
      <c r="BA1243" s="530"/>
      <c r="BB1243" s="530"/>
      <c r="BC1243" s="530"/>
      <c r="BD1243" s="530"/>
      <c r="BE1243" s="530"/>
      <c r="BF1243" s="530"/>
      <c r="BG1243" s="530"/>
      <c r="BH1243" s="530"/>
      <c r="BI1243" s="530"/>
      <c r="BJ1243" s="530"/>
      <c r="BK1243" s="530"/>
      <c r="BL1243" s="255">
        <v>21</v>
      </c>
      <c r="BM1243" s="255"/>
      <c r="BN1243" s="255"/>
      <c r="BO1243" s="255"/>
      <c r="BP1243" s="255"/>
      <c r="BQ1243" s="255"/>
      <c r="BR1243" s="255"/>
      <c r="BS1243" s="255"/>
      <c r="BT1243" s="255"/>
      <c r="BU1243" s="284">
        <v>42</v>
      </c>
      <c r="BV1243" s="285"/>
      <c r="BW1243" s="285"/>
      <c r="BX1243" s="285"/>
      <c r="BY1243" s="285"/>
      <c r="BZ1243" s="285"/>
      <c r="CA1243" s="285"/>
      <c r="CB1243" s="286"/>
      <c r="CC1243" s="255"/>
      <c r="CD1243" s="255"/>
      <c r="CE1243" s="255"/>
      <c r="CF1243" s="255"/>
      <c r="CG1243" s="255"/>
      <c r="CH1243" s="255"/>
      <c r="CI1243" s="284" t="s">
        <v>930</v>
      </c>
      <c r="CJ1243" s="285"/>
      <c r="CK1243" s="285"/>
      <c r="CL1243" s="285"/>
      <c r="CM1243" s="285"/>
      <c r="CN1243" s="286"/>
    </row>
    <row r="1244" spans="4:92" ht="14.25" customHeight="1" x14ac:dyDescent="0.35">
      <c r="D1244" s="284"/>
      <c r="E1244" s="285"/>
      <c r="F1244" s="285"/>
      <c r="G1244" s="285"/>
      <c r="H1244" s="285"/>
      <c r="I1244" s="285"/>
      <c r="J1244" s="285"/>
      <c r="K1244" s="285"/>
      <c r="L1244" s="285"/>
      <c r="M1244" s="285"/>
      <c r="N1244" s="285"/>
      <c r="O1244" s="285"/>
      <c r="P1244" s="285"/>
      <c r="Q1244" s="285"/>
      <c r="R1244" s="285"/>
      <c r="S1244" s="285"/>
      <c r="T1244" s="285"/>
      <c r="U1244" s="285"/>
      <c r="V1244" s="285"/>
      <c r="W1244" s="285"/>
      <c r="X1244" s="285"/>
      <c r="Y1244" s="285"/>
      <c r="Z1244" s="285"/>
      <c r="AA1244" s="285"/>
      <c r="AB1244" s="285"/>
      <c r="AC1244" s="285"/>
      <c r="AD1244" s="285"/>
      <c r="AE1244" s="285"/>
      <c r="AF1244" s="286"/>
      <c r="AG1244" s="284"/>
      <c r="AH1244" s="285"/>
      <c r="AI1244" s="285"/>
      <c r="AJ1244" s="285"/>
      <c r="AK1244" s="285"/>
      <c r="AL1244" s="285"/>
      <c r="AM1244" s="286"/>
      <c r="AN1244" s="284"/>
      <c r="AO1244" s="285"/>
      <c r="AP1244" s="285"/>
      <c r="AQ1244" s="285"/>
      <c r="AR1244" s="285"/>
      <c r="AS1244" s="285"/>
      <c r="AT1244" s="286"/>
      <c r="AV1244" s="530" t="s">
        <v>1173</v>
      </c>
      <c r="AW1244" s="530"/>
      <c r="AX1244" s="530"/>
      <c r="AY1244" s="530"/>
      <c r="AZ1244" s="530"/>
      <c r="BA1244" s="530"/>
      <c r="BB1244" s="530"/>
      <c r="BC1244" s="530"/>
      <c r="BD1244" s="530"/>
      <c r="BE1244" s="530"/>
      <c r="BF1244" s="530"/>
      <c r="BG1244" s="530"/>
      <c r="BH1244" s="530"/>
      <c r="BI1244" s="530"/>
      <c r="BJ1244" s="530"/>
      <c r="BK1244" s="530"/>
      <c r="BL1244" s="255">
        <v>9</v>
      </c>
      <c r="BM1244" s="255"/>
      <c r="BN1244" s="255"/>
      <c r="BO1244" s="255"/>
      <c r="BP1244" s="255"/>
      <c r="BQ1244" s="255"/>
      <c r="BR1244" s="255"/>
      <c r="BS1244" s="255"/>
      <c r="BT1244" s="255"/>
      <c r="BU1244" s="284">
        <v>15</v>
      </c>
      <c r="BV1244" s="285"/>
      <c r="BW1244" s="285"/>
      <c r="BX1244" s="285"/>
      <c r="BY1244" s="285"/>
      <c r="BZ1244" s="285"/>
      <c r="CA1244" s="285"/>
      <c r="CB1244" s="286"/>
      <c r="CC1244" s="255"/>
      <c r="CD1244" s="255"/>
      <c r="CE1244" s="255"/>
      <c r="CF1244" s="255"/>
      <c r="CG1244" s="255"/>
      <c r="CH1244" s="255"/>
      <c r="CI1244" s="284" t="s">
        <v>930</v>
      </c>
      <c r="CJ1244" s="285"/>
      <c r="CK1244" s="285"/>
      <c r="CL1244" s="285"/>
      <c r="CM1244" s="285"/>
      <c r="CN1244" s="286"/>
    </row>
    <row r="1245" spans="4:92" ht="14.25" customHeight="1" x14ac:dyDescent="0.35">
      <c r="D1245" s="284"/>
      <c r="E1245" s="285"/>
      <c r="F1245" s="285"/>
      <c r="G1245" s="285"/>
      <c r="H1245" s="285"/>
      <c r="I1245" s="285"/>
      <c r="J1245" s="285"/>
      <c r="K1245" s="285"/>
      <c r="L1245" s="285"/>
      <c r="M1245" s="285"/>
      <c r="N1245" s="285"/>
      <c r="O1245" s="285"/>
      <c r="P1245" s="285"/>
      <c r="Q1245" s="285"/>
      <c r="R1245" s="285"/>
      <c r="S1245" s="285"/>
      <c r="T1245" s="285"/>
      <c r="U1245" s="285"/>
      <c r="V1245" s="285"/>
      <c r="W1245" s="285"/>
      <c r="X1245" s="285"/>
      <c r="Y1245" s="285"/>
      <c r="Z1245" s="285"/>
      <c r="AA1245" s="285"/>
      <c r="AB1245" s="285"/>
      <c r="AC1245" s="285"/>
      <c r="AD1245" s="285"/>
      <c r="AE1245" s="285"/>
      <c r="AF1245" s="286"/>
      <c r="AG1245" s="284"/>
      <c r="AH1245" s="285"/>
      <c r="AI1245" s="285"/>
      <c r="AJ1245" s="285"/>
      <c r="AK1245" s="285"/>
      <c r="AL1245" s="285"/>
      <c r="AM1245" s="286"/>
      <c r="AN1245" s="284"/>
      <c r="AO1245" s="285"/>
      <c r="AP1245" s="285"/>
      <c r="AQ1245" s="285"/>
      <c r="AR1245" s="285"/>
      <c r="AS1245" s="285"/>
      <c r="AT1245" s="286"/>
      <c r="AV1245" s="530" t="s">
        <v>1174</v>
      </c>
      <c r="AW1245" s="530"/>
      <c r="AX1245" s="530"/>
      <c r="AY1245" s="530"/>
      <c r="AZ1245" s="530"/>
      <c r="BA1245" s="530"/>
      <c r="BB1245" s="530"/>
      <c r="BC1245" s="530"/>
      <c r="BD1245" s="530"/>
      <c r="BE1245" s="530"/>
      <c r="BF1245" s="530"/>
      <c r="BG1245" s="530"/>
      <c r="BH1245" s="530"/>
      <c r="BI1245" s="530"/>
      <c r="BJ1245" s="530"/>
      <c r="BK1245" s="530"/>
      <c r="BL1245" s="255">
        <v>4</v>
      </c>
      <c r="BM1245" s="255"/>
      <c r="BN1245" s="255"/>
      <c r="BO1245" s="255"/>
      <c r="BP1245" s="255"/>
      <c r="BQ1245" s="255"/>
      <c r="BR1245" s="255"/>
      <c r="BS1245" s="255"/>
      <c r="BT1245" s="255"/>
      <c r="BU1245" s="284">
        <v>9</v>
      </c>
      <c r="BV1245" s="285"/>
      <c r="BW1245" s="285"/>
      <c r="BX1245" s="285"/>
      <c r="BY1245" s="285"/>
      <c r="BZ1245" s="285"/>
      <c r="CA1245" s="285"/>
      <c r="CB1245" s="286"/>
      <c r="CC1245" s="255"/>
      <c r="CD1245" s="255"/>
      <c r="CE1245" s="255"/>
      <c r="CF1245" s="255"/>
      <c r="CG1245" s="255"/>
      <c r="CH1245" s="255"/>
      <c r="CI1245" s="284" t="s">
        <v>930</v>
      </c>
      <c r="CJ1245" s="285"/>
      <c r="CK1245" s="285"/>
      <c r="CL1245" s="285"/>
      <c r="CM1245" s="285"/>
      <c r="CN1245" s="286"/>
    </row>
    <row r="1246" spans="4:92" ht="14.25" customHeight="1" x14ac:dyDescent="0.35">
      <c r="D1246" s="284"/>
      <c r="E1246" s="285"/>
      <c r="F1246" s="285"/>
      <c r="G1246" s="285"/>
      <c r="H1246" s="285"/>
      <c r="I1246" s="285"/>
      <c r="J1246" s="285"/>
      <c r="K1246" s="285"/>
      <c r="L1246" s="285"/>
      <c r="M1246" s="285"/>
      <c r="N1246" s="285"/>
      <c r="O1246" s="285"/>
      <c r="P1246" s="285"/>
      <c r="Q1246" s="285"/>
      <c r="R1246" s="285"/>
      <c r="S1246" s="285"/>
      <c r="T1246" s="285"/>
      <c r="U1246" s="285"/>
      <c r="V1246" s="285"/>
      <c r="W1246" s="285"/>
      <c r="X1246" s="285"/>
      <c r="Y1246" s="285"/>
      <c r="Z1246" s="285"/>
      <c r="AA1246" s="285"/>
      <c r="AB1246" s="285"/>
      <c r="AC1246" s="285"/>
      <c r="AD1246" s="285"/>
      <c r="AE1246" s="285"/>
      <c r="AF1246" s="286"/>
      <c r="AG1246" s="284"/>
      <c r="AH1246" s="285"/>
      <c r="AI1246" s="285"/>
      <c r="AJ1246" s="285"/>
      <c r="AK1246" s="285"/>
      <c r="AL1246" s="285"/>
      <c r="AM1246" s="286"/>
      <c r="AN1246" s="284"/>
      <c r="AO1246" s="285"/>
      <c r="AP1246" s="285"/>
      <c r="AQ1246" s="285"/>
      <c r="AR1246" s="285"/>
      <c r="AS1246" s="285"/>
      <c r="AT1246" s="286"/>
      <c r="AV1246" s="530" t="s">
        <v>1175</v>
      </c>
      <c r="AW1246" s="530"/>
      <c r="AX1246" s="530"/>
      <c r="AY1246" s="530"/>
      <c r="AZ1246" s="530"/>
      <c r="BA1246" s="530"/>
      <c r="BB1246" s="530"/>
      <c r="BC1246" s="530"/>
      <c r="BD1246" s="530"/>
      <c r="BE1246" s="530"/>
      <c r="BF1246" s="530"/>
      <c r="BG1246" s="530"/>
      <c r="BH1246" s="530"/>
      <c r="BI1246" s="530"/>
      <c r="BJ1246" s="530"/>
      <c r="BK1246" s="530"/>
      <c r="BL1246" s="255">
        <v>4</v>
      </c>
      <c r="BM1246" s="255"/>
      <c r="BN1246" s="255"/>
      <c r="BO1246" s="255"/>
      <c r="BP1246" s="255"/>
      <c r="BQ1246" s="255"/>
      <c r="BR1246" s="255"/>
      <c r="BS1246" s="255"/>
      <c r="BT1246" s="255"/>
      <c r="BU1246" s="284">
        <v>6</v>
      </c>
      <c r="BV1246" s="285"/>
      <c r="BW1246" s="285"/>
      <c r="BX1246" s="285"/>
      <c r="BY1246" s="285"/>
      <c r="BZ1246" s="285"/>
      <c r="CA1246" s="285"/>
      <c r="CB1246" s="286"/>
      <c r="CC1246" s="255"/>
      <c r="CD1246" s="255"/>
      <c r="CE1246" s="255"/>
      <c r="CF1246" s="255"/>
      <c r="CG1246" s="255"/>
      <c r="CH1246" s="255"/>
      <c r="CI1246" s="284" t="s">
        <v>930</v>
      </c>
      <c r="CJ1246" s="285"/>
      <c r="CK1246" s="285"/>
      <c r="CL1246" s="285"/>
      <c r="CM1246" s="285"/>
      <c r="CN1246" s="286"/>
    </row>
    <row r="1247" spans="4:92" ht="14.25" customHeight="1" x14ac:dyDescent="0.35">
      <c r="D1247" s="284"/>
      <c r="E1247" s="285"/>
      <c r="F1247" s="285"/>
      <c r="G1247" s="285"/>
      <c r="H1247" s="285"/>
      <c r="I1247" s="285"/>
      <c r="J1247" s="285"/>
      <c r="K1247" s="285"/>
      <c r="L1247" s="285"/>
      <c r="M1247" s="285"/>
      <c r="N1247" s="285"/>
      <c r="O1247" s="285"/>
      <c r="P1247" s="285"/>
      <c r="Q1247" s="285"/>
      <c r="R1247" s="285"/>
      <c r="S1247" s="285"/>
      <c r="T1247" s="285"/>
      <c r="U1247" s="285"/>
      <c r="V1247" s="285"/>
      <c r="W1247" s="285"/>
      <c r="X1247" s="285"/>
      <c r="Y1247" s="285"/>
      <c r="Z1247" s="285"/>
      <c r="AA1247" s="285"/>
      <c r="AB1247" s="285"/>
      <c r="AC1247" s="285"/>
      <c r="AD1247" s="285"/>
      <c r="AE1247" s="285"/>
      <c r="AF1247" s="286"/>
      <c r="AG1247" s="284"/>
      <c r="AH1247" s="285"/>
      <c r="AI1247" s="285"/>
      <c r="AJ1247" s="285"/>
      <c r="AK1247" s="285"/>
      <c r="AL1247" s="285"/>
      <c r="AM1247" s="286"/>
      <c r="AN1247" s="284"/>
      <c r="AO1247" s="285"/>
      <c r="AP1247" s="285"/>
      <c r="AQ1247" s="285"/>
      <c r="AR1247" s="285"/>
      <c r="AS1247" s="285"/>
      <c r="AT1247" s="286"/>
      <c r="AV1247" s="530" t="s">
        <v>1176</v>
      </c>
      <c r="AW1247" s="530"/>
      <c r="AX1247" s="530"/>
      <c r="AY1247" s="530"/>
      <c r="AZ1247" s="530"/>
      <c r="BA1247" s="530"/>
      <c r="BB1247" s="530"/>
      <c r="BC1247" s="530"/>
      <c r="BD1247" s="530"/>
      <c r="BE1247" s="530"/>
      <c r="BF1247" s="530"/>
      <c r="BG1247" s="530"/>
      <c r="BH1247" s="530"/>
      <c r="BI1247" s="530"/>
      <c r="BJ1247" s="530"/>
      <c r="BK1247" s="530"/>
      <c r="BL1247" s="255">
        <v>7</v>
      </c>
      <c r="BM1247" s="255"/>
      <c r="BN1247" s="255"/>
      <c r="BO1247" s="255"/>
      <c r="BP1247" s="255"/>
      <c r="BQ1247" s="255"/>
      <c r="BR1247" s="255"/>
      <c r="BS1247" s="255"/>
      <c r="BT1247" s="255"/>
      <c r="BU1247" s="284">
        <v>14</v>
      </c>
      <c r="BV1247" s="285"/>
      <c r="BW1247" s="285"/>
      <c r="BX1247" s="285"/>
      <c r="BY1247" s="285"/>
      <c r="BZ1247" s="285"/>
      <c r="CA1247" s="285"/>
      <c r="CB1247" s="286"/>
      <c r="CC1247" s="255"/>
      <c r="CD1247" s="255"/>
      <c r="CE1247" s="255"/>
      <c r="CF1247" s="255"/>
      <c r="CG1247" s="255"/>
      <c r="CH1247" s="255"/>
      <c r="CI1247" s="284" t="s">
        <v>930</v>
      </c>
      <c r="CJ1247" s="285"/>
      <c r="CK1247" s="285"/>
      <c r="CL1247" s="285"/>
      <c r="CM1247" s="285"/>
      <c r="CN1247" s="286"/>
    </row>
    <row r="1248" spans="4:92" ht="14.25" customHeight="1" x14ac:dyDescent="0.35">
      <c r="D1248" s="284"/>
      <c r="E1248" s="285"/>
      <c r="F1248" s="285"/>
      <c r="G1248" s="285"/>
      <c r="H1248" s="285"/>
      <c r="I1248" s="285"/>
      <c r="J1248" s="285"/>
      <c r="K1248" s="285"/>
      <c r="L1248" s="285"/>
      <c r="M1248" s="285"/>
      <c r="N1248" s="285"/>
      <c r="O1248" s="285"/>
      <c r="P1248" s="285"/>
      <c r="Q1248" s="285"/>
      <c r="R1248" s="285"/>
      <c r="S1248" s="285"/>
      <c r="T1248" s="285"/>
      <c r="U1248" s="285"/>
      <c r="V1248" s="285"/>
      <c r="W1248" s="285"/>
      <c r="X1248" s="285"/>
      <c r="Y1248" s="285"/>
      <c r="Z1248" s="285"/>
      <c r="AA1248" s="285"/>
      <c r="AB1248" s="285"/>
      <c r="AC1248" s="285"/>
      <c r="AD1248" s="285"/>
      <c r="AE1248" s="285"/>
      <c r="AF1248" s="286"/>
      <c r="AG1248" s="284"/>
      <c r="AH1248" s="285"/>
      <c r="AI1248" s="285"/>
      <c r="AJ1248" s="285"/>
      <c r="AK1248" s="285"/>
      <c r="AL1248" s="285"/>
      <c r="AM1248" s="286"/>
      <c r="AN1248" s="284"/>
      <c r="AO1248" s="285"/>
      <c r="AP1248" s="285"/>
      <c r="AQ1248" s="285"/>
      <c r="AR1248" s="285"/>
      <c r="AS1248" s="285"/>
      <c r="AT1248" s="286"/>
      <c r="AV1248" s="530" t="s">
        <v>1177</v>
      </c>
      <c r="AW1248" s="530"/>
      <c r="AX1248" s="530"/>
      <c r="AY1248" s="530"/>
      <c r="AZ1248" s="530"/>
      <c r="BA1248" s="530"/>
      <c r="BB1248" s="530"/>
      <c r="BC1248" s="530"/>
      <c r="BD1248" s="530"/>
      <c r="BE1248" s="530"/>
      <c r="BF1248" s="530"/>
      <c r="BG1248" s="530"/>
      <c r="BH1248" s="530"/>
      <c r="BI1248" s="530"/>
      <c r="BJ1248" s="530"/>
      <c r="BK1248" s="530"/>
      <c r="BL1248" s="255">
        <v>34</v>
      </c>
      <c r="BM1248" s="255"/>
      <c r="BN1248" s="255"/>
      <c r="BO1248" s="255"/>
      <c r="BP1248" s="255"/>
      <c r="BQ1248" s="255"/>
      <c r="BR1248" s="255"/>
      <c r="BS1248" s="255"/>
      <c r="BT1248" s="255"/>
      <c r="BU1248" s="284">
        <v>130</v>
      </c>
      <c r="BV1248" s="285"/>
      <c r="BW1248" s="285"/>
      <c r="BX1248" s="285"/>
      <c r="BY1248" s="285"/>
      <c r="BZ1248" s="285"/>
      <c r="CA1248" s="285"/>
      <c r="CB1248" s="286"/>
      <c r="CC1248" s="255"/>
      <c r="CD1248" s="255"/>
      <c r="CE1248" s="255"/>
      <c r="CF1248" s="255"/>
      <c r="CG1248" s="255"/>
      <c r="CH1248" s="255"/>
      <c r="CI1248" s="284" t="s">
        <v>930</v>
      </c>
      <c r="CJ1248" s="285"/>
      <c r="CK1248" s="285"/>
      <c r="CL1248" s="285"/>
      <c r="CM1248" s="285"/>
      <c r="CN1248" s="286"/>
    </row>
    <row r="1249" spans="1:93" ht="14.25" customHeight="1" x14ac:dyDescent="0.35">
      <c r="D1249" s="284"/>
      <c r="E1249" s="285"/>
      <c r="F1249" s="285"/>
      <c r="G1249" s="285"/>
      <c r="H1249" s="285"/>
      <c r="I1249" s="285"/>
      <c r="J1249" s="285"/>
      <c r="K1249" s="285"/>
      <c r="L1249" s="285"/>
      <c r="M1249" s="285"/>
      <c r="N1249" s="285"/>
      <c r="O1249" s="285"/>
      <c r="P1249" s="285"/>
      <c r="Q1249" s="285"/>
      <c r="R1249" s="285"/>
      <c r="S1249" s="285"/>
      <c r="T1249" s="285"/>
      <c r="U1249" s="285"/>
      <c r="V1249" s="285"/>
      <c r="W1249" s="285"/>
      <c r="X1249" s="285"/>
      <c r="Y1249" s="285"/>
      <c r="Z1249" s="285"/>
      <c r="AA1249" s="285"/>
      <c r="AB1249" s="285"/>
      <c r="AC1249" s="285"/>
      <c r="AD1249" s="285"/>
      <c r="AE1249" s="285"/>
      <c r="AF1249" s="286"/>
      <c r="AG1249" s="284"/>
      <c r="AH1249" s="285"/>
      <c r="AI1249" s="285"/>
      <c r="AJ1249" s="285"/>
      <c r="AK1249" s="285"/>
      <c r="AL1249" s="285"/>
      <c r="AM1249" s="286"/>
      <c r="AN1249" s="284"/>
      <c r="AO1249" s="285"/>
      <c r="AP1249" s="285"/>
      <c r="AQ1249" s="285"/>
      <c r="AR1249" s="285"/>
      <c r="AS1249" s="285"/>
      <c r="AT1249" s="286"/>
      <c r="AV1249" s="530" t="s">
        <v>1178</v>
      </c>
      <c r="AW1249" s="530"/>
      <c r="AX1249" s="530"/>
      <c r="AY1249" s="530"/>
      <c r="AZ1249" s="530"/>
      <c r="BA1249" s="530"/>
      <c r="BB1249" s="530"/>
      <c r="BC1249" s="530"/>
      <c r="BD1249" s="530"/>
      <c r="BE1249" s="530"/>
      <c r="BF1249" s="530"/>
      <c r="BG1249" s="530"/>
      <c r="BH1249" s="530"/>
      <c r="BI1249" s="530"/>
      <c r="BJ1249" s="530"/>
      <c r="BK1249" s="530"/>
      <c r="BL1249" s="255">
        <v>7</v>
      </c>
      <c r="BM1249" s="255"/>
      <c r="BN1249" s="255"/>
      <c r="BO1249" s="255"/>
      <c r="BP1249" s="255"/>
      <c r="BQ1249" s="255"/>
      <c r="BR1249" s="255"/>
      <c r="BS1249" s="255"/>
      <c r="BT1249" s="255"/>
      <c r="BU1249" s="284">
        <v>14</v>
      </c>
      <c r="BV1249" s="285"/>
      <c r="BW1249" s="285"/>
      <c r="BX1249" s="285"/>
      <c r="BY1249" s="285"/>
      <c r="BZ1249" s="285"/>
      <c r="CA1249" s="285"/>
      <c r="CB1249" s="286"/>
      <c r="CC1249" s="255"/>
      <c r="CD1249" s="255"/>
      <c r="CE1249" s="255"/>
      <c r="CF1249" s="255"/>
      <c r="CG1249" s="255"/>
      <c r="CH1249" s="255"/>
      <c r="CI1249" s="284" t="s">
        <v>930</v>
      </c>
      <c r="CJ1249" s="285"/>
      <c r="CK1249" s="285"/>
      <c r="CL1249" s="285"/>
      <c r="CM1249" s="285"/>
      <c r="CN1249" s="286"/>
    </row>
    <row r="1250" spans="1:93" ht="14.25" customHeight="1" x14ac:dyDescent="0.35">
      <c r="D1250" s="284"/>
      <c r="E1250" s="285"/>
      <c r="F1250" s="285"/>
      <c r="G1250" s="285"/>
      <c r="H1250" s="285"/>
      <c r="I1250" s="285"/>
      <c r="J1250" s="285"/>
      <c r="K1250" s="285"/>
      <c r="L1250" s="285"/>
      <c r="M1250" s="285"/>
      <c r="N1250" s="285"/>
      <c r="O1250" s="285"/>
      <c r="P1250" s="285"/>
      <c r="Q1250" s="285"/>
      <c r="R1250" s="285"/>
      <c r="S1250" s="285"/>
      <c r="T1250" s="285"/>
      <c r="U1250" s="285"/>
      <c r="V1250" s="285"/>
      <c r="W1250" s="285"/>
      <c r="X1250" s="285"/>
      <c r="Y1250" s="285"/>
      <c r="Z1250" s="285"/>
      <c r="AA1250" s="285"/>
      <c r="AB1250" s="285"/>
      <c r="AC1250" s="285"/>
      <c r="AD1250" s="285"/>
      <c r="AE1250" s="285"/>
      <c r="AF1250" s="286"/>
      <c r="AG1250" s="284"/>
      <c r="AH1250" s="285"/>
      <c r="AI1250" s="285"/>
      <c r="AJ1250" s="285"/>
      <c r="AK1250" s="285"/>
      <c r="AL1250" s="285"/>
      <c r="AM1250" s="286"/>
      <c r="AN1250" s="284"/>
      <c r="AO1250" s="285"/>
      <c r="AP1250" s="285"/>
      <c r="AQ1250" s="285"/>
      <c r="AR1250" s="285"/>
      <c r="AS1250" s="285"/>
      <c r="AT1250" s="286"/>
      <c r="AV1250" s="530" t="s">
        <v>1179</v>
      </c>
      <c r="AW1250" s="530"/>
      <c r="AX1250" s="530"/>
      <c r="AY1250" s="530"/>
      <c r="AZ1250" s="530"/>
      <c r="BA1250" s="530"/>
      <c r="BB1250" s="530"/>
      <c r="BC1250" s="530"/>
      <c r="BD1250" s="530"/>
      <c r="BE1250" s="530"/>
      <c r="BF1250" s="530"/>
      <c r="BG1250" s="530"/>
      <c r="BH1250" s="530"/>
      <c r="BI1250" s="530"/>
      <c r="BJ1250" s="530"/>
      <c r="BK1250" s="530"/>
      <c r="BL1250" s="255">
        <v>14</v>
      </c>
      <c r="BM1250" s="255"/>
      <c r="BN1250" s="255"/>
      <c r="BO1250" s="255"/>
      <c r="BP1250" s="255"/>
      <c r="BQ1250" s="255"/>
      <c r="BR1250" s="255"/>
      <c r="BS1250" s="255"/>
      <c r="BT1250" s="255"/>
      <c r="BU1250" s="284">
        <v>36</v>
      </c>
      <c r="BV1250" s="285"/>
      <c r="BW1250" s="285"/>
      <c r="BX1250" s="285"/>
      <c r="BY1250" s="285"/>
      <c r="BZ1250" s="285"/>
      <c r="CA1250" s="285"/>
      <c r="CB1250" s="286"/>
      <c r="CC1250" s="255"/>
      <c r="CD1250" s="255"/>
      <c r="CE1250" s="255"/>
      <c r="CF1250" s="255"/>
      <c r="CG1250" s="255"/>
      <c r="CH1250" s="255"/>
      <c r="CI1250" s="284" t="s">
        <v>930</v>
      </c>
      <c r="CJ1250" s="285"/>
      <c r="CK1250" s="285"/>
      <c r="CL1250" s="285"/>
      <c r="CM1250" s="285"/>
      <c r="CN1250" s="286"/>
    </row>
    <row r="1251" spans="1:93" ht="14.25" customHeight="1" x14ac:dyDescent="0.35">
      <c r="D1251" s="284"/>
      <c r="E1251" s="285"/>
      <c r="F1251" s="285"/>
      <c r="G1251" s="285"/>
      <c r="H1251" s="285"/>
      <c r="I1251" s="285"/>
      <c r="J1251" s="285"/>
      <c r="K1251" s="285"/>
      <c r="L1251" s="285"/>
      <c r="M1251" s="285"/>
      <c r="N1251" s="285"/>
      <c r="O1251" s="285"/>
      <c r="P1251" s="285"/>
      <c r="Q1251" s="285"/>
      <c r="R1251" s="285"/>
      <c r="S1251" s="285"/>
      <c r="T1251" s="285"/>
      <c r="U1251" s="285"/>
      <c r="V1251" s="285"/>
      <c r="W1251" s="285"/>
      <c r="X1251" s="285"/>
      <c r="Y1251" s="285"/>
      <c r="Z1251" s="285"/>
      <c r="AA1251" s="285"/>
      <c r="AB1251" s="285"/>
      <c r="AC1251" s="285"/>
      <c r="AD1251" s="285"/>
      <c r="AE1251" s="285"/>
      <c r="AF1251" s="286"/>
      <c r="AG1251" s="284"/>
      <c r="AH1251" s="285"/>
      <c r="AI1251" s="285"/>
      <c r="AJ1251" s="285"/>
      <c r="AK1251" s="285"/>
      <c r="AL1251" s="285"/>
      <c r="AM1251" s="286"/>
      <c r="AN1251" s="284"/>
      <c r="AO1251" s="285"/>
      <c r="AP1251" s="285"/>
      <c r="AQ1251" s="285"/>
      <c r="AR1251" s="285"/>
      <c r="AS1251" s="285"/>
      <c r="AT1251" s="286"/>
      <c r="AV1251" s="530" t="s">
        <v>1180</v>
      </c>
      <c r="AW1251" s="530"/>
      <c r="AX1251" s="530"/>
      <c r="AY1251" s="530"/>
      <c r="AZ1251" s="530"/>
      <c r="BA1251" s="530"/>
      <c r="BB1251" s="530"/>
      <c r="BC1251" s="530"/>
      <c r="BD1251" s="530"/>
      <c r="BE1251" s="530"/>
      <c r="BF1251" s="530"/>
      <c r="BG1251" s="530"/>
      <c r="BH1251" s="530"/>
      <c r="BI1251" s="530"/>
      <c r="BJ1251" s="530"/>
      <c r="BK1251" s="530"/>
      <c r="BL1251" s="255">
        <v>31</v>
      </c>
      <c r="BM1251" s="255"/>
      <c r="BN1251" s="255"/>
      <c r="BO1251" s="255"/>
      <c r="BP1251" s="255"/>
      <c r="BQ1251" s="255"/>
      <c r="BR1251" s="255"/>
      <c r="BS1251" s="255"/>
      <c r="BT1251" s="255"/>
      <c r="BU1251" s="284">
        <v>100</v>
      </c>
      <c r="BV1251" s="285"/>
      <c r="BW1251" s="285"/>
      <c r="BX1251" s="285"/>
      <c r="BY1251" s="285"/>
      <c r="BZ1251" s="285"/>
      <c r="CA1251" s="285"/>
      <c r="CB1251" s="286"/>
      <c r="CC1251" s="255"/>
      <c r="CD1251" s="255"/>
      <c r="CE1251" s="255"/>
      <c r="CF1251" s="255"/>
      <c r="CG1251" s="255"/>
      <c r="CH1251" s="255"/>
      <c r="CI1251" s="284" t="s">
        <v>930</v>
      </c>
      <c r="CJ1251" s="285"/>
      <c r="CK1251" s="285"/>
      <c r="CL1251" s="285"/>
      <c r="CM1251" s="285"/>
      <c r="CN1251" s="286"/>
    </row>
    <row r="1252" spans="1:93" ht="14.25" customHeight="1" x14ac:dyDescent="0.35">
      <c r="D1252" s="284"/>
      <c r="E1252" s="285"/>
      <c r="F1252" s="285"/>
      <c r="G1252" s="285"/>
      <c r="H1252" s="285"/>
      <c r="I1252" s="285"/>
      <c r="J1252" s="285"/>
      <c r="K1252" s="285"/>
      <c r="L1252" s="285"/>
      <c r="M1252" s="285"/>
      <c r="N1252" s="285"/>
      <c r="O1252" s="285"/>
      <c r="P1252" s="285"/>
      <c r="Q1252" s="285"/>
      <c r="R1252" s="285"/>
      <c r="S1252" s="285"/>
      <c r="T1252" s="285"/>
      <c r="U1252" s="285"/>
      <c r="V1252" s="285"/>
      <c r="W1252" s="285"/>
      <c r="X1252" s="285"/>
      <c r="Y1252" s="285"/>
      <c r="Z1252" s="285"/>
      <c r="AA1252" s="285"/>
      <c r="AB1252" s="285"/>
      <c r="AC1252" s="285"/>
      <c r="AD1252" s="285"/>
      <c r="AE1252" s="285"/>
      <c r="AF1252" s="286"/>
      <c r="AG1252" s="284"/>
      <c r="AH1252" s="285"/>
      <c r="AI1252" s="285"/>
      <c r="AJ1252" s="285"/>
      <c r="AK1252" s="285"/>
      <c r="AL1252" s="285"/>
      <c r="AM1252" s="286"/>
      <c r="AN1252" s="284"/>
      <c r="AO1252" s="285"/>
      <c r="AP1252" s="285"/>
      <c r="AQ1252" s="285"/>
      <c r="AR1252" s="285"/>
      <c r="AS1252" s="285"/>
      <c r="AT1252" s="286"/>
      <c r="AV1252" s="530" t="s">
        <v>1181</v>
      </c>
      <c r="AW1252" s="530"/>
      <c r="AX1252" s="530"/>
      <c r="AY1252" s="530"/>
      <c r="AZ1252" s="530"/>
      <c r="BA1252" s="530"/>
      <c r="BB1252" s="530"/>
      <c r="BC1252" s="530"/>
      <c r="BD1252" s="530"/>
      <c r="BE1252" s="530"/>
      <c r="BF1252" s="530"/>
      <c r="BG1252" s="530"/>
      <c r="BH1252" s="530"/>
      <c r="BI1252" s="530"/>
      <c r="BJ1252" s="530"/>
      <c r="BK1252" s="530"/>
      <c r="BL1252" s="255">
        <v>14</v>
      </c>
      <c r="BM1252" s="255"/>
      <c r="BN1252" s="255"/>
      <c r="BO1252" s="255"/>
      <c r="BP1252" s="255"/>
      <c r="BQ1252" s="255"/>
      <c r="BR1252" s="255"/>
      <c r="BS1252" s="255"/>
      <c r="BT1252" s="255"/>
      <c r="BU1252" s="284">
        <v>35</v>
      </c>
      <c r="BV1252" s="285"/>
      <c r="BW1252" s="285"/>
      <c r="BX1252" s="285"/>
      <c r="BY1252" s="285"/>
      <c r="BZ1252" s="285"/>
      <c r="CA1252" s="285"/>
      <c r="CB1252" s="286"/>
      <c r="CC1252" s="255"/>
      <c r="CD1252" s="255"/>
      <c r="CE1252" s="255"/>
      <c r="CF1252" s="255"/>
      <c r="CG1252" s="255"/>
      <c r="CH1252" s="255"/>
      <c r="CI1252" s="284" t="s">
        <v>930</v>
      </c>
      <c r="CJ1252" s="285"/>
      <c r="CK1252" s="285"/>
      <c r="CL1252" s="285"/>
      <c r="CM1252" s="285"/>
      <c r="CN1252" s="286"/>
    </row>
    <row r="1253" spans="1:93" ht="14.25" customHeight="1" x14ac:dyDescent="0.35">
      <c r="D1253" s="284"/>
      <c r="E1253" s="285"/>
      <c r="F1253" s="285"/>
      <c r="G1253" s="285"/>
      <c r="H1253" s="285"/>
      <c r="I1253" s="285"/>
      <c r="J1253" s="285"/>
      <c r="K1253" s="285"/>
      <c r="L1253" s="285"/>
      <c r="M1253" s="285"/>
      <c r="N1253" s="285"/>
      <c r="O1253" s="285"/>
      <c r="P1253" s="285"/>
      <c r="Q1253" s="285"/>
      <c r="R1253" s="285"/>
      <c r="S1253" s="285"/>
      <c r="T1253" s="285"/>
      <c r="U1253" s="285"/>
      <c r="V1253" s="285"/>
      <c r="W1253" s="285"/>
      <c r="X1253" s="285"/>
      <c r="Y1253" s="285"/>
      <c r="Z1253" s="285"/>
      <c r="AA1253" s="285"/>
      <c r="AB1253" s="285"/>
      <c r="AC1253" s="285"/>
      <c r="AD1253" s="285"/>
      <c r="AE1253" s="285"/>
      <c r="AF1253" s="286"/>
      <c r="AG1253" s="284"/>
      <c r="AH1253" s="285"/>
      <c r="AI1253" s="285"/>
      <c r="AJ1253" s="285"/>
      <c r="AK1253" s="285"/>
      <c r="AL1253" s="285"/>
      <c r="AM1253" s="286"/>
      <c r="AN1253" s="284"/>
      <c r="AO1253" s="285"/>
      <c r="AP1253" s="285"/>
      <c r="AQ1253" s="285"/>
      <c r="AR1253" s="285"/>
      <c r="AS1253" s="285"/>
      <c r="AT1253" s="286"/>
      <c r="AV1253" s="863" t="s">
        <v>1182</v>
      </c>
      <c r="AW1253" s="863"/>
      <c r="AX1253" s="863"/>
      <c r="AY1253" s="863"/>
      <c r="AZ1253" s="863"/>
      <c r="BA1253" s="863"/>
      <c r="BB1253" s="863"/>
      <c r="BC1253" s="863"/>
      <c r="BD1253" s="863"/>
      <c r="BE1253" s="863"/>
      <c r="BF1253" s="863"/>
      <c r="BG1253" s="863"/>
      <c r="BH1253" s="863"/>
      <c r="BI1253" s="863"/>
      <c r="BJ1253" s="863"/>
      <c r="BK1253" s="863"/>
      <c r="BL1253" s="255">
        <v>6</v>
      </c>
      <c r="BM1253" s="255"/>
      <c r="BN1253" s="255"/>
      <c r="BO1253" s="255"/>
      <c r="BP1253" s="255"/>
      <c r="BQ1253" s="255"/>
      <c r="BR1253" s="255"/>
      <c r="BS1253" s="255"/>
      <c r="BT1253" s="255"/>
      <c r="BU1253" s="284">
        <v>10</v>
      </c>
      <c r="BV1253" s="285"/>
      <c r="BW1253" s="285"/>
      <c r="BX1253" s="285"/>
      <c r="BY1253" s="285"/>
      <c r="BZ1253" s="285"/>
      <c r="CA1253" s="285"/>
      <c r="CB1253" s="286"/>
      <c r="CC1253" s="255"/>
      <c r="CD1253" s="255"/>
      <c r="CE1253" s="255"/>
      <c r="CF1253" s="255"/>
      <c r="CG1253" s="255"/>
      <c r="CH1253" s="255"/>
      <c r="CI1253" s="284" t="s">
        <v>930</v>
      </c>
      <c r="CJ1253" s="285"/>
      <c r="CK1253" s="285"/>
      <c r="CL1253" s="285"/>
      <c r="CM1253" s="285"/>
      <c r="CN1253" s="286"/>
    </row>
    <row r="1254" spans="1:93" ht="14.25" customHeight="1" x14ac:dyDescent="0.35">
      <c r="D1254" s="849" t="s">
        <v>595</v>
      </c>
      <c r="E1254" s="849"/>
      <c r="F1254" s="849"/>
      <c r="G1254" s="849"/>
      <c r="H1254" s="849"/>
      <c r="I1254" s="849"/>
      <c r="J1254" s="849"/>
      <c r="K1254" s="849"/>
      <c r="L1254" s="849"/>
      <c r="M1254" s="849"/>
      <c r="N1254" s="849"/>
      <c r="O1254" s="849"/>
      <c r="P1254" s="849"/>
      <c r="Q1254" s="849"/>
      <c r="R1254" s="849"/>
      <c r="S1254" s="849"/>
      <c r="T1254" s="849"/>
      <c r="U1254" s="849"/>
      <c r="V1254" s="849"/>
      <c r="W1254" s="849"/>
      <c r="X1254" s="849"/>
      <c r="Y1254" s="849"/>
      <c r="Z1254" s="849"/>
      <c r="AA1254" s="849"/>
      <c r="AB1254" s="849"/>
      <c r="AC1254" s="849"/>
      <c r="AD1254" s="849"/>
      <c r="AE1254" s="849"/>
      <c r="AF1254" s="849"/>
      <c r="AG1254" s="99"/>
      <c r="AH1254" s="99"/>
      <c r="AI1254" s="99"/>
      <c r="AJ1254" s="99"/>
      <c r="AK1254" s="99"/>
      <c r="AL1254" s="99"/>
      <c r="AM1254" s="99"/>
      <c r="AN1254" s="99"/>
      <c r="AO1254" s="99"/>
      <c r="AP1254" s="99"/>
      <c r="AQ1254" s="99"/>
      <c r="AR1254" s="99"/>
      <c r="AS1254" s="99"/>
      <c r="AT1254" s="99"/>
      <c r="AU1254" s="86"/>
      <c r="AV1254" s="921" t="s">
        <v>650</v>
      </c>
      <c r="AW1254" s="921"/>
      <c r="AX1254" s="921"/>
      <c r="AY1254" s="921"/>
      <c r="AZ1254" s="921"/>
      <c r="BA1254" s="921"/>
      <c r="BB1254" s="921"/>
      <c r="BC1254" s="921"/>
      <c r="BD1254" s="921"/>
      <c r="BE1254" s="921"/>
      <c r="BF1254" s="921"/>
      <c r="BG1254" s="921"/>
      <c r="BH1254" s="921"/>
      <c r="BI1254" s="921"/>
      <c r="BJ1254" s="921"/>
      <c r="BK1254" s="921"/>
      <c r="BL1254" s="921"/>
      <c r="BM1254" s="921"/>
      <c r="BN1254" s="921"/>
      <c r="BO1254" s="921"/>
      <c r="BP1254" s="921"/>
      <c r="BQ1254" s="921"/>
      <c r="BR1254" s="921"/>
      <c r="BS1254" s="921"/>
      <c r="BT1254" s="921"/>
      <c r="BU1254" s="921"/>
      <c r="BV1254" s="921"/>
      <c r="BW1254" s="921"/>
      <c r="BX1254" s="921"/>
      <c r="BY1254" s="921"/>
      <c r="BZ1254" s="921"/>
      <c r="CA1254" s="921"/>
      <c r="CB1254" s="921"/>
      <c r="CC1254" s="921"/>
      <c r="CD1254" s="921"/>
      <c r="CE1254" s="921"/>
      <c r="CF1254" s="921"/>
      <c r="CG1254" s="921"/>
      <c r="CH1254" s="921"/>
      <c r="CI1254" s="921"/>
      <c r="CJ1254" s="921"/>
      <c r="CK1254" s="921"/>
      <c r="CL1254" s="921"/>
      <c r="CM1254" s="921"/>
      <c r="CN1254" s="921"/>
    </row>
    <row r="1255" spans="1:93" ht="14.25" customHeight="1" x14ac:dyDescent="0.35"/>
    <row r="1256" spans="1:93" ht="14.25" customHeight="1" x14ac:dyDescent="0.35">
      <c r="A1256" s="111"/>
      <c r="B1256" s="111"/>
      <c r="C1256" s="111"/>
      <c r="D1256" s="111"/>
      <c r="E1256" s="111"/>
      <c r="F1256" s="111"/>
      <c r="G1256" s="111"/>
      <c r="H1256" s="111"/>
      <c r="I1256" s="111"/>
      <c r="J1256" s="111"/>
      <c r="K1256" s="111"/>
      <c r="L1256" s="111"/>
      <c r="M1256" s="111"/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X1256" s="111"/>
      <c r="Y1256" s="111"/>
      <c r="Z1256" s="111"/>
      <c r="AA1256" s="111"/>
      <c r="AB1256" s="111"/>
      <c r="AC1256" s="111"/>
      <c r="AD1256" s="111"/>
      <c r="AE1256" s="111"/>
      <c r="AF1256" s="111"/>
      <c r="AG1256" s="111"/>
      <c r="AH1256" s="111"/>
      <c r="AI1256" s="111"/>
      <c r="AJ1256" s="111"/>
      <c r="AK1256" s="111"/>
      <c r="AL1256" s="111"/>
      <c r="AM1256" s="111"/>
      <c r="AN1256" s="111"/>
      <c r="AO1256" s="111"/>
      <c r="AP1256" s="111"/>
      <c r="AQ1256" s="111"/>
      <c r="AR1256" s="111"/>
      <c r="AS1256" s="111"/>
      <c r="AT1256" s="111"/>
      <c r="AU1256" s="111"/>
      <c r="AV1256" s="111"/>
      <c r="AW1256" s="111"/>
      <c r="AX1256" s="111"/>
      <c r="AY1256" s="111"/>
      <c r="AZ1256" s="111"/>
      <c r="BA1256" s="111"/>
      <c r="BB1256" s="111"/>
      <c r="BC1256" s="111"/>
      <c r="BD1256" s="111"/>
      <c r="BE1256" s="111"/>
      <c r="BF1256" s="111"/>
      <c r="BG1256" s="111"/>
      <c r="BH1256" s="111"/>
      <c r="BI1256" s="111"/>
      <c r="BJ1256" s="111"/>
      <c r="BK1256" s="111"/>
      <c r="BL1256" s="111"/>
      <c r="BM1256" s="111"/>
      <c r="BN1256" s="111"/>
      <c r="BO1256" s="111"/>
      <c r="BP1256" s="111"/>
      <c r="BQ1256" s="111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  <c r="CI1256" s="111"/>
      <c r="CJ1256" s="111"/>
      <c r="CK1256" s="111"/>
      <c r="CL1256" s="111"/>
      <c r="CM1256" s="111"/>
      <c r="CN1256" s="111"/>
    </row>
    <row r="1257" spans="1:93" ht="14.25" customHeight="1" x14ac:dyDescent="0.35">
      <c r="A1257" s="111"/>
      <c r="B1257" s="111"/>
      <c r="C1257" s="111"/>
      <c r="D1257" s="111"/>
      <c r="E1257" s="111"/>
      <c r="F1257" s="111"/>
      <c r="G1257" s="111"/>
      <c r="H1257" s="111"/>
      <c r="I1257" s="111"/>
      <c r="J1257" s="111"/>
      <c r="K1257" s="111"/>
      <c r="L1257" s="111"/>
      <c r="M1257" s="111"/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X1257" s="111"/>
      <c r="Y1257" s="111"/>
      <c r="Z1257" s="111"/>
      <c r="AA1257" s="111"/>
      <c r="AB1257" s="111"/>
      <c r="AC1257" s="111"/>
      <c r="AD1257" s="111"/>
      <c r="AE1257" s="111"/>
      <c r="AF1257" s="111"/>
      <c r="AG1257" s="111"/>
      <c r="AH1257" s="111"/>
      <c r="AI1257" s="111"/>
      <c r="AJ1257" s="111"/>
      <c r="AK1257" s="111"/>
      <c r="AL1257" s="111"/>
      <c r="AM1257" s="111"/>
      <c r="AN1257" s="111"/>
      <c r="AO1257" s="111"/>
      <c r="AP1257" s="111"/>
      <c r="AQ1257" s="111"/>
      <c r="AR1257" s="111"/>
      <c r="AS1257" s="111"/>
      <c r="AT1257" s="111"/>
      <c r="AU1257" s="111"/>
      <c r="AV1257" s="111"/>
      <c r="AW1257" s="111"/>
      <c r="AX1257" s="111"/>
      <c r="AY1257" s="111"/>
      <c r="AZ1257" s="111"/>
      <c r="BA1257" s="111"/>
      <c r="BB1257" s="111"/>
      <c r="BC1257" s="111"/>
      <c r="BD1257" s="111"/>
      <c r="BE1257" s="111"/>
      <c r="BF1257" s="111"/>
      <c r="BG1257" s="111"/>
      <c r="BH1257" s="111"/>
      <c r="BI1257" s="111"/>
      <c r="BJ1257" s="111"/>
      <c r="BK1257" s="111"/>
      <c r="BL1257" s="111"/>
      <c r="BM1257" s="111"/>
      <c r="BN1257" s="111"/>
      <c r="BO1257" s="111"/>
      <c r="BP1257" s="111"/>
      <c r="BQ1257" s="111"/>
      <c r="BR1257" s="111"/>
      <c r="BS1257" s="111"/>
      <c r="BT1257" s="111"/>
      <c r="BU1257" s="111"/>
      <c r="BV1257" s="111"/>
      <c r="BW1257" s="111"/>
      <c r="BX1257" s="111"/>
      <c r="BY1257" s="111"/>
      <c r="BZ1257" s="111"/>
      <c r="CA1257" s="111"/>
      <c r="CB1257" s="111"/>
      <c r="CC1257" s="111"/>
      <c r="CD1257" s="111"/>
      <c r="CE1257" s="111"/>
      <c r="CF1257" s="111"/>
      <c r="CG1257" s="111"/>
      <c r="CH1257" s="111"/>
      <c r="CI1257" s="111"/>
      <c r="CJ1257" s="111"/>
      <c r="CK1257" s="111"/>
      <c r="CL1257" s="111"/>
      <c r="CM1257" s="111"/>
      <c r="CN1257" s="111"/>
    </row>
    <row r="1258" spans="1:93" ht="14.25" customHeight="1" x14ac:dyDescent="0.35"/>
    <row r="1259" spans="1:93" ht="14.25" customHeight="1" x14ac:dyDescent="0.35">
      <c r="D1259" s="922" t="s">
        <v>600</v>
      </c>
      <c r="E1259" s="922"/>
      <c r="F1259" s="922"/>
      <c r="G1259" s="922"/>
      <c r="H1259" s="922"/>
      <c r="I1259" s="922"/>
      <c r="J1259" s="922"/>
      <c r="K1259" s="922"/>
      <c r="L1259" s="922"/>
      <c r="M1259" s="922"/>
      <c r="N1259" s="922"/>
      <c r="O1259" s="922"/>
      <c r="P1259" s="922"/>
      <c r="Q1259" s="922"/>
      <c r="R1259" s="922"/>
      <c r="S1259" s="922"/>
      <c r="T1259" s="922"/>
      <c r="U1259" s="922"/>
      <c r="V1259" s="922"/>
      <c r="W1259" s="922"/>
      <c r="X1259" s="922"/>
      <c r="Y1259" s="922"/>
      <c r="Z1259" s="922"/>
      <c r="AA1259" s="922"/>
      <c r="AB1259" s="922"/>
      <c r="AC1259" s="922"/>
      <c r="AD1259" s="922"/>
      <c r="AE1259" s="922"/>
      <c r="AF1259" s="922"/>
      <c r="AG1259" s="922"/>
      <c r="AH1259" s="922"/>
      <c r="AI1259" s="922"/>
      <c r="AJ1259" s="922"/>
      <c r="AK1259" s="922"/>
      <c r="AL1259" s="922"/>
      <c r="AM1259" s="922"/>
      <c r="AN1259" s="922"/>
      <c r="AO1259" s="922"/>
      <c r="AP1259" s="922"/>
      <c r="AQ1259" s="922"/>
      <c r="AR1259" s="922"/>
      <c r="AS1259" s="922"/>
      <c r="AT1259" s="922"/>
      <c r="AU1259" s="922"/>
      <c r="AV1259" s="922"/>
      <c r="AW1259" s="922"/>
      <c r="AX1259" s="922"/>
      <c r="AY1259" s="922"/>
      <c r="AZ1259" s="922"/>
      <c r="BA1259" s="922"/>
      <c r="BB1259" s="922"/>
      <c r="BC1259" s="922"/>
      <c r="BD1259" s="922"/>
      <c r="BE1259" s="922"/>
      <c r="BF1259" s="922"/>
      <c r="BG1259" s="922"/>
      <c r="BH1259" s="922"/>
      <c r="BI1259" s="922"/>
      <c r="BJ1259" s="922"/>
      <c r="BK1259" s="922"/>
      <c r="BL1259" s="922"/>
      <c r="BM1259" s="922"/>
      <c r="BN1259" s="922"/>
      <c r="BO1259" s="922"/>
      <c r="BP1259" s="922"/>
      <c r="BQ1259" s="922"/>
      <c r="BR1259" s="922"/>
      <c r="BS1259" s="922"/>
      <c r="BT1259" s="922"/>
      <c r="BU1259" s="922"/>
      <c r="BV1259" s="922"/>
      <c r="BW1259" s="922"/>
      <c r="BX1259" s="922"/>
      <c r="BY1259" s="922"/>
      <c r="BZ1259" s="922"/>
      <c r="CA1259" s="922"/>
      <c r="CB1259" s="922"/>
      <c r="CC1259" s="922"/>
      <c r="CD1259" s="922"/>
      <c r="CE1259" s="922"/>
      <c r="CF1259" s="922"/>
      <c r="CG1259" s="922"/>
      <c r="CH1259" s="922"/>
      <c r="CI1259" s="922"/>
      <c r="CJ1259" s="922"/>
      <c r="CK1259" s="922"/>
      <c r="CL1259" s="922"/>
      <c r="CM1259" s="922"/>
      <c r="CN1259" s="922"/>
    </row>
    <row r="1260" spans="1:93" ht="14.25" customHeight="1" x14ac:dyDescent="0.35">
      <c r="D1260" s="471"/>
      <c r="E1260" s="471"/>
      <c r="F1260" s="471"/>
      <c r="G1260" s="471"/>
      <c r="H1260" s="471"/>
      <c r="I1260" s="471"/>
      <c r="J1260" s="471"/>
      <c r="K1260" s="471"/>
      <c r="L1260" s="471"/>
      <c r="M1260" s="471"/>
      <c r="N1260" s="471"/>
      <c r="O1260" s="471"/>
      <c r="P1260" s="471"/>
      <c r="Q1260" s="471"/>
      <c r="R1260" s="471"/>
      <c r="S1260" s="471"/>
      <c r="T1260" s="471"/>
      <c r="U1260" s="471"/>
      <c r="V1260" s="471"/>
      <c r="W1260" s="471"/>
      <c r="X1260" s="471"/>
      <c r="Y1260" s="471"/>
      <c r="Z1260" s="471"/>
      <c r="AA1260" s="471"/>
      <c r="AB1260" s="471"/>
      <c r="AC1260" s="471"/>
      <c r="AD1260" s="471"/>
      <c r="AE1260" s="471"/>
      <c r="AF1260" s="471"/>
      <c r="AG1260" s="471"/>
      <c r="AH1260" s="471"/>
      <c r="AI1260" s="471"/>
      <c r="AJ1260" s="471"/>
      <c r="AK1260" s="471"/>
      <c r="AL1260" s="471"/>
      <c r="AM1260" s="471"/>
      <c r="AN1260" s="471"/>
      <c r="AO1260" s="471"/>
      <c r="AP1260" s="471"/>
      <c r="AQ1260" s="471"/>
      <c r="AR1260" s="471"/>
      <c r="AS1260" s="471"/>
      <c r="AT1260" s="471"/>
      <c r="AU1260" s="471"/>
      <c r="AV1260" s="471"/>
      <c r="AW1260" s="471"/>
      <c r="AX1260" s="471"/>
      <c r="AY1260" s="471"/>
      <c r="AZ1260" s="471"/>
      <c r="BA1260" s="471"/>
      <c r="BB1260" s="471"/>
      <c r="BC1260" s="471"/>
      <c r="BD1260" s="471"/>
      <c r="BE1260" s="471"/>
      <c r="BF1260" s="471"/>
      <c r="BG1260" s="471"/>
      <c r="BH1260" s="471"/>
      <c r="BI1260" s="471"/>
      <c r="BJ1260" s="471"/>
      <c r="BK1260" s="471"/>
      <c r="BL1260" s="471"/>
      <c r="BM1260" s="471"/>
      <c r="BN1260" s="471"/>
      <c r="BO1260" s="471"/>
      <c r="BP1260" s="471"/>
      <c r="BQ1260" s="471"/>
      <c r="BR1260" s="471"/>
      <c r="BS1260" s="471"/>
      <c r="BT1260" s="471"/>
      <c r="BU1260" s="471"/>
      <c r="BV1260" s="471"/>
      <c r="BW1260" s="471"/>
      <c r="BX1260" s="471"/>
      <c r="BY1260" s="471"/>
      <c r="BZ1260" s="471"/>
      <c r="CA1260" s="471"/>
      <c r="CB1260" s="471"/>
      <c r="CC1260" s="471"/>
      <c r="CD1260" s="471"/>
      <c r="CE1260" s="471"/>
      <c r="CF1260" s="471"/>
      <c r="CG1260" s="471"/>
      <c r="CH1260" s="471"/>
      <c r="CI1260" s="471"/>
      <c r="CJ1260" s="471"/>
      <c r="CK1260" s="471"/>
      <c r="CL1260" s="471"/>
      <c r="CM1260" s="471"/>
      <c r="CN1260" s="471"/>
    </row>
    <row r="1261" spans="1:93" ht="14.25" customHeight="1" x14ac:dyDescent="0.35">
      <c r="D1261" s="397" t="s">
        <v>597</v>
      </c>
      <c r="E1261" s="398"/>
      <c r="F1261" s="398"/>
      <c r="G1261" s="398"/>
      <c r="H1261" s="398"/>
      <c r="I1261" s="398"/>
      <c r="J1261" s="398"/>
      <c r="K1261" s="398"/>
      <c r="L1261" s="398"/>
      <c r="M1261" s="398"/>
      <c r="N1261" s="398"/>
      <c r="O1261" s="398"/>
      <c r="P1261" s="398"/>
      <c r="Q1261" s="398"/>
      <c r="R1261" s="398"/>
      <c r="S1261" s="398"/>
      <c r="T1261" s="398"/>
      <c r="U1261" s="398"/>
      <c r="V1261" s="398"/>
      <c r="W1261" s="398"/>
      <c r="X1261" s="398"/>
      <c r="Y1261" s="398"/>
      <c r="Z1261" s="398"/>
      <c r="AA1261" s="398"/>
      <c r="AB1261" s="398"/>
      <c r="AC1261" s="398"/>
      <c r="AD1261" s="398"/>
      <c r="AE1261" s="398"/>
      <c r="AF1261" s="398"/>
      <c r="AG1261" s="399"/>
      <c r="AH1261" s="397" t="s">
        <v>598</v>
      </c>
      <c r="AI1261" s="398"/>
      <c r="AJ1261" s="398"/>
      <c r="AK1261" s="398"/>
      <c r="AL1261" s="398"/>
      <c r="AM1261" s="398"/>
      <c r="AN1261" s="398"/>
      <c r="AO1261" s="398"/>
      <c r="AP1261" s="398"/>
      <c r="AQ1261" s="398"/>
      <c r="AR1261" s="398"/>
      <c r="AS1261" s="398"/>
      <c r="AT1261" s="398"/>
      <c r="AU1261" s="398"/>
      <c r="AV1261" s="398"/>
      <c r="AW1261" s="398"/>
      <c r="AX1261" s="398"/>
      <c r="AY1261" s="398"/>
      <c r="AZ1261" s="398"/>
      <c r="BA1261" s="398"/>
      <c r="BB1261" s="398"/>
      <c r="BC1261" s="398"/>
      <c r="BD1261" s="398"/>
      <c r="BE1261" s="398"/>
      <c r="BF1261" s="398"/>
      <c r="BG1261" s="398"/>
      <c r="BH1261" s="398"/>
      <c r="BI1261" s="398"/>
      <c r="BJ1261" s="398"/>
      <c r="BK1261" s="399"/>
      <c r="BL1261" s="397" t="s">
        <v>596</v>
      </c>
      <c r="BM1261" s="398"/>
      <c r="BN1261" s="398"/>
      <c r="BO1261" s="398"/>
      <c r="BP1261" s="398"/>
      <c r="BQ1261" s="398"/>
      <c r="BR1261" s="398"/>
      <c r="BS1261" s="398"/>
      <c r="BT1261" s="398"/>
      <c r="BU1261" s="398"/>
      <c r="BV1261" s="398"/>
      <c r="BW1261" s="398"/>
      <c r="BX1261" s="398"/>
      <c r="BY1261" s="398"/>
      <c r="BZ1261" s="398"/>
      <c r="CA1261" s="398"/>
      <c r="CB1261" s="398"/>
      <c r="CC1261" s="398"/>
      <c r="CD1261" s="398"/>
      <c r="CE1261" s="398"/>
      <c r="CF1261" s="398"/>
      <c r="CG1261" s="398"/>
      <c r="CH1261" s="398"/>
      <c r="CI1261" s="398"/>
      <c r="CJ1261" s="398"/>
      <c r="CK1261" s="398"/>
      <c r="CL1261" s="398"/>
      <c r="CM1261" s="398"/>
      <c r="CN1261" s="399"/>
      <c r="CO1261" s="7"/>
    </row>
    <row r="1262" spans="1:93" ht="14.25" customHeight="1" x14ac:dyDescent="0.35">
      <c r="D1262" s="400"/>
      <c r="E1262" s="401"/>
      <c r="F1262" s="401"/>
      <c r="G1262" s="401"/>
      <c r="H1262" s="401"/>
      <c r="I1262" s="401"/>
      <c r="J1262" s="401"/>
      <c r="K1262" s="401"/>
      <c r="L1262" s="401"/>
      <c r="M1262" s="401"/>
      <c r="N1262" s="401"/>
      <c r="O1262" s="401"/>
      <c r="P1262" s="401"/>
      <c r="Q1262" s="401"/>
      <c r="R1262" s="401"/>
      <c r="S1262" s="401"/>
      <c r="T1262" s="401"/>
      <c r="U1262" s="401"/>
      <c r="V1262" s="401"/>
      <c r="W1262" s="401"/>
      <c r="X1262" s="401"/>
      <c r="Y1262" s="401"/>
      <c r="Z1262" s="401"/>
      <c r="AA1262" s="401"/>
      <c r="AB1262" s="401"/>
      <c r="AC1262" s="401"/>
      <c r="AD1262" s="401"/>
      <c r="AE1262" s="401"/>
      <c r="AF1262" s="401"/>
      <c r="AG1262" s="402"/>
      <c r="AH1262" s="400"/>
      <c r="AI1262" s="401"/>
      <c r="AJ1262" s="401"/>
      <c r="AK1262" s="401"/>
      <c r="AL1262" s="401"/>
      <c r="AM1262" s="401"/>
      <c r="AN1262" s="401"/>
      <c r="AO1262" s="401"/>
      <c r="AP1262" s="401"/>
      <c r="AQ1262" s="401"/>
      <c r="AR1262" s="401"/>
      <c r="AS1262" s="401"/>
      <c r="AT1262" s="401"/>
      <c r="AU1262" s="401"/>
      <c r="AV1262" s="401"/>
      <c r="AW1262" s="401"/>
      <c r="AX1262" s="401"/>
      <c r="AY1262" s="401"/>
      <c r="AZ1262" s="401"/>
      <c r="BA1262" s="401"/>
      <c r="BB1262" s="401"/>
      <c r="BC1262" s="401"/>
      <c r="BD1262" s="401"/>
      <c r="BE1262" s="401"/>
      <c r="BF1262" s="401"/>
      <c r="BG1262" s="401"/>
      <c r="BH1262" s="401"/>
      <c r="BI1262" s="401"/>
      <c r="BJ1262" s="401"/>
      <c r="BK1262" s="402"/>
      <c r="BL1262" s="400"/>
      <c r="BM1262" s="401"/>
      <c r="BN1262" s="401"/>
      <c r="BO1262" s="401"/>
      <c r="BP1262" s="401"/>
      <c r="BQ1262" s="401"/>
      <c r="BR1262" s="401"/>
      <c r="BS1262" s="401"/>
      <c r="BT1262" s="401"/>
      <c r="BU1262" s="401"/>
      <c r="BV1262" s="401"/>
      <c r="BW1262" s="401"/>
      <c r="BX1262" s="401"/>
      <c r="BY1262" s="401"/>
      <c r="BZ1262" s="401"/>
      <c r="CA1262" s="401"/>
      <c r="CB1262" s="401"/>
      <c r="CC1262" s="401"/>
      <c r="CD1262" s="401"/>
      <c r="CE1262" s="401"/>
      <c r="CF1262" s="401"/>
      <c r="CG1262" s="401"/>
      <c r="CH1262" s="401"/>
      <c r="CI1262" s="401"/>
      <c r="CJ1262" s="401"/>
      <c r="CK1262" s="401"/>
      <c r="CL1262" s="401"/>
      <c r="CM1262" s="401"/>
      <c r="CN1262" s="402"/>
      <c r="CO1262" s="7"/>
    </row>
    <row r="1263" spans="1:93" ht="14.25" customHeight="1" x14ac:dyDescent="0.35">
      <c r="D1263" s="858" t="s">
        <v>1227</v>
      </c>
      <c r="E1263" s="859"/>
      <c r="F1263" s="859"/>
      <c r="G1263" s="859"/>
      <c r="H1263" s="859"/>
      <c r="I1263" s="859"/>
      <c r="J1263" s="859"/>
      <c r="K1263" s="859"/>
      <c r="L1263" s="859"/>
      <c r="M1263" s="859"/>
      <c r="N1263" s="859"/>
      <c r="O1263" s="859"/>
      <c r="P1263" s="859"/>
      <c r="Q1263" s="859"/>
      <c r="R1263" s="859"/>
      <c r="S1263" s="859"/>
      <c r="T1263" s="859"/>
      <c r="U1263" s="859"/>
      <c r="V1263" s="859"/>
      <c r="W1263" s="859"/>
      <c r="X1263" s="859"/>
      <c r="Y1263" s="859"/>
      <c r="Z1263" s="859"/>
      <c r="AA1263" s="859"/>
      <c r="AB1263" s="859"/>
      <c r="AC1263" s="859"/>
      <c r="AD1263" s="859"/>
      <c r="AE1263" s="859"/>
      <c r="AF1263" s="859"/>
      <c r="AG1263" s="860"/>
      <c r="AH1263" s="858" t="s">
        <v>1225</v>
      </c>
      <c r="AI1263" s="859"/>
      <c r="AJ1263" s="859"/>
      <c r="AK1263" s="859"/>
      <c r="AL1263" s="859"/>
      <c r="AM1263" s="859"/>
      <c r="AN1263" s="859"/>
      <c r="AO1263" s="859"/>
      <c r="AP1263" s="859"/>
      <c r="AQ1263" s="859"/>
      <c r="AR1263" s="859"/>
      <c r="AS1263" s="859"/>
      <c r="AT1263" s="859"/>
      <c r="AU1263" s="859"/>
      <c r="AV1263" s="859"/>
      <c r="AW1263" s="859"/>
      <c r="AX1263" s="859"/>
      <c r="AY1263" s="859"/>
      <c r="AZ1263" s="859"/>
      <c r="BA1263" s="859"/>
      <c r="BB1263" s="859"/>
      <c r="BC1263" s="859"/>
      <c r="BD1263" s="859"/>
      <c r="BE1263" s="859"/>
      <c r="BF1263" s="859"/>
      <c r="BG1263" s="859"/>
      <c r="BH1263" s="859"/>
      <c r="BI1263" s="859"/>
      <c r="BJ1263" s="859"/>
      <c r="BK1263" s="860"/>
      <c r="BL1263" s="864" t="s">
        <v>1226</v>
      </c>
      <c r="BM1263" s="865"/>
      <c r="BN1263" s="865"/>
      <c r="BO1263" s="865"/>
      <c r="BP1263" s="865"/>
      <c r="BQ1263" s="865"/>
      <c r="BR1263" s="865"/>
      <c r="BS1263" s="865"/>
      <c r="BT1263" s="865"/>
      <c r="BU1263" s="865"/>
      <c r="BV1263" s="865"/>
      <c r="BW1263" s="865"/>
      <c r="BX1263" s="865"/>
      <c r="BY1263" s="865"/>
      <c r="BZ1263" s="865"/>
      <c r="CA1263" s="865"/>
      <c r="CB1263" s="865"/>
      <c r="CC1263" s="865"/>
      <c r="CD1263" s="865"/>
      <c r="CE1263" s="865"/>
      <c r="CF1263" s="865"/>
      <c r="CG1263" s="865"/>
      <c r="CH1263" s="865"/>
      <c r="CI1263" s="865"/>
      <c r="CJ1263" s="865"/>
      <c r="CK1263" s="865"/>
      <c r="CL1263" s="865"/>
      <c r="CM1263" s="865"/>
      <c r="CN1263" s="866"/>
    </row>
    <row r="1264" spans="1:93" ht="14.25" customHeight="1" x14ac:dyDescent="0.35">
      <c r="D1264" s="861" t="s">
        <v>749</v>
      </c>
      <c r="E1264" s="861"/>
      <c r="F1264" s="861"/>
      <c r="G1264" s="861"/>
      <c r="H1264" s="861"/>
      <c r="I1264" s="861"/>
      <c r="J1264" s="861"/>
      <c r="K1264" s="861"/>
      <c r="L1264" s="861"/>
      <c r="M1264" s="861"/>
      <c r="N1264" s="861"/>
      <c r="O1264" s="861"/>
      <c r="P1264" s="861"/>
      <c r="Q1264" s="861"/>
      <c r="R1264" s="861"/>
      <c r="S1264" s="861"/>
      <c r="T1264" s="861"/>
      <c r="U1264" s="861"/>
      <c r="V1264" s="861"/>
      <c r="W1264" s="861"/>
      <c r="X1264" s="861"/>
      <c r="Y1264" s="861"/>
      <c r="Z1264" s="861"/>
      <c r="AA1264" s="861"/>
      <c r="AB1264" s="861"/>
      <c r="AC1264" s="861"/>
      <c r="AD1264" s="861"/>
      <c r="AE1264" s="861"/>
      <c r="AF1264" s="861"/>
      <c r="AG1264" s="861"/>
      <c r="AH1264" s="861"/>
      <c r="AI1264" s="861"/>
      <c r="AJ1264" s="861"/>
      <c r="AK1264" s="861"/>
      <c r="AL1264" s="861"/>
      <c r="AM1264" s="861"/>
      <c r="AN1264" s="861"/>
      <c r="AO1264" s="861"/>
      <c r="AP1264" s="861"/>
      <c r="AQ1264" s="861"/>
      <c r="AR1264" s="861"/>
      <c r="AS1264" s="861"/>
      <c r="AT1264" s="861"/>
      <c r="AU1264" s="861"/>
      <c r="AV1264" s="861"/>
      <c r="AW1264" s="861"/>
      <c r="AX1264" s="861"/>
      <c r="AY1264" s="861"/>
      <c r="AZ1264" s="861"/>
      <c r="BA1264" s="861"/>
      <c r="BB1264" s="861"/>
      <c r="BC1264" s="861"/>
      <c r="BD1264" s="861"/>
      <c r="BE1264" s="861"/>
      <c r="BF1264" s="861"/>
      <c r="BG1264" s="861"/>
      <c r="BH1264" s="861"/>
      <c r="BI1264" s="861"/>
      <c r="BJ1264" s="861"/>
      <c r="BK1264" s="861"/>
      <c r="BL1264" s="861"/>
      <c r="BM1264" s="861"/>
      <c r="BN1264" s="861"/>
      <c r="BO1264" s="861"/>
      <c r="BP1264" s="861"/>
      <c r="BQ1264" s="861"/>
      <c r="BR1264" s="861"/>
      <c r="BS1264" s="861"/>
      <c r="BT1264" s="861"/>
      <c r="BU1264" s="861"/>
      <c r="BV1264" s="861"/>
      <c r="BW1264" s="861"/>
      <c r="BX1264" s="861"/>
      <c r="BY1264" s="861"/>
      <c r="BZ1264" s="861"/>
      <c r="CA1264" s="861"/>
      <c r="CB1264" s="861"/>
      <c r="CC1264" s="861"/>
      <c r="CD1264" s="861"/>
      <c r="CE1264" s="861"/>
      <c r="CF1264" s="861"/>
      <c r="CG1264" s="861"/>
      <c r="CH1264" s="861"/>
      <c r="CI1264" s="861"/>
      <c r="CJ1264" s="861"/>
      <c r="CK1264" s="861"/>
      <c r="CL1264" s="861"/>
      <c r="CM1264" s="861"/>
      <c r="CN1264" s="861"/>
    </row>
    <row r="1265" spans="1:92" ht="14.25" customHeight="1" x14ac:dyDescent="0.35">
      <c r="C1265" s="6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6"/>
    </row>
    <row r="1266" spans="1:92" customFormat="1" ht="15.75" x14ac:dyDescent="0.25">
      <c r="A1266" s="260" t="s">
        <v>749</v>
      </c>
      <c r="B1266" s="260"/>
      <c r="C1266" s="260"/>
      <c r="D1266" s="260"/>
      <c r="E1266" s="260"/>
      <c r="F1266" s="260"/>
      <c r="G1266" s="260"/>
      <c r="H1266" s="260"/>
      <c r="I1266" s="260"/>
      <c r="J1266" s="260"/>
      <c r="K1266" s="260"/>
      <c r="L1266" s="260"/>
      <c r="M1266" s="260"/>
      <c r="N1266" s="260"/>
      <c r="O1266" s="260"/>
      <c r="P1266" s="260"/>
      <c r="Q1266" s="260"/>
      <c r="R1266" s="260"/>
      <c r="S1266" s="260"/>
      <c r="T1266" s="260"/>
      <c r="U1266" s="260"/>
      <c r="V1266" s="260"/>
      <c r="W1266" s="260"/>
      <c r="X1266" s="260"/>
      <c r="Y1266" s="260"/>
      <c r="Z1266" s="260"/>
      <c r="AA1266" s="260"/>
      <c r="AB1266" s="260"/>
      <c r="AC1266" s="260"/>
      <c r="AD1266" s="260"/>
      <c r="AE1266" s="260"/>
      <c r="AF1266" s="260"/>
      <c r="AG1266" s="260"/>
      <c r="AH1266" s="260"/>
      <c r="AI1266" s="260"/>
      <c r="AJ1266" s="260"/>
      <c r="AK1266" s="260"/>
      <c r="AL1266" s="260"/>
      <c r="AM1266" s="260"/>
      <c r="AN1266" s="260"/>
      <c r="AO1266" s="260"/>
      <c r="AP1266" s="260"/>
      <c r="AQ1266" s="260"/>
      <c r="AR1266" s="260"/>
      <c r="AS1266" s="260"/>
      <c r="AT1266" s="260"/>
      <c r="AU1266" s="260"/>
      <c r="AV1266" s="260"/>
      <c r="AW1266" s="260"/>
      <c r="AX1266" s="260"/>
      <c r="AY1266" s="260"/>
      <c r="AZ1266" s="260"/>
      <c r="BA1266" s="260"/>
      <c r="BB1266" s="260"/>
      <c r="BC1266" s="260"/>
      <c r="BD1266" s="260"/>
      <c r="BE1266" s="260"/>
      <c r="BF1266" s="260"/>
      <c r="BG1266" s="260"/>
      <c r="BH1266" s="260"/>
      <c r="BI1266" s="260"/>
      <c r="BJ1266" s="260"/>
      <c r="BK1266" s="260"/>
      <c r="BL1266" s="260"/>
      <c r="BM1266" s="260"/>
      <c r="BN1266" s="260"/>
      <c r="BO1266" s="260"/>
      <c r="BP1266" s="260"/>
      <c r="BQ1266" s="260"/>
      <c r="BR1266" s="260"/>
      <c r="BS1266" s="260"/>
      <c r="BT1266" s="260"/>
      <c r="BU1266" s="260"/>
      <c r="BV1266" s="260"/>
      <c r="BW1266" s="260"/>
      <c r="BX1266" s="260"/>
      <c r="BY1266" s="260"/>
      <c r="BZ1266" s="260"/>
      <c r="CA1266" s="260"/>
      <c r="CB1266" s="260"/>
      <c r="CC1266" s="260"/>
      <c r="CD1266" s="260"/>
      <c r="CE1266" s="260"/>
      <c r="CF1266" s="260"/>
      <c r="CG1266" s="260"/>
      <c r="CH1266" s="260"/>
      <c r="CI1266" s="260"/>
      <c r="CJ1266" s="260"/>
      <c r="CK1266" s="260"/>
    </row>
    <row r="1267" spans="1:92" customFormat="1" x14ac:dyDescent="0.35">
      <c r="A1267" s="235"/>
      <c r="B1267" s="235"/>
      <c r="C1267" s="235"/>
      <c r="D1267" s="235"/>
      <c r="E1267" s="235"/>
      <c r="F1267" s="235"/>
      <c r="G1267" s="235"/>
      <c r="H1267" s="235"/>
      <c r="I1267" s="235"/>
      <c r="J1267" s="235"/>
      <c r="K1267" s="235"/>
      <c r="L1267" s="235"/>
      <c r="M1267" s="235"/>
      <c r="N1267" s="235"/>
      <c r="O1267" s="235"/>
      <c r="P1267" s="235"/>
      <c r="Q1267" s="235"/>
      <c r="R1267" s="235"/>
      <c r="S1267" s="235"/>
      <c r="T1267" s="235"/>
      <c r="U1267" s="235"/>
      <c r="V1267" s="235"/>
      <c r="W1267" s="235"/>
      <c r="X1267" s="235"/>
      <c r="Y1267" s="235"/>
      <c r="Z1267" s="235"/>
      <c r="AA1267" s="235"/>
      <c r="AB1267" s="235"/>
      <c r="AC1267" s="235"/>
      <c r="AD1267" s="235"/>
      <c r="AE1267" s="235"/>
      <c r="AF1267" s="235"/>
      <c r="AG1267" s="235"/>
      <c r="AH1267" s="235"/>
      <c r="AI1267" s="235"/>
      <c r="AJ1267" s="235"/>
      <c r="AK1267" s="235"/>
      <c r="AL1267" s="235"/>
      <c r="AM1267" s="235"/>
      <c r="AN1267" s="235"/>
      <c r="AO1267" s="235"/>
      <c r="AP1267" s="235"/>
      <c r="AQ1267" s="235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</row>
    <row r="1268" spans="1:92" customFormat="1" ht="15" x14ac:dyDescent="0.25">
      <c r="A1268" s="261" t="s">
        <v>599</v>
      </c>
      <c r="B1268" s="261"/>
      <c r="C1268" s="261"/>
      <c r="D1268" s="261"/>
      <c r="E1268" s="261"/>
      <c r="F1268" s="261"/>
      <c r="G1268" s="261"/>
      <c r="H1268" s="261"/>
      <c r="I1268" s="261"/>
      <c r="J1268" s="261"/>
      <c r="K1268" s="261"/>
      <c r="L1268" s="261"/>
      <c r="M1268" s="261"/>
      <c r="N1268" s="261"/>
      <c r="O1268" s="261"/>
      <c r="P1268" s="261"/>
      <c r="Q1268" s="261"/>
      <c r="R1268" s="261"/>
      <c r="S1268" s="261"/>
      <c r="T1268" s="261"/>
      <c r="U1268" s="261"/>
      <c r="V1268" s="261"/>
      <c r="W1268" s="261"/>
      <c r="X1268" s="261"/>
      <c r="Y1268" s="261"/>
      <c r="Z1268" s="261"/>
      <c r="AA1268" s="261"/>
      <c r="AB1268" s="261"/>
      <c r="AC1268" s="261"/>
      <c r="AD1268" s="261"/>
      <c r="AE1268" s="261"/>
      <c r="AF1268" s="261"/>
      <c r="AG1268" s="261"/>
      <c r="AH1268" s="261"/>
      <c r="AI1268" s="261"/>
      <c r="AJ1268" s="261"/>
      <c r="AK1268" s="261"/>
      <c r="AL1268" s="261"/>
      <c r="AM1268" s="261"/>
      <c r="AN1268" s="261"/>
      <c r="AO1268" s="261"/>
      <c r="AP1268" s="261"/>
      <c r="AQ1268" s="261"/>
      <c r="AR1268" s="261"/>
      <c r="AS1268" s="261"/>
      <c r="AT1268" s="261"/>
      <c r="AU1268" s="261"/>
      <c r="AV1268" s="261"/>
      <c r="AW1268" s="261"/>
      <c r="AX1268" s="261"/>
      <c r="AY1268" s="261"/>
      <c r="AZ1268" s="261"/>
      <c r="BA1268" s="261"/>
      <c r="BB1268" s="261"/>
      <c r="BC1268" s="261"/>
      <c r="BD1268" s="261"/>
      <c r="BE1268" s="261"/>
      <c r="BF1268" s="261"/>
      <c r="BG1268" s="261"/>
      <c r="BH1268" s="261"/>
      <c r="BI1268" s="261"/>
      <c r="BJ1268" s="261"/>
      <c r="BK1268" s="261"/>
      <c r="BL1268" s="261"/>
      <c r="BM1268" s="261"/>
      <c r="BN1268" s="261"/>
      <c r="BO1268" s="261"/>
      <c r="BP1268" s="261"/>
      <c r="BQ1268" s="261"/>
      <c r="BR1268" s="261"/>
      <c r="BS1268" s="261"/>
      <c r="BT1268" s="261"/>
      <c r="BU1268" s="261"/>
      <c r="BV1268" s="261"/>
      <c r="BW1268" s="261"/>
      <c r="BX1268" s="261"/>
      <c r="BY1268" s="261"/>
      <c r="BZ1268" s="261"/>
      <c r="CA1268" s="261"/>
      <c r="CB1268" s="261"/>
      <c r="CC1268" s="261"/>
      <c r="CD1268" s="261"/>
      <c r="CE1268" s="261"/>
      <c r="CF1268" s="261"/>
      <c r="CG1268" s="261"/>
      <c r="CH1268" s="261"/>
      <c r="CI1268" s="261"/>
      <c r="CJ1268" s="261"/>
      <c r="CK1268" s="261"/>
    </row>
    <row r="1269" spans="1:92" customFormat="1" ht="15" x14ac:dyDescent="0.25">
      <c r="A1269" s="262"/>
      <c r="B1269" s="262"/>
      <c r="C1269" s="262"/>
      <c r="D1269" s="262"/>
      <c r="E1269" s="262"/>
      <c r="F1269" s="262"/>
      <c r="G1269" s="262"/>
      <c r="H1269" s="262"/>
      <c r="I1269" s="262"/>
      <c r="J1269" s="262"/>
      <c r="K1269" s="262"/>
      <c r="L1269" s="262"/>
      <c r="M1269" s="262"/>
      <c r="N1269" s="262"/>
      <c r="O1269" s="262"/>
      <c r="P1269" s="262"/>
      <c r="Q1269" s="262"/>
      <c r="R1269" s="262"/>
      <c r="S1269" s="262"/>
      <c r="T1269" s="262"/>
      <c r="U1269" s="262"/>
      <c r="V1269" s="262"/>
      <c r="W1269" s="262"/>
      <c r="X1269" s="262"/>
      <c r="Y1269" s="262"/>
      <c r="Z1269" s="262"/>
      <c r="AA1269" s="262"/>
      <c r="AB1269" s="262"/>
      <c r="AC1269" s="262"/>
      <c r="AD1269" s="262"/>
      <c r="AE1269" s="262"/>
      <c r="AF1269" s="262"/>
      <c r="AG1269" s="262"/>
      <c r="AH1269" s="262"/>
      <c r="AI1269" s="262"/>
      <c r="AJ1269" s="262"/>
      <c r="AK1269" s="262"/>
      <c r="AL1269" s="262"/>
      <c r="AM1269" s="262"/>
      <c r="AN1269" s="262"/>
      <c r="AO1269" s="262"/>
      <c r="AP1269" s="262"/>
      <c r="AQ1269" s="262"/>
      <c r="AR1269" s="262"/>
      <c r="AS1269" s="262"/>
      <c r="AT1269" s="262"/>
      <c r="AU1269" s="262"/>
      <c r="AV1269" s="262"/>
      <c r="AW1269" s="262"/>
      <c r="AX1269" s="262"/>
      <c r="AY1269" s="262"/>
      <c r="AZ1269" s="262"/>
      <c r="BA1269" s="262"/>
      <c r="BB1269" s="262"/>
      <c r="BC1269" s="262"/>
      <c r="BD1269" s="262"/>
      <c r="BE1269" s="262"/>
      <c r="BF1269" s="262"/>
      <c r="BG1269" s="262"/>
      <c r="BH1269" s="262"/>
      <c r="BI1269" s="262"/>
      <c r="BJ1269" s="262"/>
      <c r="BK1269" s="262"/>
      <c r="BL1269" s="262"/>
      <c r="BM1269" s="262"/>
      <c r="BN1269" s="262"/>
      <c r="BO1269" s="262"/>
      <c r="BP1269" s="262"/>
      <c r="BQ1269" s="262"/>
      <c r="BR1269" s="262"/>
      <c r="BS1269" s="262"/>
      <c r="BT1269" s="262"/>
      <c r="BU1269" s="262"/>
      <c r="BV1269" s="262"/>
      <c r="BW1269" s="262"/>
      <c r="BX1269" s="262"/>
      <c r="BY1269" s="262"/>
      <c r="BZ1269" s="262"/>
      <c r="CA1269" s="262"/>
      <c r="CB1269" s="262"/>
      <c r="CC1269" s="262"/>
      <c r="CD1269" s="262"/>
      <c r="CE1269" s="262"/>
      <c r="CF1269" s="262"/>
      <c r="CG1269" s="262"/>
      <c r="CH1269" s="262"/>
      <c r="CI1269" s="262"/>
      <c r="CJ1269" s="262"/>
      <c r="CK1269" s="262"/>
    </row>
    <row r="1270" spans="1:92" customFormat="1" ht="15" x14ac:dyDescent="0.25">
      <c r="A1270" s="239" t="s">
        <v>601</v>
      </c>
      <c r="B1270" s="240"/>
      <c r="C1270" s="240"/>
      <c r="D1270" s="240"/>
      <c r="E1270" s="240"/>
      <c r="F1270" s="240"/>
      <c r="G1270" s="240"/>
      <c r="H1270" s="240"/>
      <c r="I1270" s="240"/>
      <c r="J1270" s="240"/>
      <c r="K1270" s="240"/>
      <c r="L1270" s="241"/>
      <c r="M1270" s="239" t="s">
        <v>602</v>
      </c>
      <c r="N1270" s="240"/>
      <c r="O1270" s="240"/>
      <c r="P1270" s="240"/>
      <c r="Q1270" s="240"/>
      <c r="R1270" s="240"/>
      <c r="S1270" s="240"/>
      <c r="T1270" s="240"/>
      <c r="U1270" s="240"/>
      <c r="V1270" s="240"/>
      <c r="W1270" s="240"/>
      <c r="X1270" s="241"/>
      <c r="Y1270" s="239" t="s">
        <v>603</v>
      </c>
      <c r="Z1270" s="240"/>
      <c r="AA1270" s="240"/>
      <c r="AB1270" s="240"/>
      <c r="AC1270" s="240"/>
      <c r="AD1270" s="240"/>
      <c r="AE1270" s="240"/>
      <c r="AF1270" s="240"/>
      <c r="AG1270" s="240"/>
      <c r="AH1270" s="240"/>
      <c r="AI1270" s="240"/>
      <c r="AJ1270" s="241"/>
      <c r="AK1270" s="239" t="s">
        <v>604</v>
      </c>
      <c r="AL1270" s="240"/>
      <c r="AM1270" s="240"/>
      <c r="AN1270" s="240"/>
      <c r="AO1270" s="240"/>
      <c r="AP1270" s="240"/>
      <c r="AQ1270" s="240"/>
      <c r="AR1270" s="240"/>
      <c r="AS1270" s="240"/>
      <c r="AT1270" s="240"/>
      <c r="AU1270" s="240"/>
      <c r="AV1270" s="241"/>
      <c r="AW1270" s="239" t="s">
        <v>605</v>
      </c>
      <c r="AX1270" s="240"/>
      <c r="AY1270" s="240"/>
      <c r="AZ1270" s="240"/>
      <c r="BA1270" s="240"/>
      <c r="BB1270" s="240"/>
      <c r="BC1270" s="240"/>
      <c r="BD1270" s="240"/>
      <c r="BE1270" s="240"/>
      <c r="BF1270" s="240"/>
      <c r="BG1270" s="240"/>
      <c r="BH1270" s="240"/>
      <c r="BI1270" s="240"/>
      <c r="BJ1270" s="240"/>
      <c r="BK1270" s="240"/>
      <c r="BL1270" s="240"/>
      <c r="BM1270" s="239" t="s">
        <v>606</v>
      </c>
      <c r="BN1270" s="240"/>
      <c r="BO1270" s="240"/>
      <c r="BP1270" s="240"/>
      <c r="BQ1270" s="240"/>
      <c r="BR1270" s="240"/>
      <c r="BS1270" s="240"/>
      <c r="BT1270" s="240"/>
      <c r="BU1270" s="240"/>
      <c r="BV1270" s="240"/>
      <c r="BW1270" s="240"/>
      <c r="BX1270" s="240"/>
      <c r="BY1270" s="239" t="s">
        <v>607</v>
      </c>
      <c r="BZ1270" s="240"/>
      <c r="CA1270" s="240"/>
      <c r="CB1270" s="240"/>
      <c r="CC1270" s="240"/>
      <c r="CD1270" s="240"/>
      <c r="CE1270" s="240"/>
      <c r="CF1270" s="240"/>
      <c r="CG1270" s="240"/>
      <c r="CH1270" s="240"/>
      <c r="CI1270" s="240"/>
      <c r="CJ1270" s="240"/>
      <c r="CK1270" s="241"/>
    </row>
    <row r="1271" spans="1:92" customFormat="1" ht="15" x14ac:dyDescent="0.25">
      <c r="A1271" s="242"/>
      <c r="B1271" s="243"/>
      <c r="C1271" s="243"/>
      <c r="D1271" s="243"/>
      <c r="E1271" s="243"/>
      <c r="F1271" s="243"/>
      <c r="G1271" s="243"/>
      <c r="H1271" s="243"/>
      <c r="I1271" s="243"/>
      <c r="J1271" s="243"/>
      <c r="K1271" s="243"/>
      <c r="L1271" s="244"/>
      <c r="M1271" s="242"/>
      <c r="N1271" s="243"/>
      <c r="O1271" s="243"/>
      <c r="P1271" s="243"/>
      <c r="Q1271" s="243"/>
      <c r="R1271" s="243"/>
      <c r="S1271" s="243"/>
      <c r="T1271" s="243"/>
      <c r="U1271" s="243"/>
      <c r="V1271" s="243"/>
      <c r="W1271" s="243"/>
      <c r="X1271" s="244"/>
      <c r="Y1271" s="242"/>
      <c r="Z1271" s="243"/>
      <c r="AA1271" s="243"/>
      <c r="AB1271" s="243"/>
      <c r="AC1271" s="243"/>
      <c r="AD1271" s="243"/>
      <c r="AE1271" s="243"/>
      <c r="AF1271" s="243"/>
      <c r="AG1271" s="243"/>
      <c r="AH1271" s="243"/>
      <c r="AI1271" s="243"/>
      <c r="AJ1271" s="244"/>
      <c r="AK1271" s="242"/>
      <c r="AL1271" s="243"/>
      <c r="AM1271" s="243"/>
      <c r="AN1271" s="243"/>
      <c r="AO1271" s="243"/>
      <c r="AP1271" s="243"/>
      <c r="AQ1271" s="243"/>
      <c r="AR1271" s="243"/>
      <c r="AS1271" s="243"/>
      <c r="AT1271" s="243"/>
      <c r="AU1271" s="243"/>
      <c r="AV1271" s="244"/>
      <c r="AW1271" s="242"/>
      <c r="AX1271" s="243"/>
      <c r="AY1271" s="243"/>
      <c r="AZ1271" s="243"/>
      <c r="BA1271" s="243"/>
      <c r="BB1271" s="243"/>
      <c r="BC1271" s="243"/>
      <c r="BD1271" s="243"/>
      <c r="BE1271" s="243"/>
      <c r="BF1271" s="243"/>
      <c r="BG1271" s="243"/>
      <c r="BH1271" s="243"/>
      <c r="BI1271" s="243"/>
      <c r="BJ1271" s="243"/>
      <c r="BK1271" s="243"/>
      <c r="BL1271" s="243"/>
      <c r="BM1271" s="242"/>
      <c r="BN1271" s="243"/>
      <c r="BO1271" s="243"/>
      <c r="BP1271" s="243"/>
      <c r="BQ1271" s="243"/>
      <c r="BR1271" s="243"/>
      <c r="BS1271" s="243"/>
      <c r="BT1271" s="243"/>
      <c r="BU1271" s="243"/>
      <c r="BV1271" s="243"/>
      <c r="BW1271" s="243"/>
      <c r="BX1271" s="243"/>
      <c r="BY1271" s="242"/>
      <c r="BZ1271" s="243"/>
      <c r="CA1271" s="243"/>
      <c r="CB1271" s="243"/>
      <c r="CC1271" s="243"/>
      <c r="CD1271" s="243"/>
      <c r="CE1271" s="243"/>
      <c r="CF1271" s="243"/>
      <c r="CG1271" s="243"/>
      <c r="CH1271" s="243"/>
      <c r="CI1271" s="243"/>
      <c r="CJ1271" s="243"/>
      <c r="CK1271" s="244"/>
    </row>
    <row r="1272" spans="1:92" customFormat="1" ht="15.75" x14ac:dyDescent="0.3">
      <c r="A1272" s="251">
        <v>7426</v>
      </c>
      <c r="B1272" s="252"/>
      <c r="C1272" s="252"/>
      <c r="D1272" s="252"/>
      <c r="E1272" s="252"/>
      <c r="F1272" s="252"/>
      <c r="G1272" s="252"/>
      <c r="H1272" s="252"/>
      <c r="I1272" s="252"/>
      <c r="J1272" s="252"/>
      <c r="K1272" s="252"/>
      <c r="L1272" s="253"/>
      <c r="M1272" s="251">
        <v>37672</v>
      </c>
      <c r="N1272" s="252"/>
      <c r="O1272" s="252"/>
      <c r="P1272" s="252"/>
      <c r="Q1272" s="252"/>
      <c r="R1272" s="252"/>
      <c r="S1272" s="252"/>
      <c r="T1272" s="252"/>
      <c r="U1272" s="252"/>
      <c r="V1272" s="252"/>
      <c r="W1272" s="252"/>
      <c r="X1272" s="253"/>
      <c r="Y1272" s="251">
        <v>7960</v>
      </c>
      <c r="Z1272" s="252"/>
      <c r="AA1272" s="252"/>
      <c r="AB1272" s="252"/>
      <c r="AC1272" s="252"/>
      <c r="AD1272" s="252"/>
      <c r="AE1272" s="252"/>
      <c r="AF1272" s="252"/>
      <c r="AG1272" s="252"/>
      <c r="AH1272" s="252"/>
      <c r="AI1272" s="252"/>
      <c r="AJ1272" s="253"/>
      <c r="AK1272" s="251">
        <v>0</v>
      </c>
      <c r="AL1272" s="252"/>
      <c r="AM1272" s="252"/>
      <c r="AN1272" s="252"/>
      <c r="AO1272" s="252"/>
      <c r="AP1272" s="252"/>
      <c r="AQ1272" s="252"/>
      <c r="AR1272" s="252"/>
      <c r="AS1272" s="252"/>
      <c r="AT1272" s="252"/>
      <c r="AU1272" s="252"/>
      <c r="AV1272" s="253"/>
      <c r="AW1272" s="263">
        <v>4876</v>
      </c>
      <c r="AX1272" s="263"/>
      <c r="AY1272" s="263"/>
      <c r="AZ1272" s="263"/>
      <c r="BA1272" s="263"/>
      <c r="BB1272" s="263"/>
      <c r="BC1272" s="263"/>
      <c r="BD1272" s="263"/>
      <c r="BE1272" s="263"/>
      <c r="BF1272" s="263"/>
      <c r="BG1272" s="263"/>
      <c r="BH1272" s="263"/>
      <c r="BI1272" s="263"/>
      <c r="BJ1272" s="263"/>
      <c r="BK1272" s="263"/>
      <c r="BL1272" s="263"/>
      <c r="BM1272" s="256">
        <v>501</v>
      </c>
      <c r="BN1272" s="256"/>
      <c r="BO1272" s="256"/>
      <c r="BP1272" s="256"/>
      <c r="BQ1272" s="256"/>
      <c r="BR1272" s="256"/>
      <c r="BS1272" s="256"/>
      <c r="BT1272" s="256"/>
      <c r="BU1272" s="256"/>
      <c r="BV1272" s="256"/>
      <c r="BW1272" s="256"/>
      <c r="BX1272" s="256"/>
      <c r="BY1272" s="257">
        <f>+AE1265-AW1272-BM1272</f>
        <v>-5377</v>
      </c>
      <c r="BZ1272" s="258"/>
      <c r="CA1272" s="258"/>
      <c r="CB1272" s="258"/>
      <c r="CC1272" s="258"/>
      <c r="CD1272" s="258"/>
      <c r="CE1272" s="258"/>
      <c r="CF1272" s="258"/>
      <c r="CG1272" s="258"/>
      <c r="CH1272" s="258"/>
      <c r="CI1272" s="258"/>
      <c r="CJ1272" s="258"/>
      <c r="CK1272" s="259"/>
    </row>
    <row r="1273" spans="1:92" customFormat="1" ht="15.75" x14ac:dyDescent="0.25">
      <c r="A1273" s="260" t="s">
        <v>749</v>
      </c>
      <c r="B1273" s="260"/>
      <c r="C1273" s="260"/>
      <c r="D1273" s="260"/>
      <c r="E1273" s="260"/>
      <c r="F1273" s="260"/>
      <c r="G1273" s="260"/>
      <c r="H1273" s="260"/>
      <c r="I1273" s="260"/>
      <c r="J1273" s="260"/>
      <c r="K1273" s="260"/>
      <c r="L1273" s="260"/>
      <c r="M1273" s="260"/>
      <c r="N1273" s="260"/>
      <c r="O1273" s="260"/>
      <c r="P1273" s="260"/>
      <c r="Q1273" s="260"/>
      <c r="R1273" s="260"/>
      <c r="S1273" s="260"/>
      <c r="T1273" s="260"/>
      <c r="U1273" s="260"/>
      <c r="V1273" s="260"/>
      <c r="W1273" s="260"/>
      <c r="X1273" s="260"/>
      <c r="Y1273" s="260"/>
      <c r="Z1273" s="260"/>
      <c r="AA1273" s="260"/>
      <c r="AB1273" s="260"/>
      <c r="AC1273" s="260"/>
      <c r="AD1273" s="260"/>
      <c r="AE1273" s="260"/>
      <c r="AF1273" s="260"/>
      <c r="AG1273" s="260"/>
      <c r="AH1273" s="260"/>
      <c r="AI1273" s="260"/>
      <c r="AJ1273" s="260"/>
      <c r="AK1273" s="260"/>
      <c r="AL1273" s="260"/>
      <c r="AM1273" s="260"/>
      <c r="AN1273" s="260"/>
      <c r="AO1273" s="260"/>
      <c r="AP1273" s="260"/>
      <c r="AQ1273" s="260"/>
      <c r="AR1273" s="260"/>
      <c r="AS1273" s="260"/>
      <c r="AT1273" s="260"/>
      <c r="AU1273" s="260"/>
      <c r="AV1273" s="260"/>
      <c r="AW1273" s="260"/>
      <c r="AX1273" s="260"/>
      <c r="AY1273" s="260"/>
      <c r="AZ1273" s="260"/>
      <c r="BA1273" s="260"/>
      <c r="BB1273" s="260"/>
      <c r="BC1273" s="260"/>
      <c r="BD1273" s="260"/>
      <c r="BE1273" s="260"/>
      <c r="BF1273" s="260"/>
      <c r="BG1273" s="260"/>
      <c r="BH1273" s="260"/>
      <c r="BI1273" s="260"/>
      <c r="BJ1273" s="260"/>
      <c r="BK1273" s="260"/>
      <c r="BL1273" s="260"/>
      <c r="BM1273" s="260"/>
      <c r="BN1273" s="260"/>
      <c r="BO1273" s="260"/>
      <c r="BP1273" s="260"/>
      <c r="BQ1273" s="260"/>
      <c r="BR1273" s="260"/>
      <c r="BS1273" s="260"/>
      <c r="BT1273" s="260"/>
      <c r="BU1273" s="260"/>
      <c r="BV1273" s="260"/>
      <c r="BW1273" s="260"/>
      <c r="BX1273" s="260"/>
      <c r="BY1273" s="260"/>
      <c r="BZ1273" s="260"/>
      <c r="CA1273" s="260"/>
      <c r="CB1273" s="260"/>
      <c r="CC1273" s="260"/>
      <c r="CD1273" s="260"/>
      <c r="CE1273" s="260"/>
      <c r="CF1273" s="260"/>
      <c r="CG1273" s="260"/>
      <c r="CH1273" s="260"/>
      <c r="CI1273" s="260"/>
      <c r="CJ1273" s="260"/>
      <c r="CK1273" s="260"/>
    </row>
    <row r="1274" spans="1:92" customFormat="1" ht="15" x14ac:dyDescent="0.25">
      <c r="A1274" s="227"/>
      <c r="B1274" s="227"/>
      <c r="C1274" s="227"/>
      <c r="D1274" s="227"/>
      <c r="E1274" s="227"/>
      <c r="F1274" s="227"/>
      <c r="G1274" s="227"/>
      <c r="H1274" s="227"/>
      <c r="I1274" s="227"/>
      <c r="J1274" s="227"/>
      <c r="K1274" s="227"/>
      <c r="L1274" s="227"/>
      <c r="M1274" s="227"/>
      <c r="N1274" s="227"/>
      <c r="O1274" s="227"/>
      <c r="P1274" s="227"/>
      <c r="Q1274" s="227"/>
      <c r="R1274" s="227"/>
      <c r="S1274" s="227"/>
      <c r="T1274" s="227"/>
      <c r="U1274" s="227"/>
      <c r="V1274" s="227"/>
      <c r="W1274" s="227"/>
      <c r="X1274" s="227"/>
      <c r="Y1274" s="227"/>
      <c r="Z1274" s="227"/>
      <c r="AA1274" s="227"/>
      <c r="AB1274" s="227"/>
      <c r="AC1274" s="227"/>
      <c r="AD1274" s="227"/>
      <c r="AE1274" s="227"/>
      <c r="AF1274" s="227"/>
      <c r="AG1274" s="227"/>
      <c r="AH1274" s="227"/>
      <c r="AI1274" s="227"/>
      <c r="AJ1274" s="227"/>
      <c r="AK1274" s="227"/>
      <c r="AL1274" s="227"/>
      <c r="AM1274" s="227"/>
      <c r="AN1274" s="227"/>
      <c r="AO1274" s="227"/>
      <c r="AP1274" s="227"/>
      <c r="AQ1274" s="227"/>
      <c r="AR1274" s="227"/>
      <c r="AS1274" s="227"/>
      <c r="AT1274" s="227"/>
      <c r="AU1274" s="227"/>
      <c r="AV1274" s="227"/>
      <c r="AW1274" s="227"/>
      <c r="AX1274" s="227"/>
      <c r="AY1274" s="227"/>
      <c r="AZ1274" s="227"/>
      <c r="BA1274" s="227"/>
      <c r="BB1274" s="227"/>
      <c r="BC1274" s="227"/>
      <c r="BD1274" s="227"/>
      <c r="BE1274" s="227"/>
      <c r="BF1274" s="227"/>
      <c r="BG1274" s="227"/>
      <c r="BH1274" s="227"/>
      <c r="BI1274" s="227"/>
      <c r="BJ1274" s="227"/>
      <c r="BK1274" s="227"/>
      <c r="BL1274" s="227"/>
      <c r="BM1274" s="227"/>
      <c r="BN1274" s="227"/>
      <c r="BO1274" s="227"/>
      <c r="BP1274" s="227"/>
      <c r="BQ1274" s="227"/>
      <c r="BR1274" s="227"/>
      <c r="BS1274" s="227"/>
      <c r="BT1274" s="227"/>
      <c r="BU1274" s="227"/>
      <c r="BV1274" s="227"/>
      <c r="BW1274" s="227"/>
      <c r="BX1274" s="227"/>
      <c r="BY1274" s="227"/>
      <c r="BZ1274" s="227"/>
      <c r="CA1274" s="227"/>
      <c r="CB1274" s="227"/>
      <c r="CC1274" s="227"/>
      <c r="CD1274" s="227"/>
      <c r="CE1274" s="227"/>
      <c r="CF1274" s="227"/>
      <c r="CG1274" s="227"/>
      <c r="CH1274" s="227"/>
      <c r="CI1274" s="227"/>
      <c r="CJ1274" s="227"/>
      <c r="CK1274" s="227"/>
    </row>
    <row r="1275" spans="1:92" customFormat="1" ht="15" x14ac:dyDescent="0.25">
      <c r="A1275" s="261" t="s">
        <v>608</v>
      </c>
      <c r="B1275" s="261"/>
      <c r="C1275" s="261"/>
      <c r="D1275" s="261"/>
      <c r="E1275" s="261"/>
      <c r="F1275" s="261"/>
      <c r="G1275" s="261"/>
      <c r="H1275" s="261"/>
      <c r="I1275" s="261"/>
      <c r="J1275" s="261"/>
      <c r="K1275" s="261"/>
      <c r="L1275" s="261"/>
      <c r="M1275" s="261"/>
      <c r="N1275" s="261"/>
      <c r="O1275" s="261"/>
      <c r="P1275" s="261"/>
      <c r="Q1275" s="261"/>
      <c r="R1275" s="261"/>
      <c r="S1275" s="261"/>
      <c r="T1275" s="261"/>
      <c r="U1275" s="261"/>
      <c r="V1275" s="261"/>
      <c r="W1275" s="261"/>
      <c r="X1275" s="261"/>
      <c r="Y1275" s="261"/>
      <c r="Z1275" s="261"/>
      <c r="AA1275" s="261"/>
      <c r="AB1275" s="261"/>
      <c r="AC1275" s="261"/>
      <c r="AD1275" s="261"/>
      <c r="AE1275" s="261"/>
      <c r="AF1275" s="261"/>
      <c r="AG1275" s="261"/>
      <c r="AH1275" s="261"/>
      <c r="AI1275" s="261"/>
      <c r="AJ1275" s="261"/>
      <c r="AK1275" s="261"/>
      <c r="AL1275" s="261"/>
      <c r="AM1275" s="261"/>
      <c r="AN1275" s="261"/>
      <c r="AO1275" s="261"/>
      <c r="AP1275" s="261"/>
      <c r="AQ1275" s="261"/>
      <c r="AR1275" s="261"/>
      <c r="AS1275" s="261"/>
      <c r="AT1275" s="261"/>
      <c r="AU1275" s="261"/>
      <c r="AV1275" s="261"/>
      <c r="AW1275" s="261"/>
      <c r="AX1275" s="261"/>
      <c r="AY1275" s="261"/>
      <c r="AZ1275" s="261"/>
      <c r="BA1275" s="261"/>
      <c r="BB1275" s="261"/>
      <c r="BC1275" s="261"/>
      <c r="BD1275" s="261"/>
      <c r="BE1275" s="261"/>
      <c r="BF1275" s="261"/>
      <c r="BG1275" s="261"/>
      <c r="BH1275" s="261"/>
      <c r="BI1275" s="261"/>
      <c r="BJ1275" s="261"/>
      <c r="BK1275" s="261"/>
      <c r="BL1275" s="261"/>
      <c r="BM1275" s="261"/>
      <c r="BN1275" s="261"/>
      <c r="BO1275" s="261"/>
      <c r="BP1275" s="261"/>
      <c r="BQ1275" s="261"/>
      <c r="BR1275" s="261"/>
      <c r="BS1275" s="261"/>
      <c r="BT1275" s="261"/>
      <c r="BU1275" s="261"/>
      <c r="BV1275" s="261"/>
      <c r="BW1275" s="261"/>
      <c r="BX1275" s="261"/>
      <c r="BY1275" s="261"/>
      <c r="BZ1275" s="261"/>
      <c r="CA1275" s="261"/>
      <c r="CB1275" s="261"/>
      <c r="CC1275" s="261"/>
      <c r="CD1275" s="261"/>
      <c r="CE1275" s="261"/>
      <c r="CF1275" s="261"/>
      <c r="CG1275" s="261"/>
      <c r="CH1275" s="261"/>
      <c r="CI1275" s="261"/>
      <c r="CJ1275" s="261"/>
      <c r="CK1275" s="261"/>
    </row>
    <row r="1276" spans="1:92" customFormat="1" ht="15" x14ac:dyDescent="0.25">
      <c r="A1276" s="262"/>
      <c r="B1276" s="262"/>
      <c r="C1276" s="262"/>
      <c r="D1276" s="262"/>
      <c r="E1276" s="262"/>
      <c r="F1276" s="262"/>
      <c r="G1276" s="262"/>
      <c r="H1276" s="262"/>
      <c r="I1276" s="262"/>
      <c r="J1276" s="262"/>
      <c r="K1276" s="262"/>
      <c r="L1276" s="262"/>
      <c r="M1276" s="262"/>
      <c r="N1276" s="262"/>
      <c r="O1276" s="262"/>
      <c r="P1276" s="262"/>
      <c r="Q1276" s="262"/>
      <c r="R1276" s="262"/>
      <c r="S1276" s="262"/>
      <c r="T1276" s="262"/>
      <c r="U1276" s="262"/>
      <c r="V1276" s="262"/>
      <c r="W1276" s="262"/>
      <c r="X1276" s="262"/>
      <c r="Y1276" s="262"/>
      <c r="Z1276" s="262"/>
      <c r="AA1276" s="262"/>
      <c r="AB1276" s="262"/>
      <c r="AC1276" s="262"/>
      <c r="AD1276" s="262"/>
      <c r="AE1276" s="262"/>
      <c r="AF1276" s="262"/>
      <c r="AG1276" s="262"/>
      <c r="AH1276" s="262"/>
      <c r="AI1276" s="262"/>
      <c r="AJ1276" s="262"/>
      <c r="AK1276" s="262"/>
      <c r="AL1276" s="262"/>
      <c r="AM1276" s="262"/>
      <c r="AN1276" s="262"/>
      <c r="AO1276" s="262"/>
      <c r="AP1276" s="262"/>
      <c r="AQ1276" s="262"/>
      <c r="AR1276" s="262"/>
      <c r="AS1276" s="262"/>
      <c r="AT1276" s="262"/>
      <c r="AU1276" s="262"/>
      <c r="AV1276" s="262"/>
      <c r="AW1276" s="262"/>
      <c r="AX1276" s="262"/>
      <c r="AY1276" s="262"/>
      <c r="AZ1276" s="262"/>
      <c r="BA1276" s="262"/>
      <c r="BB1276" s="262"/>
      <c r="BC1276" s="262"/>
      <c r="BD1276" s="262"/>
      <c r="BE1276" s="262"/>
      <c r="BF1276" s="262"/>
      <c r="BG1276" s="262"/>
      <c r="BH1276" s="262"/>
      <c r="BI1276" s="262"/>
      <c r="BJ1276" s="262"/>
      <c r="BK1276" s="262"/>
      <c r="BL1276" s="262"/>
      <c r="BM1276" s="262"/>
      <c r="BN1276" s="262"/>
      <c r="BO1276" s="262"/>
      <c r="BP1276" s="262"/>
      <c r="BQ1276" s="262"/>
      <c r="BR1276" s="262"/>
      <c r="BS1276" s="262"/>
      <c r="BT1276" s="262"/>
      <c r="BU1276" s="262"/>
      <c r="BV1276" s="262"/>
      <c r="BW1276" s="262"/>
      <c r="BX1276" s="262"/>
      <c r="BY1276" s="262"/>
      <c r="BZ1276" s="262"/>
      <c r="CA1276" s="262"/>
      <c r="CB1276" s="262"/>
      <c r="CC1276" s="262"/>
      <c r="CD1276" s="262"/>
      <c r="CE1276" s="262"/>
      <c r="CF1276" s="262"/>
      <c r="CG1276" s="262"/>
      <c r="CH1276" s="262"/>
      <c r="CI1276" s="262"/>
      <c r="CJ1276" s="262"/>
      <c r="CK1276" s="262"/>
    </row>
    <row r="1277" spans="1:92" customFormat="1" ht="15" x14ac:dyDescent="0.25">
      <c r="A1277" s="239" t="s">
        <v>609</v>
      </c>
      <c r="B1277" s="240"/>
      <c r="C1277" s="240"/>
      <c r="D1277" s="240"/>
      <c r="E1277" s="240"/>
      <c r="F1277" s="240"/>
      <c r="G1277" s="240"/>
      <c r="H1277" s="240"/>
      <c r="I1277" s="240"/>
      <c r="J1277" s="240"/>
      <c r="K1277" s="240"/>
      <c r="L1277" s="241"/>
      <c r="M1277" s="239" t="s">
        <v>610</v>
      </c>
      <c r="N1277" s="240"/>
      <c r="O1277" s="240"/>
      <c r="P1277" s="240"/>
      <c r="Q1277" s="240"/>
      <c r="R1277" s="240"/>
      <c r="S1277" s="240"/>
      <c r="T1277" s="240"/>
      <c r="U1277" s="240"/>
      <c r="V1277" s="240"/>
      <c r="W1277" s="240"/>
      <c r="X1277" s="241"/>
      <c r="Y1277" s="239" t="s">
        <v>611</v>
      </c>
      <c r="Z1277" s="240"/>
      <c r="AA1277" s="240"/>
      <c r="AB1277" s="240"/>
      <c r="AC1277" s="240"/>
      <c r="AD1277" s="240"/>
      <c r="AE1277" s="240"/>
      <c r="AF1277" s="240"/>
      <c r="AG1277" s="240"/>
      <c r="AH1277" s="240"/>
      <c r="AI1277" s="240"/>
      <c r="AJ1277" s="241"/>
      <c r="AK1277" s="239" t="s">
        <v>612</v>
      </c>
      <c r="AL1277" s="240"/>
      <c r="AM1277" s="240"/>
      <c r="AN1277" s="240"/>
      <c r="AO1277" s="240"/>
      <c r="AP1277" s="240"/>
      <c r="AQ1277" s="240"/>
      <c r="AR1277" s="240"/>
      <c r="AS1277" s="240"/>
      <c r="AT1277" s="240"/>
      <c r="AU1277" s="240"/>
      <c r="AV1277" s="240"/>
      <c r="AW1277" s="239" t="s">
        <v>613</v>
      </c>
      <c r="AX1277" s="240"/>
      <c r="AY1277" s="240"/>
      <c r="AZ1277" s="240"/>
      <c r="BA1277" s="240"/>
      <c r="BB1277" s="240"/>
      <c r="BC1277" s="240"/>
      <c r="BD1277" s="240"/>
      <c r="BE1277" s="240"/>
      <c r="BF1277" s="240"/>
      <c r="BG1277" s="240"/>
      <c r="BH1277" s="240"/>
      <c r="BI1277" s="240"/>
      <c r="BJ1277" s="240"/>
      <c r="BK1277" s="240"/>
      <c r="BL1277" s="240"/>
      <c r="BM1277" s="245" t="s">
        <v>614</v>
      </c>
      <c r="BN1277" s="246"/>
      <c r="BO1277" s="246"/>
      <c r="BP1277" s="246"/>
      <c r="BQ1277" s="246"/>
      <c r="BR1277" s="246"/>
      <c r="BS1277" s="246"/>
      <c r="BT1277" s="246"/>
      <c r="BU1277" s="246"/>
      <c r="BV1277" s="246"/>
      <c r="BW1277" s="246"/>
      <c r="BX1277" s="247"/>
      <c r="BY1277" s="239" t="s">
        <v>615</v>
      </c>
      <c r="BZ1277" s="240"/>
      <c r="CA1277" s="240"/>
      <c r="CB1277" s="240"/>
      <c r="CC1277" s="240"/>
      <c r="CD1277" s="240"/>
      <c r="CE1277" s="240"/>
      <c r="CF1277" s="240"/>
      <c r="CG1277" s="240"/>
      <c r="CH1277" s="240"/>
      <c r="CI1277" s="240"/>
      <c r="CJ1277" s="240"/>
      <c r="CK1277" s="241"/>
    </row>
    <row r="1278" spans="1:92" customFormat="1" ht="15" x14ac:dyDescent="0.25">
      <c r="A1278" s="242"/>
      <c r="B1278" s="243"/>
      <c r="C1278" s="243"/>
      <c r="D1278" s="243"/>
      <c r="E1278" s="243"/>
      <c r="F1278" s="243"/>
      <c r="G1278" s="243"/>
      <c r="H1278" s="243"/>
      <c r="I1278" s="243"/>
      <c r="J1278" s="243"/>
      <c r="K1278" s="243"/>
      <c r="L1278" s="244"/>
      <c r="M1278" s="242"/>
      <c r="N1278" s="243"/>
      <c r="O1278" s="243"/>
      <c r="P1278" s="243"/>
      <c r="Q1278" s="243"/>
      <c r="R1278" s="243"/>
      <c r="S1278" s="243"/>
      <c r="T1278" s="243"/>
      <c r="U1278" s="243"/>
      <c r="V1278" s="243"/>
      <c r="W1278" s="243"/>
      <c r="X1278" s="244"/>
      <c r="Y1278" s="242"/>
      <c r="Z1278" s="243"/>
      <c r="AA1278" s="243"/>
      <c r="AB1278" s="243"/>
      <c r="AC1278" s="243"/>
      <c r="AD1278" s="243"/>
      <c r="AE1278" s="243"/>
      <c r="AF1278" s="243"/>
      <c r="AG1278" s="243"/>
      <c r="AH1278" s="243"/>
      <c r="AI1278" s="243"/>
      <c r="AJ1278" s="244"/>
      <c r="AK1278" s="242"/>
      <c r="AL1278" s="243"/>
      <c r="AM1278" s="243"/>
      <c r="AN1278" s="243"/>
      <c r="AO1278" s="243"/>
      <c r="AP1278" s="243"/>
      <c r="AQ1278" s="243"/>
      <c r="AR1278" s="243"/>
      <c r="AS1278" s="243"/>
      <c r="AT1278" s="243"/>
      <c r="AU1278" s="243"/>
      <c r="AV1278" s="243"/>
      <c r="AW1278" s="242"/>
      <c r="AX1278" s="243"/>
      <c r="AY1278" s="243"/>
      <c r="AZ1278" s="243"/>
      <c r="BA1278" s="243"/>
      <c r="BB1278" s="243"/>
      <c r="BC1278" s="243"/>
      <c r="BD1278" s="243"/>
      <c r="BE1278" s="243"/>
      <c r="BF1278" s="243"/>
      <c r="BG1278" s="243"/>
      <c r="BH1278" s="243"/>
      <c r="BI1278" s="243"/>
      <c r="BJ1278" s="243"/>
      <c r="BK1278" s="243"/>
      <c r="BL1278" s="243"/>
      <c r="BM1278" s="248"/>
      <c r="BN1278" s="249"/>
      <c r="BO1278" s="249"/>
      <c r="BP1278" s="249"/>
      <c r="BQ1278" s="249"/>
      <c r="BR1278" s="249"/>
      <c r="BS1278" s="249"/>
      <c r="BT1278" s="249"/>
      <c r="BU1278" s="249"/>
      <c r="BV1278" s="249"/>
      <c r="BW1278" s="249"/>
      <c r="BX1278" s="250"/>
      <c r="BY1278" s="242"/>
      <c r="BZ1278" s="243"/>
      <c r="CA1278" s="243"/>
      <c r="CB1278" s="243"/>
      <c r="CC1278" s="243"/>
      <c r="CD1278" s="243"/>
      <c r="CE1278" s="243"/>
      <c r="CF1278" s="243"/>
      <c r="CG1278" s="243"/>
      <c r="CH1278" s="243"/>
      <c r="CI1278" s="243"/>
      <c r="CJ1278" s="243"/>
      <c r="CK1278" s="244"/>
    </row>
    <row r="1279" spans="1:92" customFormat="1" ht="15.75" x14ac:dyDescent="0.3">
      <c r="A1279" s="251">
        <v>1000</v>
      </c>
      <c r="B1279" s="252"/>
      <c r="C1279" s="252"/>
      <c r="D1279" s="252"/>
      <c r="E1279" s="252"/>
      <c r="F1279" s="252"/>
      <c r="G1279" s="252"/>
      <c r="H1279" s="252"/>
      <c r="I1279" s="252"/>
      <c r="J1279" s="252"/>
      <c r="K1279" s="252"/>
      <c r="L1279" s="253"/>
      <c r="M1279" s="251">
        <v>11052</v>
      </c>
      <c r="N1279" s="252"/>
      <c r="O1279" s="252"/>
      <c r="P1279" s="252"/>
      <c r="Q1279" s="252"/>
      <c r="R1279" s="252"/>
      <c r="S1279" s="252"/>
      <c r="T1279" s="252"/>
      <c r="U1279" s="252"/>
      <c r="V1279" s="252"/>
      <c r="W1279" s="252"/>
      <c r="X1279" s="253"/>
      <c r="Y1279" s="251">
        <v>155</v>
      </c>
      <c r="Z1279" s="252"/>
      <c r="AA1279" s="252"/>
      <c r="AB1279" s="252"/>
      <c r="AC1279" s="252"/>
      <c r="AD1279" s="252"/>
      <c r="AE1279" s="252"/>
      <c r="AF1279" s="252"/>
      <c r="AG1279" s="252"/>
      <c r="AH1279" s="252"/>
      <c r="AI1279" s="252"/>
      <c r="AJ1279" s="253"/>
      <c r="AK1279" s="251">
        <v>117</v>
      </c>
      <c r="AL1279" s="252"/>
      <c r="AM1279" s="252"/>
      <c r="AN1279" s="252"/>
      <c r="AO1279" s="252"/>
      <c r="AP1279" s="252"/>
      <c r="AQ1279" s="252"/>
      <c r="AR1279" s="252"/>
      <c r="AS1279" s="252"/>
      <c r="AT1279" s="252"/>
      <c r="AU1279" s="252"/>
      <c r="AV1279" s="253"/>
      <c r="AW1279" s="254"/>
      <c r="AX1279" s="255"/>
      <c r="AY1279" s="255"/>
      <c r="AZ1279" s="255"/>
      <c r="BA1279" s="255"/>
      <c r="BB1279" s="255"/>
      <c r="BC1279" s="255"/>
      <c r="BD1279" s="255"/>
      <c r="BE1279" s="255"/>
      <c r="BF1279" s="255"/>
      <c r="BG1279" s="255"/>
      <c r="BH1279" s="255"/>
      <c r="BI1279" s="255"/>
      <c r="BJ1279" s="255"/>
      <c r="BK1279" s="255"/>
      <c r="BL1279" s="255"/>
      <c r="BM1279" s="256">
        <v>1471</v>
      </c>
      <c r="BN1279" s="256"/>
      <c r="BO1279" s="256"/>
      <c r="BP1279" s="256"/>
      <c r="BQ1279" s="256"/>
      <c r="BR1279" s="256"/>
      <c r="BS1279" s="256"/>
      <c r="BT1279" s="256"/>
      <c r="BU1279" s="256"/>
      <c r="BV1279" s="256"/>
      <c r="BW1279" s="256"/>
      <c r="BX1279" s="256"/>
      <c r="BY1279" s="257">
        <v>1476</v>
      </c>
      <c r="BZ1279" s="258"/>
      <c r="CA1279" s="258"/>
      <c r="CB1279" s="258"/>
      <c r="CC1279" s="258"/>
      <c r="CD1279" s="258"/>
      <c r="CE1279" s="258"/>
      <c r="CF1279" s="258"/>
      <c r="CG1279" s="258"/>
      <c r="CH1279" s="258"/>
      <c r="CI1279" s="258"/>
      <c r="CJ1279" s="258"/>
      <c r="CK1279" s="259"/>
    </row>
    <row r="1280" spans="1:92" ht="14.25" customHeight="1" x14ac:dyDescent="0.35">
      <c r="D1280" s="577" t="s">
        <v>794</v>
      </c>
      <c r="E1280" s="577"/>
      <c r="F1280" s="577"/>
      <c r="G1280" s="577"/>
      <c r="H1280" s="577"/>
      <c r="I1280" s="577"/>
      <c r="J1280" s="577"/>
      <c r="K1280" s="577"/>
      <c r="L1280" s="577"/>
      <c r="M1280" s="577"/>
      <c r="N1280" s="577"/>
      <c r="O1280" s="577"/>
      <c r="P1280" s="577"/>
      <c r="Q1280" s="577"/>
      <c r="R1280" s="577"/>
      <c r="S1280" s="577"/>
      <c r="T1280" s="577"/>
      <c r="U1280" s="577"/>
      <c r="V1280" s="577"/>
      <c r="W1280" s="577"/>
      <c r="X1280" s="577"/>
      <c r="Y1280" s="577"/>
      <c r="Z1280" s="577"/>
      <c r="AA1280" s="577"/>
      <c r="AB1280" s="577"/>
      <c r="AC1280" s="577"/>
      <c r="AD1280" s="577"/>
      <c r="AE1280" s="577"/>
      <c r="AF1280" s="577"/>
      <c r="AG1280" s="577"/>
      <c r="AH1280" s="577"/>
      <c r="AI1280" s="577"/>
      <c r="AJ1280" s="577"/>
      <c r="AK1280" s="577"/>
      <c r="AL1280" s="577"/>
      <c r="AM1280" s="577"/>
      <c r="AN1280" s="577"/>
      <c r="AO1280" s="577"/>
      <c r="AP1280" s="577"/>
      <c r="AQ1280" s="577"/>
      <c r="AR1280" s="577"/>
      <c r="AS1280" s="577"/>
      <c r="AT1280" s="577"/>
      <c r="AU1280" s="577"/>
      <c r="AV1280" s="577"/>
      <c r="AW1280" s="577"/>
      <c r="AX1280" s="577"/>
      <c r="AY1280" s="577"/>
      <c r="AZ1280" s="577"/>
      <c r="BA1280" s="577"/>
      <c r="BB1280" s="577"/>
      <c r="BC1280" s="577"/>
      <c r="BD1280" s="577"/>
      <c r="BE1280" s="577"/>
      <c r="BF1280" s="577"/>
      <c r="BG1280" s="577"/>
      <c r="BH1280" s="577"/>
      <c r="BI1280" s="577"/>
      <c r="BJ1280" s="577"/>
      <c r="BK1280" s="577"/>
      <c r="BL1280" s="577"/>
      <c r="BM1280" s="577"/>
      <c r="BN1280" s="577"/>
      <c r="BO1280" s="577"/>
      <c r="BP1280" s="577"/>
      <c r="BQ1280" s="577"/>
      <c r="BR1280" s="577"/>
      <c r="BS1280" s="577"/>
      <c r="BT1280" s="577"/>
      <c r="BU1280" s="577"/>
      <c r="BV1280" s="577"/>
      <c r="BW1280" s="577"/>
      <c r="BX1280" s="577"/>
      <c r="BY1280" s="577"/>
      <c r="BZ1280" s="577"/>
      <c r="CA1280" s="577"/>
      <c r="CB1280" s="577"/>
      <c r="CC1280" s="577"/>
      <c r="CD1280" s="577"/>
      <c r="CE1280" s="577"/>
      <c r="CF1280" s="577"/>
      <c r="CG1280" s="577"/>
      <c r="CH1280" s="577"/>
      <c r="CI1280" s="577"/>
      <c r="CJ1280" s="577"/>
      <c r="CK1280" s="577"/>
      <c r="CL1280" s="577"/>
      <c r="CM1280" s="577"/>
      <c r="CN1280" s="577"/>
    </row>
    <row r="1281" spans="3:152" ht="14.25" customHeight="1" x14ac:dyDescent="0.35">
      <c r="D1281" s="577"/>
      <c r="E1281" s="577"/>
      <c r="F1281" s="577"/>
      <c r="G1281" s="577"/>
      <c r="H1281" s="577"/>
      <c r="I1281" s="577"/>
      <c r="J1281" s="577"/>
      <c r="K1281" s="577"/>
      <c r="L1281" s="577"/>
      <c r="M1281" s="577"/>
      <c r="N1281" s="577"/>
      <c r="O1281" s="577"/>
      <c r="P1281" s="577"/>
      <c r="Q1281" s="577"/>
      <c r="R1281" s="577"/>
      <c r="S1281" s="577"/>
      <c r="T1281" s="577"/>
      <c r="U1281" s="577"/>
      <c r="V1281" s="577"/>
      <c r="W1281" s="577"/>
      <c r="X1281" s="577"/>
      <c r="Y1281" s="577"/>
      <c r="Z1281" s="577"/>
      <c r="AA1281" s="577"/>
      <c r="AB1281" s="577"/>
      <c r="AC1281" s="577"/>
      <c r="AD1281" s="577"/>
      <c r="AE1281" s="577"/>
      <c r="AF1281" s="577"/>
      <c r="AG1281" s="577"/>
      <c r="AH1281" s="577"/>
      <c r="AI1281" s="577"/>
      <c r="AJ1281" s="577"/>
      <c r="AK1281" s="577"/>
      <c r="AL1281" s="577"/>
      <c r="AM1281" s="577"/>
      <c r="AN1281" s="577"/>
      <c r="AO1281" s="577"/>
      <c r="AP1281" s="577"/>
      <c r="AQ1281" s="577"/>
      <c r="AR1281" s="577"/>
      <c r="AS1281" s="577"/>
      <c r="AT1281" s="577"/>
      <c r="AU1281" s="577"/>
      <c r="AV1281" s="577"/>
      <c r="AW1281" s="577"/>
      <c r="AX1281" s="577"/>
      <c r="AY1281" s="577"/>
      <c r="AZ1281" s="577"/>
      <c r="BA1281" s="577"/>
      <c r="BB1281" s="577"/>
      <c r="BC1281" s="577"/>
      <c r="BD1281" s="577"/>
      <c r="BE1281" s="577"/>
      <c r="BF1281" s="577"/>
      <c r="BG1281" s="577"/>
      <c r="BH1281" s="577"/>
      <c r="BI1281" s="577"/>
      <c r="BJ1281" s="577"/>
      <c r="BK1281" s="577"/>
      <c r="BL1281" s="577"/>
      <c r="BM1281" s="577"/>
      <c r="BN1281" s="577"/>
      <c r="BO1281" s="577"/>
      <c r="BP1281" s="577"/>
      <c r="BQ1281" s="577"/>
      <c r="BR1281" s="577"/>
      <c r="BS1281" s="577"/>
      <c r="BT1281" s="577"/>
      <c r="BU1281" s="577"/>
      <c r="BV1281" s="577"/>
      <c r="BW1281" s="577"/>
      <c r="BX1281" s="577"/>
      <c r="BY1281" s="577"/>
      <c r="BZ1281" s="577"/>
      <c r="CA1281" s="577"/>
      <c r="CB1281" s="577"/>
      <c r="CC1281" s="577"/>
      <c r="CD1281" s="577"/>
      <c r="CE1281" s="577"/>
      <c r="CF1281" s="577"/>
      <c r="CG1281" s="577"/>
      <c r="CH1281" s="577"/>
      <c r="CI1281" s="577"/>
      <c r="CJ1281" s="577"/>
      <c r="CK1281" s="577"/>
      <c r="CL1281" s="577"/>
      <c r="CM1281" s="577"/>
      <c r="CN1281" s="577"/>
    </row>
    <row r="1282" spans="3:152" ht="14.25" customHeight="1" x14ac:dyDescent="0.35">
      <c r="D1282" s="183"/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  <c r="W1282" s="183"/>
      <c r="X1282" s="183"/>
      <c r="Y1282" s="183"/>
      <c r="Z1282" s="183"/>
      <c r="AA1282" s="183"/>
      <c r="AB1282" s="183"/>
      <c r="AC1282" s="183"/>
      <c r="AD1282" s="183"/>
      <c r="AE1282" s="183"/>
      <c r="AF1282" s="183"/>
      <c r="AG1282" s="183"/>
      <c r="AH1282" s="183"/>
      <c r="AI1282" s="183"/>
      <c r="AJ1282" s="183"/>
      <c r="AK1282" s="183"/>
      <c r="AL1282" s="183"/>
      <c r="AM1282" s="183"/>
      <c r="AN1282" s="183"/>
      <c r="AO1282" s="183"/>
      <c r="AP1282" s="183"/>
      <c r="AQ1282" s="183"/>
      <c r="AR1282" s="183"/>
      <c r="AS1282" s="183"/>
      <c r="AT1282" s="183"/>
      <c r="AU1282" s="183"/>
      <c r="AV1282" s="183"/>
      <c r="AW1282" s="183"/>
      <c r="AX1282" s="183"/>
      <c r="AY1282" s="183"/>
      <c r="AZ1282" s="183"/>
      <c r="BA1282" s="183"/>
      <c r="BB1282" s="183"/>
      <c r="BC1282" s="183"/>
      <c r="BD1282" s="183"/>
      <c r="BE1282" s="183"/>
      <c r="BF1282" s="183"/>
      <c r="BG1282" s="183"/>
      <c r="BH1282" s="183"/>
      <c r="BI1282" s="183"/>
      <c r="BJ1282" s="183"/>
      <c r="BK1282" s="183"/>
      <c r="BL1282" s="183"/>
      <c r="BM1282" s="183"/>
      <c r="BN1282" s="183"/>
      <c r="BO1282" s="183"/>
      <c r="BP1282" s="183"/>
      <c r="BQ1282" s="183"/>
      <c r="BR1282" s="183"/>
      <c r="BS1282" s="183"/>
      <c r="BT1282" s="183"/>
      <c r="BU1282" s="183"/>
      <c r="BV1282" s="183"/>
      <c r="BW1282" s="183"/>
      <c r="BX1282" s="183"/>
      <c r="BY1282" s="183"/>
      <c r="BZ1282" s="183"/>
      <c r="CA1282" s="183"/>
      <c r="CB1282" s="183"/>
      <c r="CC1282" s="183"/>
      <c r="CD1282" s="183"/>
      <c r="CE1282" s="183"/>
      <c r="CF1282" s="183"/>
      <c r="CG1282" s="183"/>
      <c r="CH1282" s="183"/>
      <c r="CI1282" s="183"/>
      <c r="CJ1282" s="183"/>
      <c r="CK1282" s="183"/>
      <c r="CL1282" s="183"/>
      <c r="CM1282" s="183"/>
      <c r="CN1282" s="183"/>
      <c r="EJ1282" s="300" t="s">
        <v>810</v>
      </c>
      <c r="EK1282" s="300"/>
      <c r="EL1282" s="300"/>
      <c r="EM1282" s="300"/>
      <c r="EN1282" s="300"/>
      <c r="EP1282" s="300" t="s">
        <v>832</v>
      </c>
      <c r="EQ1282" s="300"/>
      <c r="ER1282" s="300"/>
      <c r="ES1282" s="300"/>
      <c r="ET1282" s="300"/>
      <c r="EU1282" s="300"/>
      <c r="EV1282" s="300"/>
    </row>
    <row r="1283" spans="3:152" ht="14.25" customHeight="1" x14ac:dyDescent="0.35">
      <c r="C1283" s="359" t="s">
        <v>795</v>
      </c>
      <c r="D1283" s="359"/>
      <c r="E1283" s="359"/>
      <c r="F1283" s="359"/>
      <c r="G1283" s="359"/>
      <c r="H1283" s="359"/>
      <c r="I1283" s="359"/>
      <c r="J1283" s="359"/>
      <c r="K1283" s="359"/>
      <c r="L1283" s="359"/>
      <c r="M1283" s="359"/>
      <c r="N1283" s="359"/>
      <c r="O1283" s="359"/>
      <c r="P1283" s="359"/>
      <c r="Q1283" s="359"/>
      <c r="R1283" s="359"/>
      <c r="S1283" s="359"/>
      <c r="T1283" s="359"/>
      <c r="U1283" s="359"/>
      <c r="V1283" s="359"/>
      <c r="W1283" s="183"/>
      <c r="X1283" s="183"/>
      <c r="Y1283" s="183"/>
      <c r="Z1283" s="183"/>
      <c r="AA1283" s="183"/>
      <c r="AB1283" s="184"/>
      <c r="AC1283" s="184"/>
      <c r="AD1283" s="184"/>
      <c r="AE1283" s="184"/>
      <c r="AF1283" s="184"/>
      <c r="AG1283" s="184"/>
      <c r="AH1283" s="184"/>
      <c r="AI1283" s="184"/>
      <c r="AJ1283" s="184"/>
      <c r="AK1283" s="184"/>
      <c r="AL1283" s="184"/>
      <c r="AM1283" s="184"/>
      <c r="AN1283" s="184"/>
      <c r="AO1283" s="184"/>
      <c r="AP1283" s="184"/>
      <c r="AQ1283" s="184"/>
      <c r="AR1283" s="184"/>
      <c r="AS1283" s="184"/>
      <c r="AT1283" s="184"/>
      <c r="AU1283" s="184"/>
      <c r="AV1283" s="184"/>
      <c r="AW1283" s="184"/>
      <c r="AX1283" s="184"/>
      <c r="AY1283" s="184"/>
      <c r="AZ1283" s="183"/>
      <c r="BA1283" s="183"/>
      <c r="BY1283" s="184"/>
      <c r="BZ1283" s="184"/>
      <c r="CA1283" s="184"/>
      <c r="CB1283" s="184"/>
      <c r="CC1283" s="184"/>
      <c r="CD1283" s="184"/>
      <c r="CE1283" s="184"/>
      <c r="CF1283" s="184"/>
      <c r="CG1283" s="184"/>
      <c r="CH1283" s="184"/>
      <c r="CI1283" s="184"/>
      <c r="CJ1283" s="184"/>
      <c r="CK1283" s="184"/>
      <c r="CL1283" s="184"/>
      <c r="CM1283" s="184"/>
      <c r="CN1283" s="184"/>
      <c r="CO1283" s="184"/>
      <c r="EJ1283" s="185" t="s">
        <v>798</v>
      </c>
      <c r="EK1283" s="185" t="s">
        <v>799</v>
      </c>
      <c r="EL1283" s="185" t="s">
        <v>800</v>
      </c>
      <c r="EM1283" s="185" t="s">
        <v>801</v>
      </c>
      <c r="EN1283" s="185" t="s">
        <v>802</v>
      </c>
      <c r="EP1283" s="185" t="s">
        <v>803</v>
      </c>
      <c r="EQ1283" s="185" t="s">
        <v>804</v>
      </c>
      <c r="ER1283" s="185" t="s">
        <v>805</v>
      </c>
      <c r="ES1283" s="185" t="s">
        <v>806</v>
      </c>
      <c r="ET1283" s="185" t="s">
        <v>807</v>
      </c>
      <c r="EU1283" s="185" t="s">
        <v>808</v>
      </c>
      <c r="EV1283" s="186" t="s">
        <v>809</v>
      </c>
    </row>
    <row r="1284" spans="3:152" ht="14.25" customHeight="1" x14ac:dyDescent="0.35">
      <c r="C1284" s="359"/>
      <c r="D1284" s="359"/>
      <c r="E1284" s="359"/>
      <c r="F1284" s="359"/>
      <c r="G1284" s="359"/>
      <c r="H1284" s="359"/>
      <c r="I1284" s="359"/>
      <c r="J1284" s="359"/>
      <c r="K1284" s="359"/>
      <c r="L1284" s="359"/>
      <c r="M1284" s="359"/>
      <c r="N1284" s="359"/>
      <c r="O1284" s="359"/>
      <c r="P1284" s="359"/>
      <c r="Q1284" s="359"/>
      <c r="R1284" s="359"/>
      <c r="S1284" s="359"/>
      <c r="T1284" s="359"/>
      <c r="U1284" s="359"/>
      <c r="V1284" s="359"/>
      <c r="W1284" s="183"/>
      <c r="X1284" s="183"/>
      <c r="Y1284" s="183"/>
      <c r="Z1284" s="183"/>
      <c r="AA1284" s="183"/>
      <c r="AB1284" s="183"/>
      <c r="AC1284" s="183"/>
      <c r="AD1284" s="183"/>
      <c r="AE1284" s="183"/>
      <c r="AF1284" s="183"/>
      <c r="AG1284" s="183"/>
      <c r="AH1284" s="183"/>
      <c r="AI1284" s="183"/>
      <c r="AJ1284" s="183"/>
      <c r="AK1284" s="183"/>
      <c r="AL1284" s="183"/>
      <c r="AM1284" s="183"/>
      <c r="AN1284" s="183"/>
      <c r="AO1284" s="183"/>
      <c r="AP1284" s="183"/>
      <c r="AQ1284" s="183"/>
      <c r="AR1284" s="183"/>
      <c r="AS1284" s="183"/>
      <c r="AT1284" s="183"/>
      <c r="AU1284" s="183"/>
      <c r="AV1284" s="183"/>
      <c r="AW1284" s="183"/>
      <c r="AX1284" s="183"/>
      <c r="AY1284" s="183"/>
      <c r="AZ1284" s="183"/>
      <c r="BA1284" s="183"/>
      <c r="BB1284" s="183"/>
      <c r="BC1284" s="183"/>
      <c r="BD1284" s="183"/>
      <c r="BE1284" s="183"/>
      <c r="BF1284" s="183"/>
      <c r="BG1284" s="183"/>
      <c r="BH1284" s="183"/>
      <c r="BI1284" s="183"/>
      <c r="BJ1284" s="183"/>
      <c r="BK1284" s="183"/>
      <c r="BL1284" s="183"/>
      <c r="BM1284" s="183"/>
      <c r="BN1284" s="183"/>
      <c r="BO1284" s="183"/>
      <c r="BP1284" s="183"/>
      <c r="BQ1284" s="183"/>
      <c r="BR1284" s="183"/>
      <c r="BS1284" s="183"/>
      <c r="BT1284" s="183"/>
      <c r="BU1284" s="183"/>
      <c r="BV1284" s="183"/>
      <c r="BW1284" s="183"/>
      <c r="BX1284" s="183"/>
      <c r="BY1284" s="183"/>
      <c r="BZ1284" s="183"/>
      <c r="CA1284" s="183"/>
      <c r="CB1284" s="183"/>
      <c r="CC1284" s="183"/>
      <c r="CD1284" s="183"/>
      <c r="CE1284" s="183"/>
      <c r="CF1284" s="183"/>
      <c r="CG1284" s="183"/>
      <c r="CH1284" s="183"/>
      <c r="CI1284" s="183"/>
      <c r="CJ1284" s="183"/>
      <c r="CK1284" s="183"/>
      <c r="CL1284" s="183"/>
      <c r="CM1284" s="183"/>
      <c r="CO1284" s="122"/>
      <c r="EJ1284" s="187">
        <v>26.5</v>
      </c>
      <c r="EK1284" s="187">
        <v>83.7</v>
      </c>
      <c r="EL1284" s="187">
        <v>43.7</v>
      </c>
      <c r="EM1284" s="187">
        <v>100</v>
      </c>
      <c r="EN1284" s="187">
        <v>63.5</v>
      </c>
      <c r="EP1284" s="187">
        <v>99.15</v>
      </c>
      <c r="EQ1284" s="187">
        <v>86.22</v>
      </c>
      <c r="ER1284" s="187">
        <v>92.3</v>
      </c>
      <c r="ES1284" s="187">
        <v>72.33</v>
      </c>
      <c r="ET1284" s="187">
        <v>73.33</v>
      </c>
      <c r="EU1284" s="187">
        <v>71.34</v>
      </c>
      <c r="EV1284" s="187">
        <v>87.5</v>
      </c>
    </row>
    <row r="1285" spans="3:152" ht="14.25" customHeight="1" x14ac:dyDescent="0.35">
      <c r="C1285" s="862" t="s">
        <v>810</v>
      </c>
      <c r="D1285" s="862"/>
      <c r="E1285" s="862"/>
      <c r="F1285" s="862"/>
      <c r="G1285" s="862"/>
      <c r="H1285" s="862"/>
      <c r="I1285" s="862"/>
      <c r="J1285" s="862"/>
      <c r="K1285" s="862"/>
      <c r="L1285" s="175"/>
      <c r="M1285" s="175"/>
      <c r="N1285" s="175"/>
      <c r="O1285" s="175"/>
      <c r="P1285" s="175"/>
      <c r="Q1285" s="175"/>
      <c r="R1285" s="175"/>
      <c r="S1285" s="175"/>
      <c r="T1285" s="175"/>
      <c r="U1285" s="175"/>
      <c r="V1285" s="175"/>
      <c r="W1285" s="183"/>
      <c r="X1285" s="183"/>
      <c r="Y1285" s="183"/>
      <c r="Z1285" s="183"/>
      <c r="AA1285" s="183"/>
      <c r="AB1285" s="183"/>
      <c r="AC1285" s="183"/>
      <c r="AD1285" s="183"/>
      <c r="AE1285" s="183"/>
      <c r="AF1285" s="183"/>
      <c r="AG1285" s="183"/>
      <c r="AH1285" s="862" t="s">
        <v>811</v>
      </c>
      <c r="AI1285" s="862"/>
      <c r="AJ1285" s="862"/>
      <c r="AK1285" s="862"/>
      <c r="AL1285" s="862"/>
      <c r="AM1285" s="862"/>
      <c r="AN1285" s="862"/>
      <c r="AO1285" s="862"/>
      <c r="AP1285" s="862"/>
      <c r="AQ1285" s="122"/>
      <c r="AR1285" s="183"/>
      <c r="AS1285" s="183"/>
      <c r="AT1285" s="183"/>
      <c r="AU1285" s="183"/>
      <c r="AV1285" s="183"/>
      <c r="AW1285" s="183"/>
      <c r="AX1285" s="183"/>
      <c r="AY1285" s="183"/>
      <c r="AZ1285" s="183"/>
      <c r="BA1285" s="183"/>
      <c r="BB1285" s="183"/>
      <c r="BC1285" s="183"/>
      <c r="BD1285" s="183"/>
      <c r="BE1285" s="183"/>
      <c r="BF1285" s="183"/>
      <c r="BG1285" s="183"/>
      <c r="BH1285" s="183"/>
      <c r="BI1285" s="183"/>
      <c r="BJ1285" s="183"/>
      <c r="BK1285" s="183"/>
      <c r="BL1285" s="183"/>
      <c r="BM1285" s="183"/>
      <c r="BN1285" s="183"/>
      <c r="BO1285" s="183"/>
      <c r="BP1285" s="862" t="s">
        <v>812</v>
      </c>
      <c r="BQ1285" s="862"/>
      <c r="BR1285" s="862"/>
      <c r="BS1285" s="862"/>
      <c r="BT1285" s="862"/>
      <c r="BU1285" s="862"/>
      <c r="BV1285" s="862"/>
      <c r="BW1285" s="862"/>
      <c r="BX1285" s="862"/>
      <c r="BY1285" s="183"/>
      <c r="BZ1285" s="183"/>
      <c r="CA1285" s="183"/>
      <c r="CB1285" s="183"/>
      <c r="CC1285" s="183"/>
      <c r="CD1285" s="183"/>
      <c r="CE1285" s="183"/>
      <c r="CF1285" s="183"/>
      <c r="CG1285" s="183"/>
      <c r="CH1285" s="183"/>
      <c r="CI1285" s="183"/>
      <c r="CJ1285" s="183"/>
      <c r="CK1285" s="183"/>
      <c r="CL1285" s="183"/>
      <c r="CM1285" s="183"/>
      <c r="CO1285" s="122"/>
      <c r="EJ1285" s="188"/>
      <c r="EK1285" s="188"/>
      <c r="EL1285" s="188"/>
      <c r="EM1285" s="188"/>
      <c r="EN1285" s="188"/>
      <c r="EP1285" s="188"/>
      <c r="EQ1285" s="188"/>
      <c r="ER1285" s="188"/>
      <c r="ES1285" s="188"/>
      <c r="ET1285" s="188"/>
      <c r="EU1285" s="188"/>
      <c r="EV1285" s="188"/>
    </row>
    <row r="1286" spans="3:152" ht="14.25" customHeight="1" x14ac:dyDescent="0.35">
      <c r="C1286" s="183"/>
      <c r="D1286" s="183"/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  <c r="W1286" s="183"/>
      <c r="X1286" s="183"/>
      <c r="Y1286" s="183"/>
      <c r="Z1286" s="183"/>
      <c r="AA1286" s="183"/>
      <c r="AB1286" s="183"/>
      <c r="AC1286" s="183"/>
      <c r="AD1286" s="183"/>
      <c r="AE1286" s="183"/>
      <c r="AF1286" s="183"/>
      <c r="AG1286" s="183"/>
      <c r="AH1286" s="183"/>
      <c r="AI1286" s="183"/>
      <c r="AJ1286" s="183"/>
      <c r="AK1286" s="183"/>
      <c r="AL1286" s="183"/>
      <c r="AM1286" s="183"/>
      <c r="AN1286" s="183"/>
      <c r="AO1286" s="183"/>
      <c r="AP1286" s="183"/>
      <c r="AQ1286" s="183"/>
      <c r="AR1286" s="183"/>
      <c r="AS1286" s="183"/>
      <c r="AT1286" s="183"/>
      <c r="AU1286" s="183"/>
      <c r="AV1286" s="183"/>
      <c r="AW1286" s="183"/>
      <c r="AX1286" s="183"/>
      <c r="AY1286" s="183"/>
      <c r="AZ1286" s="183"/>
      <c r="BA1286" s="183"/>
      <c r="BB1286" s="183"/>
      <c r="BC1286" s="183"/>
      <c r="BD1286" s="183"/>
      <c r="BE1286" s="183"/>
      <c r="BF1286" s="183"/>
      <c r="BG1286" s="183"/>
      <c r="BH1286" s="183"/>
      <c r="BI1286" s="183"/>
      <c r="BJ1286" s="183"/>
      <c r="BK1286" s="183"/>
      <c r="BL1286" s="183"/>
      <c r="BM1286" s="183"/>
      <c r="BN1286" s="183"/>
      <c r="BO1286" s="183"/>
      <c r="BP1286" s="183"/>
      <c r="BQ1286" s="183"/>
      <c r="BR1286" s="183"/>
      <c r="BS1286" s="183"/>
      <c r="BT1286" s="183"/>
      <c r="BU1286" s="183"/>
      <c r="BV1286" s="183"/>
      <c r="BW1286" s="183"/>
      <c r="BX1286" s="183"/>
      <c r="BY1286" s="183"/>
      <c r="BZ1286" s="183"/>
      <c r="CA1286" s="183"/>
      <c r="CB1286" s="183"/>
      <c r="CC1286" s="183"/>
      <c r="CD1286" s="183"/>
      <c r="CE1286" s="183"/>
      <c r="CF1286" s="183"/>
      <c r="CG1286" s="183"/>
      <c r="CH1286" s="183"/>
      <c r="CI1286" s="183"/>
      <c r="CJ1286" s="183"/>
      <c r="CK1286" s="183"/>
      <c r="CL1286" s="183"/>
      <c r="CM1286" s="183"/>
      <c r="CO1286" s="122"/>
      <c r="EJ1286" s="188"/>
      <c r="EK1286" s="188"/>
      <c r="EL1286" s="188"/>
      <c r="EM1286" s="188"/>
      <c r="EN1286" s="188"/>
      <c r="EP1286" s="188"/>
      <c r="EQ1286" s="188"/>
      <c r="ER1286" s="188"/>
      <c r="ES1286" s="188"/>
      <c r="ET1286" s="188"/>
    </row>
    <row r="1287" spans="3:152" ht="14.25" customHeight="1" x14ac:dyDescent="0.35">
      <c r="C1287" s="183"/>
      <c r="D1287" s="183"/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  <c r="W1287" s="183"/>
      <c r="X1287" s="183"/>
      <c r="Y1287" s="183"/>
      <c r="Z1287" s="183"/>
      <c r="AA1287" s="183"/>
      <c r="AB1287" s="183"/>
      <c r="AC1287" s="183"/>
      <c r="AD1287" s="183"/>
      <c r="AE1287" s="183"/>
      <c r="AF1287" s="183"/>
      <c r="AG1287" s="183"/>
      <c r="AH1287" s="183"/>
      <c r="AI1287" s="183"/>
      <c r="AJ1287" s="183"/>
      <c r="AK1287" s="183"/>
      <c r="AL1287" s="183"/>
      <c r="AM1287" s="183"/>
      <c r="AN1287" s="183"/>
      <c r="AO1287" s="183"/>
      <c r="AP1287" s="183"/>
      <c r="AQ1287" s="183"/>
      <c r="AR1287" s="183"/>
      <c r="AS1287" s="183"/>
      <c r="AT1287" s="183"/>
      <c r="AU1287" s="183"/>
      <c r="AV1287" s="183"/>
      <c r="AW1287" s="183"/>
      <c r="AX1287" s="183"/>
      <c r="AY1287" s="183"/>
      <c r="AZ1287" s="183"/>
      <c r="BA1287" s="183"/>
      <c r="BB1287" s="183"/>
      <c r="BC1287" s="183"/>
      <c r="BD1287" s="183"/>
      <c r="BE1287" s="183"/>
      <c r="BF1287" s="183"/>
      <c r="BG1287" s="183"/>
      <c r="BH1287" s="183"/>
      <c r="BI1287" s="183"/>
      <c r="BJ1287" s="183"/>
      <c r="BK1287" s="183"/>
      <c r="BL1287" s="183"/>
      <c r="BM1287" s="183"/>
      <c r="BN1287" s="183"/>
      <c r="BO1287" s="183"/>
      <c r="BP1287" s="183"/>
      <c r="BQ1287" s="183"/>
      <c r="BR1287" s="183"/>
      <c r="BS1287" s="183"/>
      <c r="BT1287" s="183"/>
      <c r="BU1287" s="183"/>
      <c r="BV1287" s="183"/>
      <c r="BW1287" s="183"/>
      <c r="BX1287" s="183"/>
      <c r="BY1287" s="183"/>
      <c r="BZ1287" s="183"/>
      <c r="CA1287" s="183"/>
      <c r="CB1287" s="183"/>
      <c r="CC1287" s="183"/>
      <c r="CD1287" s="183"/>
      <c r="CE1287" s="183"/>
      <c r="CF1287" s="183"/>
      <c r="CG1287" s="183"/>
      <c r="CH1287" s="183"/>
      <c r="CI1287" s="183"/>
      <c r="CJ1287" s="183"/>
      <c r="CK1287" s="183"/>
      <c r="CL1287" s="183"/>
      <c r="CM1287" s="183"/>
      <c r="CO1287" s="122"/>
      <c r="EJ1287" s="188"/>
      <c r="EK1287" s="188"/>
      <c r="EL1287" s="188"/>
      <c r="EM1287" s="188"/>
      <c r="EN1287" s="188"/>
      <c r="EP1287" s="188"/>
      <c r="EQ1287" s="188"/>
      <c r="ER1287" s="188"/>
      <c r="ES1287" s="188"/>
      <c r="ET1287" s="188"/>
    </row>
    <row r="1288" spans="3:152" ht="14.25" customHeight="1" x14ac:dyDescent="0.35">
      <c r="C1288" s="183"/>
      <c r="D1288" s="183"/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  <c r="W1288" s="183"/>
      <c r="X1288" s="183"/>
      <c r="Y1288" s="183"/>
      <c r="Z1288" s="183"/>
      <c r="AA1288" s="183"/>
      <c r="AB1288" s="183"/>
      <c r="AC1288" s="183"/>
      <c r="AD1288" s="183"/>
      <c r="AE1288" s="183"/>
      <c r="AF1288" s="183"/>
      <c r="AG1288" s="183"/>
      <c r="AH1288" s="183"/>
      <c r="AI1288" s="183"/>
      <c r="AJ1288" s="183"/>
      <c r="AK1288" s="183"/>
      <c r="AL1288" s="183"/>
      <c r="AM1288" s="183"/>
      <c r="AN1288" s="183"/>
      <c r="AO1288" s="183"/>
      <c r="AP1288" s="183"/>
      <c r="AQ1288" s="183"/>
      <c r="AR1288" s="183"/>
      <c r="AS1288" s="183"/>
      <c r="AT1288" s="183"/>
      <c r="AU1288" s="183"/>
      <c r="AV1288" s="183"/>
      <c r="AW1288" s="183"/>
      <c r="AX1288" s="183"/>
      <c r="AY1288" s="183"/>
      <c r="AZ1288" s="183"/>
      <c r="BA1288" s="183"/>
      <c r="BB1288" s="183"/>
      <c r="BC1288" s="183"/>
      <c r="BD1288" s="183"/>
      <c r="BE1288" s="183"/>
      <c r="BF1288" s="183"/>
      <c r="BG1288" s="183"/>
      <c r="BH1288" s="183"/>
      <c r="BI1288" s="183"/>
      <c r="BJ1288" s="183"/>
      <c r="BK1288" s="183"/>
      <c r="BL1288" s="183"/>
      <c r="BM1288" s="183"/>
      <c r="BN1288" s="183"/>
      <c r="BO1288" s="183"/>
      <c r="BP1288" s="183"/>
      <c r="BQ1288" s="183"/>
      <c r="BR1288" s="183"/>
      <c r="BS1288" s="183"/>
      <c r="BT1288" s="183"/>
      <c r="BU1288" s="183"/>
      <c r="BV1288" s="183"/>
      <c r="BW1288" s="183"/>
      <c r="BX1288" s="183"/>
      <c r="BY1288" s="183"/>
      <c r="BZ1288" s="183"/>
      <c r="CA1288" s="183"/>
      <c r="CB1288" s="183"/>
      <c r="CC1288" s="183"/>
      <c r="CD1288" s="183"/>
      <c r="CE1288" s="183"/>
      <c r="CF1288" s="183"/>
      <c r="CG1288" s="183"/>
      <c r="CH1288" s="183"/>
      <c r="CI1288" s="183"/>
      <c r="CJ1288" s="183"/>
      <c r="CK1288" s="183"/>
      <c r="CL1288" s="183"/>
      <c r="CM1288" s="183"/>
      <c r="CO1288" s="122"/>
      <c r="EJ1288" s="188"/>
      <c r="EK1288" s="188"/>
      <c r="EL1288" s="188"/>
      <c r="EM1288" s="188"/>
      <c r="EN1288" s="188"/>
      <c r="EP1288" s="188"/>
      <c r="EQ1288" s="188"/>
      <c r="ER1288" s="188"/>
      <c r="ES1288" s="188"/>
      <c r="ET1288" s="188"/>
    </row>
    <row r="1289" spans="3:152" ht="14.25" customHeight="1" x14ac:dyDescent="0.35">
      <c r="C1289" s="183"/>
      <c r="D1289" s="183"/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  <c r="W1289" s="183"/>
      <c r="X1289" s="183"/>
      <c r="Y1289" s="183"/>
      <c r="Z1289" s="183"/>
      <c r="AA1289" s="183"/>
      <c r="AB1289" s="183"/>
      <c r="AC1289" s="183"/>
      <c r="AD1289" s="183"/>
      <c r="AE1289" s="183"/>
      <c r="AF1289" s="183"/>
      <c r="AG1289" s="183"/>
      <c r="AH1289" s="183"/>
      <c r="AI1289" s="183"/>
      <c r="AJ1289" s="183"/>
      <c r="AK1289" s="183"/>
      <c r="AL1289" s="183"/>
      <c r="AM1289" s="183"/>
      <c r="AN1289" s="183"/>
      <c r="AO1289" s="183"/>
      <c r="AP1289" s="183"/>
      <c r="AQ1289" s="183"/>
      <c r="AR1289" s="183"/>
      <c r="AS1289" s="183"/>
      <c r="AT1289" s="183"/>
      <c r="AU1289" s="183"/>
      <c r="AV1289" s="183"/>
      <c r="AW1289" s="183"/>
      <c r="AX1289" s="183"/>
      <c r="AY1289" s="183"/>
      <c r="AZ1289" s="183"/>
      <c r="BA1289" s="183"/>
      <c r="BB1289" s="183"/>
      <c r="BC1289" s="183"/>
      <c r="BD1289" s="183"/>
      <c r="BE1289" s="183"/>
      <c r="BF1289" s="183"/>
      <c r="BG1289" s="183"/>
      <c r="BH1289" s="183"/>
      <c r="BI1289" s="183"/>
      <c r="BJ1289" s="183"/>
      <c r="BK1289" s="183"/>
      <c r="BL1289" s="183"/>
      <c r="BM1289" s="183"/>
      <c r="BN1289" s="183"/>
      <c r="BO1289" s="183"/>
      <c r="BP1289" s="183"/>
      <c r="BQ1289" s="183"/>
      <c r="BR1289" s="183"/>
      <c r="BS1289" s="183"/>
      <c r="BT1289" s="183"/>
      <c r="BU1289" s="183"/>
      <c r="BV1289" s="183"/>
      <c r="BW1289" s="183"/>
      <c r="BX1289" s="183"/>
      <c r="BY1289" s="183"/>
      <c r="BZ1289" s="183"/>
      <c r="CA1289" s="183"/>
      <c r="CB1289" s="183"/>
      <c r="CC1289" s="183"/>
      <c r="CD1289" s="183"/>
      <c r="CE1289" s="183"/>
      <c r="CF1289" s="183"/>
      <c r="CG1289" s="183"/>
      <c r="CH1289" s="183"/>
      <c r="CI1289" s="183"/>
      <c r="CJ1289" s="183"/>
      <c r="CK1289" s="183"/>
      <c r="CL1289" s="183"/>
      <c r="CM1289" s="183"/>
      <c r="CO1289" s="122"/>
      <c r="EJ1289" s="188"/>
      <c r="EK1289" s="188"/>
      <c r="EL1289" s="188"/>
      <c r="EM1289" s="188"/>
      <c r="EN1289" s="188"/>
      <c r="EP1289" s="188"/>
      <c r="EQ1289" s="188"/>
      <c r="ER1289" s="188"/>
      <c r="ES1289" s="188"/>
      <c r="ET1289" s="188"/>
    </row>
    <row r="1290" spans="3:152" ht="14.25" customHeight="1" x14ac:dyDescent="0.35">
      <c r="C1290" s="183"/>
      <c r="D1290" s="183"/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  <c r="W1290" s="183"/>
      <c r="X1290" s="183"/>
      <c r="Y1290" s="183"/>
      <c r="Z1290" s="183"/>
      <c r="AA1290" s="183"/>
      <c r="AB1290" s="183"/>
      <c r="AC1290" s="183"/>
      <c r="AD1290" s="183"/>
      <c r="AE1290" s="183"/>
      <c r="AF1290" s="183"/>
      <c r="AG1290" s="183"/>
      <c r="AH1290" s="183"/>
      <c r="AI1290" s="183"/>
      <c r="AJ1290" s="183"/>
      <c r="AK1290" s="183"/>
      <c r="AL1290" s="183"/>
      <c r="AM1290" s="183"/>
      <c r="AN1290" s="183"/>
      <c r="AO1290" s="183"/>
      <c r="AP1290" s="183"/>
      <c r="AQ1290" s="183"/>
      <c r="AR1290" s="183"/>
      <c r="AS1290" s="183"/>
      <c r="AT1290" s="183"/>
      <c r="AU1290" s="183"/>
      <c r="AV1290" s="183"/>
      <c r="AW1290" s="183"/>
      <c r="AX1290" s="183"/>
      <c r="AY1290" s="183"/>
      <c r="AZ1290" s="183"/>
      <c r="BA1290" s="183"/>
      <c r="BB1290" s="183"/>
      <c r="BC1290" s="183"/>
      <c r="BD1290" s="183"/>
      <c r="BE1290" s="183"/>
      <c r="BF1290" s="183"/>
      <c r="BG1290" s="183"/>
      <c r="BH1290" s="183"/>
      <c r="BI1290" s="183"/>
      <c r="BJ1290" s="183"/>
      <c r="BK1290" s="183"/>
      <c r="BL1290" s="183"/>
      <c r="BM1290" s="183"/>
      <c r="BN1290" s="183"/>
      <c r="BO1290" s="183"/>
      <c r="BP1290" s="183"/>
      <c r="BQ1290" s="183"/>
      <c r="BR1290" s="183"/>
      <c r="BS1290" s="183"/>
      <c r="BT1290" s="183"/>
      <c r="BU1290" s="183"/>
      <c r="BV1290" s="183"/>
      <c r="BW1290" s="183"/>
      <c r="BX1290" s="183"/>
      <c r="BY1290" s="183"/>
      <c r="BZ1290" s="183"/>
      <c r="CA1290" s="183"/>
      <c r="CB1290" s="183"/>
      <c r="CC1290" s="183"/>
      <c r="CD1290" s="183"/>
      <c r="CE1290" s="183"/>
      <c r="CF1290" s="183"/>
      <c r="CG1290" s="183"/>
      <c r="CH1290" s="183"/>
      <c r="CI1290" s="183"/>
      <c r="CJ1290" s="183"/>
      <c r="CK1290" s="183"/>
      <c r="CL1290" s="183"/>
      <c r="CM1290" s="183"/>
      <c r="CO1290" s="122"/>
      <c r="EJ1290" s="188"/>
      <c r="EK1290" s="188"/>
      <c r="EL1290" s="188"/>
      <c r="EM1290" s="188"/>
      <c r="EN1290" s="188"/>
      <c r="EP1290" s="188"/>
      <c r="EQ1290" s="188"/>
      <c r="ER1290" s="188"/>
      <c r="ES1290" s="188"/>
      <c r="ET1290" s="188"/>
    </row>
    <row r="1291" spans="3:152" ht="14.25" customHeight="1" x14ac:dyDescent="0.35">
      <c r="C1291" s="183"/>
      <c r="D1291" s="183"/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  <c r="W1291" s="183"/>
      <c r="X1291" s="183"/>
      <c r="Y1291" s="183"/>
      <c r="Z1291" s="183"/>
      <c r="AA1291" s="183"/>
      <c r="AB1291" s="183"/>
      <c r="AC1291" s="183"/>
      <c r="AD1291" s="183"/>
      <c r="AE1291" s="183"/>
      <c r="AF1291" s="183"/>
      <c r="AG1291" s="183"/>
      <c r="AH1291" s="183"/>
      <c r="AI1291" s="183"/>
      <c r="AJ1291" s="183"/>
      <c r="AK1291" s="183"/>
      <c r="AL1291" s="183"/>
      <c r="AM1291" s="183"/>
      <c r="AN1291" s="183"/>
      <c r="AO1291" s="183"/>
      <c r="AP1291" s="183"/>
      <c r="AQ1291" s="183"/>
      <c r="AR1291" s="183"/>
      <c r="AS1291" s="183"/>
      <c r="AT1291" s="183"/>
      <c r="AU1291" s="183"/>
      <c r="AV1291" s="183"/>
      <c r="AW1291" s="183"/>
      <c r="AX1291" s="183"/>
      <c r="AY1291" s="183"/>
      <c r="AZ1291" s="183"/>
      <c r="BA1291" s="183"/>
      <c r="BB1291" s="183"/>
      <c r="BC1291" s="183"/>
      <c r="BD1291" s="183"/>
      <c r="BE1291" s="183"/>
      <c r="BF1291" s="183"/>
      <c r="BG1291" s="183"/>
      <c r="BH1291" s="183"/>
      <c r="BI1291" s="183"/>
      <c r="BJ1291" s="183"/>
      <c r="BK1291" s="183"/>
      <c r="BL1291" s="183"/>
      <c r="BM1291" s="183"/>
      <c r="BN1291" s="183"/>
      <c r="BO1291" s="183"/>
      <c r="BP1291" s="183"/>
      <c r="BQ1291" s="183"/>
      <c r="BR1291" s="183"/>
      <c r="BS1291" s="183"/>
      <c r="BT1291" s="183"/>
      <c r="BU1291" s="183"/>
      <c r="BV1291" s="183"/>
      <c r="BW1291" s="183"/>
      <c r="BX1291" s="183"/>
      <c r="BY1291" s="183"/>
      <c r="BZ1291" s="183"/>
      <c r="CA1291" s="183"/>
      <c r="CB1291" s="183"/>
      <c r="CC1291" s="183"/>
      <c r="CD1291" s="183"/>
      <c r="CE1291" s="183"/>
      <c r="CF1291" s="183"/>
      <c r="CG1291" s="183"/>
      <c r="CH1291" s="183"/>
      <c r="CI1291" s="183"/>
      <c r="CJ1291" s="183"/>
      <c r="CK1291" s="183"/>
      <c r="CL1291" s="183"/>
      <c r="CM1291" s="183"/>
      <c r="CO1291" s="122"/>
      <c r="EJ1291" s="188"/>
      <c r="EK1291" s="188"/>
      <c r="EL1291" s="188"/>
      <c r="EM1291" s="188"/>
      <c r="EN1291" s="188"/>
      <c r="EP1291" s="188"/>
      <c r="EQ1291" s="188"/>
      <c r="ER1291" s="188"/>
      <c r="ES1291" s="188"/>
      <c r="ET1291" s="188"/>
    </row>
    <row r="1292" spans="3:152" ht="14.25" customHeight="1" x14ac:dyDescent="0.35">
      <c r="C1292" s="183"/>
      <c r="D1292" s="183"/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  <c r="W1292" s="183"/>
      <c r="X1292" s="183"/>
      <c r="Y1292" s="183"/>
      <c r="Z1292" s="183"/>
      <c r="AA1292" s="183"/>
      <c r="AB1292" s="183"/>
      <c r="AC1292" s="183"/>
      <c r="AD1292" s="183"/>
      <c r="AE1292" s="183"/>
      <c r="AF1292" s="183"/>
      <c r="AG1292" s="183"/>
      <c r="AH1292" s="183"/>
      <c r="AI1292" s="183"/>
      <c r="AJ1292" s="183"/>
      <c r="AK1292" s="183"/>
      <c r="AL1292" s="183"/>
      <c r="AM1292" s="183"/>
      <c r="AN1292" s="183"/>
      <c r="AO1292" s="183"/>
      <c r="AP1292" s="183"/>
      <c r="AQ1292" s="183"/>
      <c r="AR1292" s="183"/>
      <c r="AS1292" s="183"/>
      <c r="AT1292" s="183"/>
      <c r="AU1292" s="183"/>
      <c r="AV1292" s="183"/>
      <c r="AW1292" s="183"/>
      <c r="AX1292" s="183"/>
      <c r="AY1292" s="183"/>
      <c r="AZ1292" s="183"/>
      <c r="BA1292" s="183"/>
      <c r="BB1292" s="183"/>
      <c r="BC1292" s="183"/>
      <c r="BD1292" s="183"/>
      <c r="BE1292" s="183"/>
      <c r="BF1292" s="183"/>
      <c r="BG1292" s="183"/>
      <c r="BH1292" s="183"/>
      <c r="BI1292" s="183"/>
      <c r="BJ1292" s="183"/>
      <c r="BK1292" s="183"/>
      <c r="BL1292" s="183"/>
      <c r="BM1292" s="183"/>
      <c r="BN1292" s="183"/>
      <c r="BO1292" s="183"/>
      <c r="BP1292" s="183"/>
      <c r="BQ1292" s="183"/>
      <c r="BR1292" s="183"/>
      <c r="BS1292" s="183"/>
      <c r="BT1292" s="183"/>
      <c r="BU1292" s="183"/>
      <c r="BV1292" s="183"/>
      <c r="BW1292" s="183"/>
      <c r="BX1292" s="183"/>
      <c r="BY1292" s="183"/>
      <c r="BZ1292" s="183"/>
      <c r="CA1292" s="183"/>
      <c r="CB1292" s="183"/>
      <c r="CC1292" s="183"/>
      <c r="CD1292" s="183"/>
      <c r="CE1292" s="183"/>
      <c r="CF1292" s="183"/>
      <c r="CG1292" s="183"/>
      <c r="CH1292" s="183"/>
      <c r="CI1292" s="183"/>
      <c r="CJ1292" s="183"/>
      <c r="CK1292" s="183"/>
      <c r="CL1292" s="183"/>
      <c r="CM1292" s="183"/>
      <c r="CO1292" s="122"/>
      <c r="EJ1292" s="188"/>
      <c r="EK1292" s="188"/>
      <c r="EL1292" s="188"/>
      <c r="EM1292" s="188"/>
      <c r="EN1292" s="188"/>
      <c r="EP1292" s="188"/>
      <c r="EQ1292" s="188"/>
      <c r="ER1292" s="188"/>
      <c r="ES1292" s="188"/>
      <c r="ET1292" s="188"/>
    </row>
    <row r="1293" spans="3:152" ht="14.25" customHeight="1" x14ac:dyDescent="0.35">
      <c r="C1293" s="183"/>
      <c r="D1293" s="183"/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  <c r="W1293" s="183"/>
      <c r="X1293" s="183"/>
      <c r="Y1293" s="183"/>
      <c r="Z1293" s="183"/>
      <c r="AA1293" s="183"/>
      <c r="AB1293" s="183"/>
      <c r="AC1293" s="183"/>
      <c r="AD1293" s="183"/>
      <c r="AE1293" s="183"/>
      <c r="AF1293" s="183"/>
      <c r="AG1293" s="183"/>
      <c r="AH1293" s="183"/>
      <c r="AI1293" s="183"/>
      <c r="AJ1293" s="183"/>
      <c r="AK1293" s="183"/>
      <c r="AL1293" s="183"/>
      <c r="AM1293" s="183"/>
      <c r="AN1293" s="183"/>
      <c r="AO1293" s="183"/>
      <c r="AP1293" s="183"/>
      <c r="AQ1293" s="183"/>
      <c r="AR1293" s="183"/>
      <c r="AS1293" s="183"/>
      <c r="AT1293" s="183"/>
      <c r="AU1293" s="183"/>
      <c r="AV1293" s="183"/>
      <c r="AW1293" s="183"/>
      <c r="AX1293" s="183"/>
      <c r="AY1293" s="183"/>
      <c r="AZ1293" s="183"/>
      <c r="BA1293" s="183"/>
      <c r="BB1293" s="183"/>
      <c r="BC1293" s="183"/>
      <c r="BD1293" s="183"/>
      <c r="BE1293" s="183"/>
      <c r="BF1293" s="183"/>
      <c r="BG1293" s="183"/>
      <c r="BH1293" s="183"/>
      <c r="BI1293" s="183"/>
      <c r="BJ1293" s="183"/>
      <c r="BK1293" s="183"/>
      <c r="BL1293" s="183"/>
      <c r="BM1293" s="183"/>
      <c r="BN1293" s="183"/>
      <c r="BO1293" s="183"/>
      <c r="BP1293" s="183"/>
      <c r="BQ1293" s="183"/>
      <c r="BR1293" s="183"/>
      <c r="BS1293" s="183"/>
      <c r="BT1293" s="183"/>
      <c r="BU1293" s="183"/>
      <c r="BV1293" s="183"/>
      <c r="BW1293" s="183"/>
      <c r="BX1293" s="183"/>
      <c r="BY1293" s="183"/>
      <c r="BZ1293" s="183"/>
      <c r="CA1293" s="183"/>
      <c r="CB1293" s="183"/>
      <c r="CC1293" s="183"/>
      <c r="CD1293" s="183"/>
      <c r="CE1293" s="183"/>
      <c r="CF1293" s="183"/>
      <c r="CG1293" s="183"/>
      <c r="CH1293" s="183"/>
      <c r="CI1293" s="183"/>
      <c r="CJ1293" s="183"/>
      <c r="CK1293" s="183"/>
      <c r="CL1293" s="183"/>
      <c r="CM1293" s="183"/>
      <c r="CO1293" s="122"/>
      <c r="EJ1293" s="188"/>
      <c r="EK1293" s="188"/>
      <c r="EL1293" s="188"/>
      <c r="EM1293" s="188"/>
      <c r="EN1293" s="188"/>
      <c r="EP1293" s="188"/>
      <c r="EQ1293" s="188"/>
      <c r="ER1293" s="188"/>
      <c r="ES1293" s="188"/>
      <c r="ET1293" s="188"/>
    </row>
    <row r="1294" spans="3:152" ht="14.25" customHeight="1" x14ac:dyDescent="0.35">
      <c r="C1294" s="183"/>
      <c r="D1294" s="183"/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  <c r="W1294" s="183"/>
      <c r="X1294" s="183"/>
      <c r="Y1294" s="183"/>
      <c r="Z1294" s="183"/>
      <c r="AA1294" s="183"/>
      <c r="AB1294" s="183"/>
      <c r="AC1294" s="183"/>
      <c r="AD1294" s="183"/>
      <c r="AE1294" s="183"/>
      <c r="AF1294" s="183"/>
      <c r="AG1294" s="183"/>
      <c r="AH1294" s="183"/>
      <c r="AI1294" s="183"/>
      <c r="AJ1294" s="183"/>
      <c r="AK1294" s="183"/>
      <c r="AL1294" s="183"/>
      <c r="AM1294" s="183"/>
      <c r="AN1294" s="183"/>
      <c r="AO1294" s="183"/>
      <c r="AP1294" s="183"/>
      <c r="AQ1294" s="183"/>
      <c r="AR1294" s="183"/>
      <c r="AS1294" s="183"/>
      <c r="AT1294" s="183"/>
      <c r="AU1294" s="183"/>
      <c r="AV1294" s="183"/>
      <c r="AW1294" s="183"/>
      <c r="AX1294" s="183"/>
      <c r="AY1294" s="183"/>
      <c r="AZ1294" s="183"/>
      <c r="BA1294" s="183"/>
      <c r="BB1294" s="183"/>
      <c r="BC1294" s="183"/>
      <c r="BD1294" s="183"/>
      <c r="BE1294" s="183"/>
      <c r="BF1294" s="183"/>
      <c r="BG1294" s="183"/>
      <c r="BH1294" s="183"/>
      <c r="BI1294" s="183"/>
      <c r="BJ1294" s="183"/>
      <c r="BK1294" s="183"/>
      <c r="BL1294" s="183"/>
      <c r="BM1294" s="183"/>
      <c r="BN1294" s="183"/>
      <c r="BO1294" s="183"/>
      <c r="BP1294" s="183"/>
      <c r="BQ1294" s="183"/>
      <c r="BR1294" s="183"/>
      <c r="BS1294" s="183"/>
      <c r="BT1294" s="183"/>
      <c r="BU1294" s="183"/>
      <c r="BV1294" s="183"/>
      <c r="BW1294" s="183"/>
      <c r="BX1294" s="183"/>
      <c r="BY1294" s="183"/>
      <c r="BZ1294" s="183"/>
      <c r="CA1294" s="183"/>
      <c r="CB1294" s="183"/>
      <c r="CC1294" s="183"/>
      <c r="CD1294" s="183"/>
      <c r="CE1294" s="183"/>
      <c r="CF1294" s="183"/>
      <c r="CG1294" s="183"/>
      <c r="CH1294" s="183"/>
      <c r="CI1294" s="183"/>
      <c r="CJ1294" s="183"/>
      <c r="CK1294" s="183"/>
      <c r="CL1294" s="183"/>
      <c r="CM1294" s="183"/>
      <c r="CO1294" s="122"/>
      <c r="EJ1294" s="188"/>
      <c r="EK1294" s="188"/>
      <c r="EL1294" s="188"/>
      <c r="EM1294" s="188"/>
      <c r="EN1294" s="188"/>
      <c r="EP1294" s="188"/>
      <c r="EQ1294" s="188"/>
      <c r="ER1294" s="188"/>
      <c r="ES1294" s="188"/>
      <c r="ET1294" s="188"/>
    </row>
    <row r="1295" spans="3:152" ht="14.25" customHeight="1" x14ac:dyDescent="0.35">
      <c r="C1295" s="183"/>
      <c r="D1295" s="183"/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  <c r="W1295" s="183"/>
      <c r="X1295" s="183"/>
      <c r="Y1295" s="183"/>
      <c r="Z1295" s="183"/>
      <c r="AA1295" s="183"/>
      <c r="AB1295" s="183"/>
      <c r="AC1295" s="183"/>
      <c r="AD1295" s="183"/>
      <c r="AE1295" s="183"/>
      <c r="AF1295" s="183"/>
      <c r="AG1295" s="183"/>
      <c r="AH1295" s="183"/>
      <c r="AI1295" s="183"/>
      <c r="AJ1295" s="183"/>
      <c r="AK1295" s="183"/>
      <c r="AL1295" s="183"/>
      <c r="AM1295" s="183"/>
      <c r="AN1295" s="183"/>
      <c r="AO1295" s="183"/>
      <c r="AP1295" s="183"/>
      <c r="AQ1295" s="183"/>
      <c r="AR1295" s="183"/>
      <c r="AS1295" s="183"/>
      <c r="AT1295" s="183"/>
      <c r="AU1295" s="183"/>
      <c r="AV1295" s="183"/>
      <c r="AW1295" s="183"/>
      <c r="AX1295" s="183"/>
      <c r="AY1295" s="183"/>
      <c r="AZ1295" s="183"/>
      <c r="BA1295" s="183"/>
      <c r="BB1295" s="183"/>
      <c r="BC1295" s="183"/>
      <c r="BD1295" s="183"/>
      <c r="BE1295" s="183"/>
      <c r="BF1295" s="183"/>
      <c r="BG1295" s="183"/>
      <c r="BH1295" s="183"/>
      <c r="BI1295" s="183"/>
      <c r="BJ1295" s="183"/>
      <c r="BK1295" s="183"/>
      <c r="BL1295" s="183"/>
      <c r="BM1295" s="183"/>
      <c r="BN1295" s="183"/>
      <c r="BO1295" s="183"/>
      <c r="BP1295" s="183"/>
      <c r="BQ1295" s="183"/>
      <c r="BR1295" s="183"/>
      <c r="BS1295" s="183"/>
      <c r="BT1295" s="183"/>
      <c r="BU1295" s="183"/>
      <c r="BV1295" s="183"/>
      <c r="BW1295" s="183"/>
      <c r="BX1295" s="183"/>
      <c r="BY1295" s="183"/>
      <c r="BZ1295" s="183"/>
      <c r="CA1295" s="183"/>
      <c r="CB1295" s="183"/>
      <c r="CC1295" s="183"/>
      <c r="CD1295" s="183"/>
      <c r="CE1295" s="183"/>
      <c r="CF1295" s="183"/>
      <c r="CG1295" s="183"/>
      <c r="CH1295" s="183"/>
      <c r="CI1295" s="183"/>
      <c r="CJ1295" s="183"/>
      <c r="CK1295" s="183"/>
      <c r="CL1295" s="183"/>
      <c r="CM1295" s="183"/>
      <c r="CO1295" s="122"/>
      <c r="EJ1295" s="188"/>
      <c r="EK1295" s="188"/>
      <c r="EL1295" s="188"/>
      <c r="EM1295" s="188"/>
      <c r="EN1295" s="188"/>
      <c r="EP1295" s="188"/>
      <c r="EQ1295" s="188"/>
      <c r="ER1295" s="188"/>
      <c r="ES1295" s="188"/>
      <c r="ET1295" s="188"/>
    </row>
    <row r="1296" spans="3:152" ht="14.25" customHeight="1" x14ac:dyDescent="0.35">
      <c r="C1296" s="183"/>
      <c r="D1296" s="183"/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  <c r="W1296" s="183"/>
      <c r="X1296" s="183"/>
      <c r="Y1296" s="183"/>
      <c r="Z1296" s="183"/>
      <c r="AA1296" s="183"/>
      <c r="AB1296" s="183"/>
      <c r="AC1296" s="183"/>
      <c r="AD1296" s="183"/>
      <c r="AE1296" s="183"/>
      <c r="AF1296" s="183"/>
      <c r="AG1296" s="183"/>
      <c r="AH1296" s="183"/>
      <c r="AI1296" s="183"/>
      <c r="AJ1296" s="183"/>
      <c r="AK1296" s="183"/>
      <c r="AL1296" s="183"/>
      <c r="AM1296" s="183"/>
      <c r="AN1296" s="183"/>
      <c r="AO1296" s="183"/>
      <c r="AP1296" s="183"/>
      <c r="AQ1296" s="183"/>
      <c r="AR1296" s="183"/>
      <c r="AS1296" s="183"/>
      <c r="AT1296" s="183"/>
      <c r="AU1296" s="183"/>
      <c r="AV1296" s="183"/>
      <c r="AW1296" s="183"/>
      <c r="AX1296" s="183"/>
      <c r="AY1296" s="183"/>
      <c r="AZ1296" s="183"/>
      <c r="BA1296" s="183"/>
      <c r="BB1296" s="183"/>
      <c r="BC1296" s="183"/>
      <c r="BD1296" s="183"/>
      <c r="BE1296" s="183"/>
      <c r="BF1296" s="183"/>
      <c r="BG1296" s="183"/>
      <c r="BH1296" s="183"/>
      <c r="BI1296" s="183"/>
      <c r="BJ1296" s="183"/>
      <c r="BK1296" s="183"/>
      <c r="BL1296" s="183"/>
      <c r="BM1296" s="183"/>
      <c r="BN1296" s="183"/>
      <c r="BO1296" s="183"/>
      <c r="BP1296" s="183"/>
      <c r="BQ1296" s="183"/>
      <c r="BR1296" s="183"/>
      <c r="BS1296" s="183"/>
      <c r="BT1296" s="183"/>
      <c r="BU1296" s="183"/>
      <c r="BV1296" s="183"/>
      <c r="BW1296" s="183"/>
      <c r="BX1296" s="183"/>
      <c r="BY1296" s="183"/>
      <c r="BZ1296" s="183"/>
      <c r="CA1296" s="183"/>
      <c r="CB1296" s="183"/>
      <c r="CC1296" s="183"/>
      <c r="CD1296" s="183"/>
      <c r="CE1296" s="183"/>
      <c r="CF1296" s="183"/>
      <c r="CG1296" s="183"/>
      <c r="CH1296" s="183"/>
      <c r="CI1296" s="183"/>
      <c r="CJ1296" s="183"/>
      <c r="CK1296" s="183"/>
      <c r="CL1296" s="183"/>
      <c r="CM1296" s="183"/>
      <c r="CO1296" s="122"/>
      <c r="EJ1296" s="188"/>
      <c r="EK1296" s="188"/>
      <c r="EL1296" s="188"/>
      <c r="EM1296" s="188"/>
      <c r="EN1296" s="188"/>
      <c r="EP1296" s="188"/>
      <c r="EQ1296" s="188"/>
      <c r="ER1296" s="188"/>
      <c r="ES1296" s="188"/>
      <c r="ET1296" s="188"/>
    </row>
    <row r="1297" spans="3:150" ht="14.25" customHeight="1" x14ac:dyDescent="0.35">
      <c r="C1297" s="183"/>
      <c r="D1297" s="183"/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  <c r="W1297" s="183"/>
      <c r="X1297" s="183"/>
      <c r="Y1297" s="183"/>
      <c r="Z1297" s="183"/>
      <c r="AA1297" s="183"/>
      <c r="AB1297" s="183"/>
      <c r="AC1297" s="183"/>
      <c r="AD1297" s="183"/>
      <c r="AE1297" s="183"/>
      <c r="AF1297" s="183"/>
      <c r="AG1297" s="183"/>
      <c r="AH1297" s="183"/>
      <c r="AI1297" s="183"/>
      <c r="AJ1297" s="183"/>
      <c r="AK1297" s="183"/>
      <c r="AL1297" s="183"/>
      <c r="AM1297" s="183"/>
      <c r="AN1297" s="183"/>
      <c r="AO1297" s="183"/>
      <c r="AP1297" s="183"/>
      <c r="AQ1297" s="183"/>
      <c r="AR1297" s="183"/>
      <c r="AS1297" s="183"/>
      <c r="AT1297" s="183"/>
      <c r="AU1297" s="183"/>
      <c r="AV1297" s="183"/>
      <c r="AW1297" s="183"/>
      <c r="AX1297" s="183"/>
      <c r="AY1297" s="183"/>
      <c r="AZ1297" s="183"/>
      <c r="BA1297" s="183"/>
      <c r="BB1297" s="183"/>
      <c r="BC1297" s="183"/>
      <c r="BD1297" s="183"/>
      <c r="BE1297" s="183"/>
      <c r="BF1297" s="183"/>
      <c r="BG1297" s="183"/>
      <c r="BH1297" s="183"/>
      <c r="BI1297" s="183"/>
      <c r="BJ1297" s="183"/>
      <c r="BK1297" s="183"/>
      <c r="BL1297" s="183"/>
      <c r="BM1297" s="183"/>
      <c r="BN1297" s="183"/>
      <c r="BO1297" s="183"/>
      <c r="BP1297" s="183"/>
      <c r="BQ1297" s="183"/>
      <c r="BR1297" s="183"/>
      <c r="BS1297" s="183"/>
      <c r="BT1297" s="183"/>
      <c r="BU1297" s="183"/>
      <c r="BV1297" s="183"/>
      <c r="BW1297" s="183"/>
      <c r="BX1297" s="183"/>
      <c r="BY1297" s="183"/>
      <c r="BZ1297" s="183"/>
      <c r="CA1297" s="183"/>
      <c r="CB1297" s="183"/>
      <c r="CC1297" s="183"/>
      <c r="CD1297" s="183"/>
      <c r="CE1297" s="183"/>
      <c r="CF1297" s="183"/>
      <c r="CG1297" s="183"/>
      <c r="CH1297" s="183"/>
      <c r="CI1297" s="183"/>
      <c r="CJ1297" s="183"/>
      <c r="CK1297" s="183"/>
      <c r="CL1297" s="183"/>
      <c r="CM1297" s="183"/>
      <c r="CO1297" s="122"/>
      <c r="EJ1297" s="188"/>
      <c r="EK1297" s="188"/>
      <c r="EL1297" s="188"/>
      <c r="EM1297" s="188"/>
      <c r="EN1297" s="188"/>
      <c r="EP1297" s="188"/>
      <c r="EQ1297" s="188"/>
      <c r="ER1297" s="188"/>
      <c r="ES1297" s="188"/>
      <c r="ET1297" s="188"/>
    </row>
    <row r="1298" spans="3:150" ht="14.25" customHeight="1" x14ac:dyDescent="0.35">
      <c r="C1298" s="183"/>
      <c r="D1298" s="183"/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  <c r="W1298" s="183"/>
      <c r="X1298" s="183"/>
      <c r="Y1298" s="183"/>
      <c r="Z1298" s="183"/>
      <c r="AA1298" s="183"/>
      <c r="AB1298" s="183"/>
      <c r="AC1298" s="183"/>
      <c r="AD1298" s="183"/>
      <c r="AE1298" s="183"/>
      <c r="AF1298" s="183"/>
      <c r="AG1298" s="183"/>
      <c r="AH1298" s="183"/>
      <c r="AI1298" s="183"/>
      <c r="AJ1298" s="183"/>
      <c r="AK1298" s="183"/>
      <c r="AL1298" s="183"/>
      <c r="AM1298" s="183"/>
      <c r="AN1298" s="183"/>
      <c r="AO1298" s="183"/>
      <c r="AP1298" s="183"/>
      <c r="AQ1298" s="183"/>
      <c r="AR1298" s="183"/>
      <c r="AS1298" s="183"/>
      <c r="AT1298" s="183"/>
      <c r="AU1298" s="183"/>
      <c r="AV1298" s="183"/>
      <c r="AW1298" s="183"/>
      <c r="AX1298" s="183"/>
      <c r="AY1298" s="183"/>
      <c r="AZ1298" s="183"/>
      <c r="BA1298" s="183"/>
      <c r="BB1298" s="183"/>
      <c r="BC1298" s="183"/>
      <c r="BD1298" s="183"/>
      <c r="BE1298" s="183"/>
      <c r="BF1298" s="183"/>
      <c r="BG1298" s="183"/>
      <c r="BH1298" s="183"/>
      <c r="BI1298" s="183"/>
      <c r="BJ1298" s="183"/>
      <c r="BK1298" s="183"/>
      <c r="BL1298" s="183"/>
      <c r="BM1298" s="183"/>
      <c r="BN1298" s="183"/>
      <c r="BO1298" s="183"/>
      <c r="BP1298" s="183"/>
      <c r="BQ1298" s="183"/>
      <c r="BR1298" s="183"/>
      <c r="BS1298" s="183"/>
      <c r="BT1298" s="183"/>
      <c r="BU1298" s="183"/>
      <c r="BV1298" s="183"/>
      <c r="BW1298" s="183"/>
      <c r="BX1298" s="183"/>
      <c r="BY1298" s="183"/>
      <c r="BZ1298" s="183"/>
      <c r="CA1298" s="183"/>
      <c r="CB1298" s="183"/>
      <c r="CC1298" s="183"/>
      <c r="CD1298" s="183"/>
      <c r="CE1298" s="183"/>
      <c r="CF1298" s="183"/>
      <c r="CG1298" s="183"/>
      <c r="CH1298" s="183"/>
      <c r="CI1298" s="183"/>
      <c r="CJ1298" s="183"/>
      <c r="CK1298" s="183"/>
      <c r="CL1298" s="183"/>
      <c r="CM1298" s="183"/>
      <c r="CO1298" s="122"/>
      <c r="EJ1298" s="188"/>
      <c r="EK1298" s="188"/>
      <c r="EL1298" s="188"/>
      <c r="EM1298" s="188"/>
      <c r="EN1298" s="188"/>
      <c r="EP1298" s="188"/>
      <c r="EQ1298" s="188"/>
      <c r="ER1298" s="188"/>
      <c r="ES1298" s="188"/>
      <c r="ET1298" s="188"/>
    </row>
    <row r="1299" spans="3:150" ht="14.25" customHeight="1" x14ac:dyDescent="0.35">
      <c r="C1299" s="183"/>
      <c r="D1299" s="183"/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  <c r="W1299" s="183"/>
      <c r="X1299" s="183"/>
      <c r="Y1299" s="183"/>
      <c r="Z1299" s="183"/>
      <c r="AA1299" s="183"/>
      <c r="AB1299" s="183"/>
      <c r="AC1299" s="183"/>
      <c r="AD1299" s="183"/>
      <c r="AE1299" s="183"/>
      <c r="AF1299" s="183"/>
      <c r="AG1299" s="183"/>
      <c r="AH1299" s="183"/>
      <c r="AI1299" s="183"/>
      <c r="AJ1299" s="183"/>
      <c r="AK1299" s="183"/>
      <c r="AL1299" s="183"/>
      <c r="AM1299" s="183"/>
      <c r="AN1299" s="183"/>
      <c r="AO1299" s="183"/>
      <c r="AP1299" s="183"/>
      <c r="AQ1299" s="183"/>
      <c r="AR1299" s="183"/>
      <c r="AS1299" s="183"/>
      <c r="AT1299" s="183"/>
      <c r="AU1299" s="183"/>
      <c r="AV1299" s="183"/>
      <c r="AW1299" s="183"/>
      <c r="AX1299" s="183"/>
      <c r="AY1299" s="183"/>
      <c r="AZ1299" s="183"/>
      <c r="BA1299" s="183"/>
      <c r="BB1299" s="183"/>
      <c r="BC1299" s="183"/>
      <c r="BD1299" s="183"/>
      <c r="BE1299" s="183"/>
      <c r="BF1299" s="183"/>
      <c r="BG1299" s="183"/>
      <c r="BH1299" s="183"/>
      <c r="BI1299" s="183"/>
      <c r="BJ1299" s="183"/>
      <c r="BK1299" s="183"/>
      <c r="BL1299" s="183"/>
      <c r="BM1299" s="183"/>
      <c r="BN1299" s="183"/>
      <c r="BO1299" s="183"/>
      <c r="BP1299" s="183"/>
      <c r="BQ1299" s="183"/>
      <c r="BR1299" s="183"/>
      <c r="BS1299" s="183"/>
      <c r="BT1299" s="183"/>
      <c r="BU1299" s="183"/>
      <c r="BV1299" s="183"/>
      <c r="BW1299" s="183"/>
      <c r="BX1299" s="183"/>
      <c r="BY1299" s="183"/>
      <c r="BZ1299" s="183"/>
      <c r="CA1299" s="183"/>
      <c r="CB1299" s="183"/>
      <c r="CC1299" s="183"/>
      <c r="CD1299" s="183"/>
      <c r="CE1299" s="183"/>
      <c r="CF1299" s="183"/>
      <c r="CG1299" s="183"/>
      <c r="CH1299" s="183"/>
      <c r="CI1299" s="183"/>
      <c r="CJ1299" s="183"/>
      <c r="CK1299" s="183"/>
      <c r="CL1299" s="183"/>
      <c r="CM1299" s="183"/>
      <c r="CO1299" s="122"/>
      <c r="EJ1299" s="188"/>
      <c r="EK1299" s="188"/>
      <c r="EL1299" s="188"/>
      <c r="EM1299" s="188"/>
      <c r="EN1299" s="188"/>
      <c r="EP1299" s="188"/>
      <c r="EQ1299" s="188"/>
      <c r="ER1299" s="188"/>
      <c r="ES1299" s="188"/>
      <c r="ET1299" s="188"/>
    </row>
    <row r="1300" spans="3:150" ht="14.25" customHeight="1" x14ac:dyDescent="0.35">
      <c r="C1300" s="183"/>
      <c r="D1300" s="183"/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  <c r="W1300" s="183"/>
      <c r="X1300" s="183"/>
      <c r="Y1300" s="183"/>
      <c r="Z1300" s="183"/>
      <c r="AA1300" s="183"/>
      <c r="AB1300" s="183"/>
      <c r="AC1300" s="183"/>
      <c r="AD1300" s="183"/>
      <c r="AE1300" s="183"/>
      <c r="AF1300" s="183"/>
      <c r="AG1300" s="183"/>
      <c r="AH1300" s="183"/>
      <c r="AI1300" s="183"/>
      <c r="AJ1300" s="183"/>
      <c r="AK1300" s="183"/>
      <c r="AL1300" s="183"/>
      <c r="AM1300" s="183"/>
      <c r="AN1300" s="183"/>
      <c r="AO1300" s="183"/>
      <c r="AP1300" s="183"/>
      <c r="AQ1300" s="183"/>
      <c r="AR1300" s="183"/>
      <c r="AS1300" s="183"/>
      <c r="AT1300" s="183"/>
      <c r="AU1300" s="183"/>
      <c r="AV1300" s="183"/>
      <c r="AW1300" s="183"/>
      <c r="AX1300" s="183"/>
      <c r="AY1300" s="183"/>
      <c r="AZ1300" s="183"/>
      <c r="BA1300" s="183"/>
      <c r="BB1300" s="183"/>
      <c r="BC1300" s="183"/>
      <c r="BD1300" s="183"/>
      <c r="BE1300" s="183"/>
      <c r="BF1300" s="183"/>
      <c r="BG1300" s="183"/>
      <c r="BH1300" s="183"/>
      <c r="BI1300" s="183"/>
      <c r="BJ1300" s="183"/>
      <c r="BK1300" s="183"/>
      <c r="BL1300" s="183"/>
      <c r="BM1300" s="183"/>
      <c r="BN1300" s="183"/>
      <c r="BO1300" s="183"/>
      <c r="BP1300" s="183"/>
      <c r="BQ1300" s="183"/>
      <c r="BR1300" s="183"/>
      <c r="BS1300" s="183"/>
      <c r="BT1300" s="183"/>
      <c r="BU1300" s="183"/>
      <c r="BV1300" s="183"/>
      <c r="BW1300" s="183"/>
      <c r="BX1300" s="183"/>
      <c r="BY1300" s="183"/>
      <c r="BZ1300" s="183"/>
      <c r="CA1300" s="183"/>
      <c r="CB1300" s="183"/>
      <c r="CC1300" s="183"/>
      <c r="CD1300" s="183"/>
      <c r="CE1300" s="183"/>
      <c r="CF1300" s="183"/>
      <c r="CG1300" s="183"/>
      <c r="CH1300" s="183"/>
      <c r="CI1300" s="183"/>
      <c r="CJ1300" s="183"/>
      <c r="CK1300" s="183"/>
      <c r="CL1300" s="183"/>
      <c r="CM1300" s="183"/>
      <c r="CO1300" s="122"/>
      <c r="EJ1300" s="188"/>
      <c r="EK1300" s="188"/>
      <c r="EL1300" s="188"/>
      <c r="EM1300" s="188"/>
      <c r="EN1300" s="188"/>
      <c r="EP1300" s="188"/>
      <c r="EQ1300" s="188"/>
      <c r="ER1300" s="188"/>
      <c r="ES1300" s="188"/>
      <c r="ET1300" s="188"/>
    </row>
    <row r="1301" spans="3:150" ht="14.25" customHeight="1" x14ac:dyDescent="0.35">
      <c r="C1301" s="183"/>
      <c r="D1301" s="183"/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  <c r="W1301" s="183"/>
      <c r="X1301" s="183"/>
      <c r="Y1301" s="183"/>
      <c r="Z1301" s="183"/>
      <c r="AA1301" s="183"/>
      <c r="AB1301" s="183"/>
      <c r="AC1301" s="183"/>
      <c r="AD1301" s="183"/>
      <c r="AE1301" s="183"/>
      <c r="AF1301" s="183"/>
      <c r="AG1301" s="183"/>
      <c r="AH1301" s="183"/>
      <c r="AI1301" s="183"/>
      <c r="AJ1301" s="183"/>
      <c r="AK1301" s="183"/>
      <c r="AL1301" s="183"/>
      <c r="AM1301" s="183"/>
      <c r="AN1301" s="183"/>
      <c r="AO1301" s="183"/>
      <c r="AP1301" s="183"/>
      <c r="AQ1301" s="183"/>
      <c r="AR1301" s="183"/>
      <c r="AS1301" s="183"/>
      <c r="AT1301" s="183"/>
      <c r="AU1301" s="183"/>
      <c r="AV1301" s="183"/>
      <c r="AW1301" s="183"/>
      <c r="AX1301" s="183"/>
      <c r="AY1301" s="183"/>
      <c r="AZ1301" s="183"/>
      <c r="BA1301" s="183"/>
      <c r="BB1301" s="183"/>
      <c r="BC1301" s="183"/>
      <c r="BD1301" s="183"/>
      <c r="BE1301" s="183"/>
      <c r="BF1301" s="183"/>
      <c r="BG1301" s="183"/>
      <c r="BH1301" s="183"/>
      <c r="BI1301" s="183"/>
      <c r="BJ1301" s="183"/>
      <c r="BK1301" s="183"/>
      <c r="BL1301" s="183"/>
      <c r="BM1301" s="183"/>
      <c r="BN1301" s="183"/>
      <c r="BO1301" s="183"/>
      <c r="BP1301" s="183"/>
      <c r="BQ1301" s="183"/>
      <c r="BR1301" s="183"/>
      <c r="BS1301" s="183"/>
      <c r="BT1301" s="183"/>
      <c r="BU1301" s="183"/>
      <c r="BV1301" s="183"/>
      <c r="BW1301" s="183"/>
      <c r="BX1301" s="183"/>
      <c r="BY1301" s="183"/>
      <c r="BZ1301" s="183"/>
      <c r="CA1301" s="183"/>
      <c r="CB1301" s="183"/>
      <c r="CC1301" s="183"/>
      <c r="CD1301" s="183"/>
      <c r="CE1301" s="183"/>
      <c r="CF1301" s="183"/>
      <c r="CG1301" s="183"/>
      <c r="CH1301" s="183"/>
      <c r="CI1301" s="183"/>
      <c r="CJ1301" s="183"/>
      <c r="CK1301" s="183"/>
      <c r="CL1301" s="183"/>
      <c r="CM1301" s="183"/>
      <c r="CO1301" s="122"/>
      <c r="EJ1301" s="188"/>
      <c r="EK1301" s="188"/>
      <c r="EL1301" s="188"/>
      <c r="EM1301" s="188"/>
      <c r="EN1301" s="188"/>
      <c r="EP1301" s="188"/>
      <c r="EQ1301" s="188"/>
      <c r="ER1301" s="188"/>
      <c r="ES1301" s="188"/>
      <c r="ET1301" s="188"/>
    </row>
    <row r="1302" spans="3:150" ht="14.25" customHeight="1" x14ac:dyDescent="0.35">
      <c r="C1302" s="882" t="s">
        <v>1245</v>
      </c>
      <c r="D1302" s="882"/>
      <c r="E1302" s="882"/>
      <c r="F1302" s="882"/>
      <c r="G1302" s="882"/>
      <c r="H1302" s="882"/>
      <c r="I1302" s="882"/>
      <c r="J1302" s="882"/>
      <c r="K1302" s="882"/>
      <c r="L1302" s="882"/>
      <c r="M1302" s="882"/>
      <c r="N1302" s="882"/>
      <c r="O1302" s="882"/>
      <c r="P1302" s="882"/>
      <c r="Q1302" s="882"/>
      <c r="R1302" s="882"/>
      <c r="S1302" s="882"/>
      <c r="T1302" s="882"/>
      <c r="U1302" s="183"/>
      <c r="V1302" s="183"/>
      <c r="W1302" s="183"/>
      <c r="X1302" s="183"/>
      <c r="Y1302" s="183"/>
      <c r="Z1302" s="183"/>
      <c r="AA1302" s="183"/>
      <c r="AB1302" s="183"/>
      <c r="AC1302" s="183"/>
      <c r="AD1302" s="183"/>
      <c r="AE1302" s="183"/>
      <c r="AF1302" s="183"/>
      <c r="AG1302" s="183"/>
      <c r="AH1302" s="369" t="s">
        <v>1245</v>
      </c>
      <c r="AI1302" s="369"/>
      <c r="AJ1302" s="369"/>
      <c r="AK1302" s="369"/>
      <c r="AL1302" s="369"/>
      <c r="AM1302" s="369"/>
      <c r="AN1302" s="369"/>
      <c r="AO1302" s="369"/>
      <c r="AP1302" s="369"/>
      <c r="AQ1302" s="369"/>
      <c r="AR1302" s="369"/>
      <c r="AS1302" s="369"/>
      <c r="AT1302" s="369"/>
      <c r="AU1302" s="369"/>
      <c r="AV1302" s="369"/>
      <c r="AW1302" s="369"/>
      <c r="AX1302" s="369"/>
      <c r="AY1302" s="369"/>
      <c r="AZ1302" s="183"/>
      <c r="BA1302" s="183"/>
      <c r="BB1302" s="183"/>
      <c r="BC1302" s="183"/>
      <c r="BD1302" s="183"/>
      <c r="BE1302" s="183"/>
      <c r="BF1302" s="183"/>
      <c r="BG1302" s="183"/>
      <c r="BH1302" s="183"/>
      <c r="BI1302" s="183"/>
      <c r="BJ1302" s="183"/>
      <c r="BK1302" s="183"/>
      <c r="BL1302" s="183"/>
      <c r="BM1302" s="183"/>
      <c r="BN1302" s="183"/>
      <c r="BO1302" s="183"/>
      <c r="BP1302" s="369" t="s">
        <v>1245</v>
      </c>
      <c r="BQ1302" s="369"/>
      <c r="BR1302" s="369"/>
      <c r="BS1302" s="369"/>
      <c r="BT1302" s="369"/>
      <c r="BU1302" s="369"/>
      <c r="BV1302" s="369"/>
      <c r="BW1302" s="369"/>
      <c r="BX1302" s="369"/>
      <c r="BY1302" s="369"/>
      <c r="BZ1302" s="369"/>
      <c r="CA1302" s="369"/>
      <c r="CB1302" s="369"/>
      <c r="CC1302" s="369"/>
      <c r="CD1302" s="369"/>
      <c r="CE1302" s="369"/>
      <c r="CF1302" s="369"/>
      <c r="CG1302" s="369"/>
      <c r="CH1302" s="183"/>
      <c r="CI1302" s="183"/>
      <c r="CJ1302" s="183"/>
      <c r="CK1302" s="183"/>
      <c r="CL1302" s="183"/>
      <c r="CM1302" s="183"/>
      <c r="CO1302" s="122"/>
      <c r="EJ1302" s="188"/>
      <c r="EK1302" s="188"/>
      <c r="EL1302" s="188"/>
      <c r="EM1302" s="188"/>
      <c r="EN1302" s="188"/>
      <c r="EP1302" s="188"/>
      <c r="EQ1302" s="188"/>
      <c r="ER1302" s="188"/>
      <c r="ES1302" s="188"/>
      <c r="ET1302" s="188"/>
    </row>
    <row r="1303" spans="3:150" ht="14.25" customHeight="1" x14ac:dyDescent="0.35">
      <c r="C1303" s="183"/>
      <c r="D1303" s="183"/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  <c r="W1303" s="183"/>
      <c r="X1303" s="183"/>
      <c r="Y1303" s="183"/>
      <c r="Z1303" s="183"/>
      <c r="AA1303" s="183"/>
      <c r="AB1303" s="183"/>
      <c r="AC1303" s="183"/>
      <c r="AD1303" s="183"/>
      <c r="AE1303" s="183"/>
      <c r="AF1303" s="183"/>
      <c r="AG1303" s="183"/>
      <c r="AH1303" s="183"/>
      <c r="AI1303" s="183"/>
      <c r="AJ1303" s="183"/>
      <c r="AK1303" s="183"/>
      <c r="AL1303" s="183"/>
      <c r="AM1303" s="183"/>
      <c r="AN1303" s="183"/>
      <c r="AO1303" s="183"/>
      <c r="AP1303" s="183"/>
      <c r="AQ1303" s="183"/>
      <c r="AR1303" s="183"/>
      <c r="AS1303" s="183"/>
      <c r="AT1303" s="183"/>
      <c r="AU1303" s="183"/>
      <c r="AV1303" s="183"/>
      <c r="AW1303" s="183"/>
      <c r="AX1303" s="183"/>
      <c r="AY1303" s="183"/>
      <c r="AZ1303" s="183"/>
      <c r="BA1303" s="183"/>
      <c r="BB1303" s="183"/>
      <c r="BC1303" s="183"/>
      <c r="BD1303" s="183"/>
      <c r="BE1303" s="183"/>
      <c r="BF1303" s="183"/>
      <c r="BG1303" s="183"/>
      <c r="BH1303" s="183"/>
      <c r="BI1303" s="183"/>
      <c r="BJ1303" s="183"/>
      <c r="BK1303" s="183"/>
      <c r="BL1303" s="183"/>
      <c r="BM1303" s="183"/>
      <c r="BN1303" s="183"/>
      <c r="BO1303" s="183"/>
      <c r="BP1303" s="183"/>
      <c r="BQ1303" s="183"/>
      <c r="BR1303" s="183"/>
      <c r="BS1303" s="183"/>
      <c r="BT1303" s="183"/>
      <c r="BU1303" s="183"/>
      <c r="BV1303" s="183"/>
      <c r="BW1303" s="183"/>
      <c r="BX1303" s="183"/>
      <c r="BY1303" s="183"/>
      <c r="BZ1303" s="183"/>
      <c r="CA1303" s="183"/>
      <c r="CB1303" s="183"/>
      <c r="CC1303" s="183"/>
      <c r="CD1303" s="183"/>
      <c r="CE1303" s="183"/>
      <c r="CF1303" s="183"/>
      <c r="CG1303" s="183"/>
      <c r="CH1303" s="183"/>
      <c r="CI1303" s="183"/>
      <c r="CJ1303" s="183"/>
      <c r="CK1303" s="183"/>
      <c r="CL1303" s="183"/>
      <c r="CM1303" s="183"/>
      <c r="CO1303" s="122"/>
      <c r="EJ1303" s="188"/>
      <c r="EK1303" s="188"/>
      <c r="EL1303" s="188"/>
      <c r="EM1303" s="188"/>
      <c r="EN1303" s="188"/>
      <c r="EP1303" s="188"/>
      <c r="EQ1303" s="188"/>
      <c r="ER1303" s="188"/>
      <c r="ES1303" s="188"/>
      <c r="ET1303" s="188"/>
    </row>
    <row r="1304" spans="3:150" ht="14.25" customHeight="1" x14ac:dyDescent="0.35">
      <c r="C1304" s="359" t="s">
        <v>796</v>
      </c>
      <c r="D1304" s="359"/>
      <c r="E1304" s="359"/>
      <c r="F1304" s="359"/>
      <c r="G1304" s="359"/>
      <c r="H1304" s="359"/>
      <c r="I1304" s="359"/>
      <c r="J1304" s="359"/>
      <c r="K1304" s="359"/>
      <c r="L1304" s="359"/>
      <c r="M1304" s="359"/>
      <c r="N1304" s="359"/>
      <c r="O1304" s="359"/>
      <c r="P1304" s="359"/>
      <c r="Q1304" s="359"/>
      <c r="R1304" s="359"/>
      <c r="S1304" s="359"/>
      <c r="T1304" s="359"/>
      <c r="U1304" s="359"/>
      <c r="V1304" s="359"/>
      <c r="W1304" s="359"/>
      <c r="X1304" s="359"/>
      <c r="Y1304" s="359"/>
      <c r="Z1304" s="359"/>
      <c r="AA1304" s="183"/>
      <c r="AB1304" s="183"/>
      <c r="AC1304" s="183"/>
      <c r="AD1304" s="183"/>
      <c r="AE1304" s="183"/>
      <c r="AF1304" s="183"/>
      <c r="AG1304" s="183"/>
      <c r="AH1304" s="183"/>
      <c r="AI1304" s="183"/>
      <c r="AJ1304" s="183"/>
      <c r="AK1304" s="183"/>
      <c r="AL1304" s="183"/>
      <c r="AM1304" s="183"/>
      <c r="AN1304" s="183"/>
      <c r="AO1304" s="183"/>
      <c r="AP1304" s="183"/>
      <c r="AQ1304" s="183"/>
      <c r="AR1304" s="183"/>
      <c r="AS1304" s="183"/>
      <c r="AT1304" s="183"/>
      <c r="AU1304" s="183"/>
      <c r="AV1304" s="183"/>
      <c r="AW1304" s="359" t="s">
        <v>797</v>
      </c>
      <c r="AX1304" s="359"/>
      <c r="AY1304" s="359"/>
      <c r="AZ1304" s="359"/>
      <c r="BA1304" s="359"/>
      <c r="BB1304" s="359"/>
      <c r="BC1304" s="359"/>
      <c r="BD1304" s="359"/>
      <c r="BE1304" s="359"/>
      <c r="BF1304" s="359"/>
      <c r="BG1304" s="359"/>
      <c r="BH1304" s="359"/>
      <c r="BI1304" s="359"/>
      <c r="BJ1304" s="359"/>
      <c r="BK1304" s="359"/>
      <c r="BL1304" s="359"/>
      <c r="BM1304" s="359"/>
      <c r="BN1304" s="359"/>
      <c r="BO1304" s="359"/>
      <c r="BP1304" s="359"/>
      <c r="BQ1304" s="359"/>
      <c r="BR1304" s="359"/>
      <c r="BS1304" s="359"/>
      <c r="BT1304" s="359"/>
      <c r="BU1304" s="359"/>
      <c r="BV1304" s="359"/>
      <c r="BW1304" s="359"/>
      <c r="BX1304" s="184"/>
      <c r="BY1304" s="183"/>
      <c r="BZ1304" s="183"/>
      <c r="CA1304" s="183"/>
      <c r="CB1304" s="183"/>
      <c r="CC1304" s="183"/>
      <c r="CD1304" s="183"/>
      <c r="CE1304" s="183"/>
      <c r="CF1304" s="183"/>
      <c r="CG1304" s="183"/>
      <c r="CH1304" s="183"/>
      <c r="CI1304" s="183"/>
      <c r="CJ1304" s="183"/>
      <c r="CK1304" s="183"/>
      <c r="CL1304" s="183"/>
      <c r="CM1304" s="183"/>
      <c r="CO1304" s="122"/>
      <c r="EJ1304" s="188"/>
      <c r="EK1304" s="188"/>
      <c r="EL1304" s="188"/>
      <c r="EM1304" s="188"/>
      <c r="EN1304" s="188"/>
      <c r="EP1304" s="188"/>
      <c r="EQ1304" s="188"/>
      <c r="ER1304" s="188"/>
      <c r="ES1304" s="188"/>
      <c r="ET1304" s="188"/>
    </row>
    <row r="1305" spans="3:150" ht="14.25" customHeight="1" x14ac:dyDescent="0.35">
      <c r="C1305" s="183"/>
      <c r="D1305" s="183"/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  <c r="W1305" s="183"/>
      <c r="X1305" s="183"/>
      <c r="Y1305" s="183"/>
      <c r="Z1305" s="183"/>
      <c r="AA1305" s="183"/>
      <c r="AB1305" s="183"/>
      <c r="AC1305" s="183"/>
      <c r="AD1305" s="183"/>
      <c r="AE1305" s="183"/>
      <c r="AF1305" s="183"/>
      <c r="AG1305" s="183"/>
      <c r="AH1305" s="183"/>
      <c r="AI1305" s="183"/>
      <c r="AJ1305" s="183"/>
      <c r="AK1305" s="183"/>
      <c r="AL1305" s="183"/>
      <c r="AM1305" s="183"/>
      <c r="AN1305" s="183"/>
      <c r="AO1305" s="183"/>
      <c r="AP1305" s="183"/>
      <c r="AQ1305" s="183"/>
      <c r="AR1305" s="183"/>
      <c r="AS1305" s="183"/>
      <c r="AT1305" s="183"/>
      <c r="AU1305" s="183"/>
      <c r="AV1305" s="183"/>
      <c r="AW1305" s="183"/>
      <c r="AX1305" s="183"/>
      <c r="AY1305" s="183"/>
      <c r="AZ1305" s="183"/>
      <c r="BA1305" s="183"/>
      <c r="BB1305" s="183"/>
      <c r="BC1305" s="183"/>
      <c r="BD1305" s="183"/>
      <c r="BE1305" s="183"/>
      <c r="BF1305" s="183"/>
      <c r="BG1305" s="183"/>
      <c r="BH1305" s="183"/>
      <c r="BI1305" s="183"/>
      <c r="BJ1305" s="183"/>
      <c r="BK1305" s="183"/>
      <c r="BL1305" s="183"/>
      <c r="BM1305" s="183"/>
      <c r="BN1305" s="183"/>
      <c r="BO1305" s="183"/>
      <c r="BP1305" s="183"/>
      <c r="BQ1305" s="183"/>
      <c r="BR1305" s="183"/>
      <c r="BS1305" s="183"/>
      <c r="BT1305" s="183"/>
      <c r="BU1305" s="183"/>
      <c r="BV1305" s="183"/>
      <c r="BW1305" s="183"/>
      <c r="BX1305" s="183"/>
      <c r="BY1305" s="183"/>
      <c r="BZ1305" s="183"/>
      <c r="CA1305" s="183"/>
      <c r="CB1305" s="183"/>
      <c r="CC1305" s="183"/>
      <c r="CD1305" s="183"/>
      <c r="CE1305" s="183"/>
      <c r="CF1305" s="183"/>
      <c r="CG1305" s="183"/>
      <c r="CH1305" s="183"/>
      <c r="CI1305" s="183"/>
      <c r="CJ1305" s="183"/>
      <c r="CK1305" s="183"/>
      <c r="CL1305" s="183"/>
      <c r="CM1305" s="183"/>
      <c r="CO1305" s="122"/>
      <c r="EJ1305" s="188"/>
      <c r="EK1305" s="188"/>
      <c r="EL1305" s="188"/>
      <c r="EM1305" s="188"/>
      <c r="EN1305" s="188"/>
      <c r="EP1305" s="188"/>
      <c r="EQ1305" s="188"/>
      <c r="ER1305" s="188"/>
      <c r="ES1305" s="188"/>
      <c r="ET1305" s="188"/>
    </row>
    <row r="1306" spans="3:150" ht="14.25" customHeight="1" x14ac:dyDescent="0.35">
      <c r="C1306" s="183"/>
      <c r="D1306" s="183"/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  <c r="W1306" s="183"/>
      <c r="X1306" s="183"/>
      <c r="Y1306" s="183"/>
      <c r="Z1306" s="183"/>
      <c r="AA1306" s="183"/>
      <c r="AB1306" s="183"/>
      <c r="AC1306" s="183"/>
      <c r="AD1306" s="183"/>
      <c r="AE1306" s="183"/>
      <c r="AF1306" s="183"/>
      <c r="AG1306" s="183"/>
      <c r="AH1306" s="183"/>
      <c r="AI1306" s="183"/>
      <c r="AJ1306" s="183"/>
      <c r="AK1306" s="183"/>
      <c r="AL1306" s="183"/>
      <c r="AM1306" s="183"/>
      <c r="AN1306" s="183"/>
      <c r="AO1306" s="183"/>
      <c r="AP1306" s="183"/>
      <c r="AQ1306" s="183"/>
      <c r="AR1306" s="183"/>
      <c r="AS1306" s="183"/>
      <c r="AT1306" s="183"/>
      <c r="AU1306" s="183"/>
      <c r="AV1306" s="183"/>
      <c r="AW1306" s="183"/>
      <c r="AX1306" s="183"/>
      <c r="AY1306" s="183"/>
      <c r="AZ1306" s="183"/>
      <c r="BA1306" s="183"/>
      <c r="BB1306" s="183"/>
      <c r="BC1306" s="183"/>
      <c r="BD1306" s="183"/>
      <c r="BE1306" s="183"/>
      <c r="BF1306" s="183"/>
      <c r="BG1306" s="183"/>
      <c r="BH1306" s="183"/>
      <c r="BI1306" s="183"/>
      <c r="BJ1306" s="183"/>
      <c r="BK1306" s="183"/>
      <c r="BL1306" s="183"/>
      <c r="BM1306" s="183"/>
      <c r="BN1306" s="183"/>
      <c r="BO1306" s="183"/>
      <c r="BP1306" s="183"/>
      <c r="BQ1306" s="183"/>
      <c r="BR1306" s="183"/>
      <c r="BS1306" s="183"/>
      <c r="BT1306" s="183"/>
      <c r="BU1306" s="183"/>
      <c r="BV1306" s="183"/>
      <c r="BW1306" s="183"/>
      <c r="BX1306" s="183"/>
      <c r="BY1306" s="183"/>
      <c r="BZ1306" s="183"/>
      <c r="CA1306" s="183"/>
      <c r="CB1306" s="183"/>
      <c r="CC1306" s="183"/>
      <c r="CD1306" s="183"/>
      <c r="CE1306" s="183"/>
      <c r="CF1306" s="183"/>
      <c r="CG1306" s="183"/>
      <c r="CH1306" s="183"/>
      <c r="CI1306" s="183"/>
      <c r="CJ1306" s="183"/>
      <c r="CK1306" s="183"/>
      <c r="CL1306" s="183"/>
      <c r="CM1306" s="183"/>
      <c r="CO1306" s="122"/>
      <c r="EJ1306" s="188"/>
      <c r="EK1306" s="188"/>
      <c r="EL1306" s="188"/>
      <c r="EM1306" s="188"/>
      <c r="EN1306" s="188"/>
      <c r="EP1306" s="188"/>
      <c r="EQ1306" s="188"/>
      <c r="ER1306" s="188"/>
      <c r="ES1306" s="188"/>
      <c r="ET1306" s="188"/>
    </row>
    <row r="1307" spans="3:150" ht="14.25" customHeight="1" x14ac:dyDescent="0.35">
      <c r="C1307" s="183"/>
      <c r="D1307" s="183"/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  <c r="W1307" s="183"/>
      <c r="X1307" s="183"/>
      <c r="Y1307" s="183"/>
      <c r="Z1307" s="183"/>
      <c r="AA1307" s="183"/>
      <c r="AB1307" s="183"/>
      <c r="AC1307" s="183"/>
      <c r="AD1307" s="183"/>
      <c r="AE1307" s="183"/>
      <c r="AF1307" s="183"/>
      <c r="AG1307" s="183"/>
      <c r="AH1307" s="183"/>
      <c r="AI1307" s="183"/>
      <c r="AJ1307" s="183"/>
      <c r="AK1307" s="183"/>
      <c r="AL1307" s="183"/>
      <c r="AM1307" s="183"/>
      <c r="AN1307" s="183"/>
      <c r="AO1307" s="183"/>
      <c r="AP1307" s="183"/>
      <c r="AQ1307" s="183"/>
      <c r="AR1307" s="183"/>
      <c r="AS1307" s="183"/>
      <c r="AT1307" s="183"/>
      <c r="AU1307" s="183"/>
      <c r="AV1307" s="183"/>
      <c r="AW1307" s="183"/>
      <c r="AX1307" s="183"/>
      <c r="AY1307" s="183"/>
      <c r="AZ1307" s="183"/>
      <c r="BA1307" s="183"/>
      <c r="BB1307" s="183"/>
      <c r="BC1307" s="183"/>
      <c r="BD1307" s="183"/>
      <c r="BE1307" s="183"/>
      <c r="BF1307" s="183"/>
      <c r="BG1307" s="183"/>
      <c r="BH1307" s="183"/>
      <c r="BI1307" s="183"/>
      <c r="BJ1307" s="183"/>
      <c r="BK1307" s="183"/>
      <c r="BL1307" s="183"/>
      <c r="BM1307" s="183"/>
      <c r="BN1307" s="183"/>
      <c r="BO1307" s="183"/>
      <c r="BP1307" s="183"/>
      <c r="BQ1307" s="183"/>
      <c r="BR1307" s="183"/>
      <c r="BS1307" s="183"/>
      <c r="BT1307" s="183"/>
      <c r="BU1307" s="183"/>
      <c r="BV1307" s="183"/>
      <c r="BW1307" s="183"/>
      <c r="BX1307" s="183"/>
      <c r="BY1307" s="183"/>
      <c r="BZ1307" s="183"/>
      <c r="CA1307" s="183"/>
      <c r="CB1307" s="183"/>
      <c r="CC1307" s="183"/>
      <c r="CD1307" s="183"/>
      <c r="CE1307" s="183"/>
      <c r="CF1307" s="183"/>
      <c r="CG1307" s="183"/>
      <c r="CH1307" s="183"/>
      <c r="CI1307" s="183"/>
      <c r="CJ1307" s="183"/>
      <c r="CK1307" s="183"/>
      <c r="CL1307" s="183"/>
      <c r="CM1307" s="183"/>
      <c r="CO1307" s="122"/>
      <c r="EJ1307" s="188"/>
      <c r="EK1307" s="188"/>
      <c r="EL1307" s="188"/>
      <c r="EM1307" s="188"/>
      <c r="EN1307" s="188"/>
      <c r="EP1307" s="188"/>
      <c r="EQ1307" s="188"/>
      <c r="ER1307" s="188"/>
      <c r="ES1307" s="188"/>
      <c r="ET1307" s="188"/>
    </row>
    <row r="1308" spans="3:150" ht="14.25" customHeight="1" x14ac:dyDescent="0.35">
      <c r="C1308" s="183"/>
      <c r="D1308" s="183"/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  <c r="W1308" s="183"/>
      <c r="X1308" s="183"/>
      <c r="Y1308" s="183"/>
      <c r="Z1308" s="183"/>
      <c r="AA1308" s="183"/>
      <c r="AB1308" s="183"/>
      <c r="AC1308" s="183"/>
      <c r="AD1308" s="183"/>
      <c r="AE1308" s="183"/>
      <c r="AF1308" s="183"/>
      <c r="AG1308" s="183"/>
      <c r="AH1308" s="183"/>
      <c r="AI1308" s="183"/>
      <c r="AJ1308" s="183"/>
      <c r="AK1308" s="183"/>
      <c r="AL1308" s="183"/>
      <c r="AM1308" s="183"/>
      <c r="AN1308" s="183"/>
      <c r="AO1308" s="183"/>
      <c r="AP1308" s="183"/>
      <c r="AQ1308" s="183"/>
      <c r="AR1308" s="183"/>
      <c r="AS1308" s="183"/>
      <c r="AT1308" s="183"/>
      <c r="AU1308" s="183"/>
      <c r="AV1308" s="183"/>
      <c r="AW1308" s="183"/>
      <c r="AX1308" s="183"/>
      <c r="AY1308" s="183"/>
      <c r="AZ1308" s="183"/>
      <c r="BA1308" s="183"/>
      <c r="BB1308" s="183"/>
      <c r="BC1308" s="183"/>
      <c r="BD1308" s="183"/>
      <c r="BE1308" s="183"/>
      <c r="BF1308" s="183"/>
      <c r="BG1308" s="183"/>
      <c r="BH1308" s="183"/>
      <c r="BI1308" s="183"/>
      <c r="BJ1308" s="183"/>
      <c r="BK1308" s="183"/>
      <c r="BL1308" s="183"/>
      <c r="BM1308" s="183"/>
      <c r="BN1308" s="183"/>
      <c r="BO1308" s="183"/>
      <c r="BP1308" s="183"/>
      <c r="BQ1308" s="183"/>
      <c r="BR1308" s="183"/>
      <c r="BS1308" s="183"/>
      <c r="BT1308" s="183"/>
      <c r="BU1308" s="183"/>
      <c r="BV1308" s="183"/>
      <c r="BW1308" s="183"/>
      <c r="BX1308" s="183"/>
      <c r="BY1308" s="183"/>
      <c r="BZ1308" s="183"/>
      <c r="CA1308" s="183"/>
      <c r="CB1308" s="183"/>
      <c r="CC1308" s="183"/>
      <c r="CD1308" s="183"/>
      <c r="CE1308" s="183"/>
      <c r="CF1308" s="183"/>
      <c r="CG1308" s="183"/>
      <c r="CH1308" s="183"/>
      <c r="CI1308" s="183"/>
      <c r="CJ1308" s="183"/>
      <c r="CK1308" s="183"/>
      <c r="CL1308" s="183"/>
      <c r="CM1308" s="183"/>
      <c r="CO1308" s="122"/>
      <c r="EJ1308" s="188"/>
      <c r="EK1308" s="188"/>
      <c r="EL1308" s="188"/>
      <c r="EM1308" s="188"/>
      <c r="EN1308" s="188"/>
      <c r="EP1308" s="188"/>
      <c r="EQ1308" s="188"/>
      <c r="ER1308" s="188"/>
      <c r="ES1308" s="188"/>
      <c r="ET1308" s="188"/>
    </row>
    <row r="1309" spans="3:150" ht="14.25" customHeight="1" x14ac:dyDescent="0.35">
      <c r="C1309" s="183"/>
      <c r="D1309" s="183"/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  <c r="W1309" s="183"/>
      <c r="X1309" s="183"/>
      <c r="Y1309" s="183"/>
      <c r="Z1309" s="183"/>
      <c r="AA1309" s="183"/>
      <c r="AB1309" s="183"/>
      <c r="AC1309" s="183"/>
      <c r="AD1309" s="183"/>
      <c r="AE1309" s="183"/>
      <c r="AF1309" s="183"/>
      <c r="AG1309" s="183"/>
      <c r="AH1309" s="183"/>
      <c r="AI1309" s="183"/>
      <c r="AJ1309" s="183"/>
      <c r="AK1309" s="183"/>
      <c r="AL1309" s="183"/>
      <c r="AM1309" s="183"/>
      <c r="AN1309" s="183"/>
      <c r="AO1309" s="183"/>
      <c r="AP1309" s="183"/>
      <c r="AQ1309" s="183"/>
      <c r="AR1309" s="183"/>
      <c r="AS1309" s="183"/>
      <c r="AT1309" s="183"/>
      <c r="AU1309" s="183"/>
      <c r="AV1309" s="183"/>
      <c r="AW1309" s="183"/>
      <c r="AX1309" s="183"/>
      <c r="AY1309" s="183"/>
      <c r="AZ1309" s="183"/>
      <c r="BA1309" s="183"/>
      <c r="BB1309" s="183"/>
      <c r="BC1309" s="183"/>
      <c r="BD1309" s="183"/>
      <c r="BE1309" s="183"/>
      <c r="BF1309" s="183"/>
      <c r="BG1309" s="183"/>
      <c r="BH1309" s="183"/>
      <c r="BI1309" s="183"/>
      <c r="BJ1309" s="183"/>
      <c r="BK1309" s="183"/>
      <c r="BL1309" s="183"/>
      <c r="BM1309" s="183"/>
      <c r="BN1309" s="183"/>
      <c r="BO1309" s="183"/>
      <c r="BP1309" s="183"/>
      <c r="BQ1309" s="183"/>
      <c r="BR1309" s="183"/>
      <c r="BS1309" s="183"/>
      <c r="BT1309" s="183"/>
      <c r="BU1309" s="183"/>
      <c r="BV1309" s="183"/>
      <c r="BW1309" s="183"/>
      <c r="BX1309" s="183"/>
      <c r="BY1309" s="183"/>
      <c r="BZ1309" s="183"/>
      <c r="CA1309" s="183"/>
      <c r="CB1309" s="183"/>
      <c r="CC1309" s="183"/>
      <c r="CD1309" s="183"/>
      <c r="CE1309" s="183"/>
      <c r="CF1309" s="183"/>
      <c r="CG1309" s="183"/>
      <c r="CH1309" s="183"/>
      <c r="CI1309" s="183"/>
      <c r="CJ1309" s="183"/>
      <c r="CK1309" s="183"/>
      <c r="CL1309" s="183"/>
      <c r="CM1309" s="183"/>
      <c r="CO1309" s="122"/>
      <c r="EJ1309" s="188"/>
      <c r="EK1309" s="188"/>
      <c r="EL1309" s="188"/>
      <c r="EM1309" s="188"/>
      <c r="EN1309" s="188"/>
      <c r="EP1309" s="188"/>
      <c r="EQ1309" s="188"/>
      <c r="ER1309" s="188"/>
      <c r="ES1309" s="188"/>
      <c r="ET1309" s="188"/>
    </row>
    <row r="1310" spans="3:150" ht="14.25" customHeight="1" x14ac:dyDescent="0.35">
      <c r="C1310" s="183"/>
      <c r="D1310" s="183"/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  <c r="W1310" s="183"/>
      <c r="X1310" s="183"/>
      <c r="Y1310" s="183"/>
      <c r="Z1310" s="183"/>
      <c r="AA1310" s="183"/>
      <c r="AB1310" s="183"/>
      <c r="AC1310" s="183"/>
      <c r="AD1310" s="183"/>
      <c r="AE1310" s="183"/>
      <c r="AF1310" s="183"/>
      <c r="AG1310" s="183"/>
      <c r="AH1310" s="183"/>
      <c r="AI1310" s="183"/>
      <c r="AJ1310" s="183"/>
      <c r="AK1310" s="183"/>
      <c r="AL1310" s="183"/>
      <c r="AM1310" s="183"/>
      <c r="AN1310" s="183"/>
      <c r="AO1310" s="183"/>
      <c r="AP1310" s="183"/>
      <c r="AQ1310" s="183"/>
      <c r="AR1310" s="183"/>
      <c r="AS1310" s="183"/>
      <c r="AT1310" s="183"/>
      <c r="AU1310" s="183"/>
      <c r="AV1310" s="183"/>
      <c r="AW1310" s="183"/>
      <c r="AX1310" s="183"/>
      <c r="AY1310" s="183"/>
      <c r="AZ1310" s="183"/>
      <c r="BA1310" s="183"/>
      <c r="BB1310" s="183"/>
      <c r="BC1310" s="183"/>
      <c r="BD1310" s="183"/>
      <c r="BE1310" s="183"/>
      <c r="BF1310" s="183"/>
      <c r="BG1310" s="183"/>
      <c r="BH1310" s="183"/>
      <c r="BI1310" s="183"/>
      <c r="BJ1310" s="183"/>
      <c r="BK1310" s="183"/>
      <c r="BL1310" s="183"/>
      <c r="BM1310" s="183"/>
      <c r="BN1310" s="183"/>
      <c r="BO1310" s="183"/>
      <c r="BP1310" s="183"/>
      <c r="BQ1310" s="183"/>
      <c r="BR1310" s="183"/>
      <c r="BS1310" s="183"/>
      <c r="BT1310" s="183"/>
      <c r="BU1310" s="183"/>
      <c r="BV1310" s="183"/>
      <c r="BW1310" s="183"/>
      <c r="BX1310" s="183"/>
      <c r="BY1310" s="183"/>
      <c r="BZ1310" s="183"/>
      <c r="CA1310" s="183"/>
      <c r="CB1310" s="183"/>
      <c r="CC1310" s="183"/>
      <c r="CD1310" s="183"/>
      <c r="CE1310" s="183"/>
      <c r="CF1310" s="183"/>
      <c r="CG1310" s="183"/>
      <c r="CH1310" s="183"/>
      <c r="CI1310" s="183"/>
      <c r="CJ1310" s="183"/>
      <c r="CK1310" s="183"/>
      <c r="CL1310" s="183"/>
      <c r="CM1310" s="183"/>
      <c r="CO1310" s="122"/>
      <c r="EJ1310" s="188"/>
      <c r="EK1310" s="188"/>
      <c r="EL1310" s="188"/>
      <c r="EM1310" s="188"/>
      <c r="EN1310" s="188"/>
      <c r="EP1310" s="188"/>
      <c r="EQ1310" s="188"/>
      <c r="ER1310" s="188"/>
      <c r="ES1310" s="188"/>
      <c r="ET1310" s="188"/>
    </row>
    <row r="1311" spans="3:150" ht="14.25" customHeight="1" x14ac:dyDescent="0.35">
      <c r="C1311" s="183"/>
      <c r="D1311" s="183"/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  <c r="W1311" s="183"/>
      <c r="X1311" s="183"/>
      <c r="Y1311" s="183"/>
      <c r="Z1311" s="183"/>
      <c r="AA1311" s="183"/>
      <c r="AB1311" s="183"/>
      <c r="AC1311" s="183"/>
      <c r="AD1311" s="183"/>
      <c r="AE1311" s="183"/>
      <c r="AF1311" s="183"/>
      <c r="AG1311" s="183"/>
      <c r="AH1311" s="183"/>
      <c r="AI1311" s="183"/>
      <c r="AJ1311" s="183"/>
      <c r="AK1311" s="183"/>
      <c r="AL1311" s="183"/>
      <c r="AM1311" s="183"/>
      <c r="AN1311" s="183"/>
      <c r="AO1311" s="183"/>
      <c r="AP1311" s="183"/>
      <c r="AQ1311" s="183"/>
      <c r="AR1311" s="183"/>
      <c r="AS1311" s="183"/>
      <c r="AT1311" s="183"/>
      <c r="AU1311" s="183"/>
      <c r="AV1311" s="183"/>
      <c r="AW1311" s="183"/>
      <c r="AX1311" s="183"/>
      <c r="AY1311" s="183"/>
      <c r="AZ1311" s="183"/>
      <c r="BA1311" s="183"/>
      <c r="BB1311" s="183"/>
      <c r="BC1311" s="183"/>
      <c r="BD1311" s="183"/>
      <c r="BE1311" s="183"/>
      <c r="BF1311" s="183"/>
      <c r="BG1311" s="183"/>
      <c r="BH1311" s="183"/>
      <c r="BI1311" s="183"/>
      <c r="BJ1311" s="183"/>
      <c r="BK1311" s="183"/>
      <c r="BL1311" s="183"/>
      <c r="BM1311" s="183"/>
      <c r="BN1311" s="183"/>
      <c r="BO1311" s="183"/>
      <c r="BP1311" s="183"/>
      <c r="BQ1311" s="183"/>
      <c r="BR1311" s="183"/>
      <c r="BS1311" s="183"/>
      <c r="BT1311" s="183"/>
      <c r="BU1311" s="183"/>
      <c r="BV1311" s="183"/>
      <c r="BW1311" s="183"/>
      <c r="BX1311" s="183"/>
      <c r="BY1311" s="183"/>
      <c r="BZ1311" s="183"/>
      <c r="CA1311" s="183"/>
      <c r="CB1311" s="183"/>
      <c r="CC1311" s="183"/>
      <c r="CD1311" s="183"/>
      <c r="CE1311" s="183"/>
      <c r="CF1311" s="183"/>
      <c r="CG1311" s="183"/>
      <c r="CH1311" s="183"/>
      <c r="CI1311" s="183"/>
      <c r="CJ1311" s="183"/>
      <c r="CK1311" s="183"/>
      <c r="CL1311" s="183"/>
      <c r="CM1311" s="183"/>
      <c r="CO1311" s="122"/>
      <c r="EJ1311" s="188"/>
      <c r="EK1311" s="188"/>
      <c r="EL1311" s="188"/>
      <c r="EM1311" s="188"/>
      <c r="EN1311" s="188"/>
      <c r="EP1311" s="188"/>
      <c r="EQ1311" s="188"/>
      <c r="ER1311" s="188"/>
      <c r="ES1311" s="188"/>
      <c r="ET1311" s="188"/>
    </row>
    <row r="1312" spans="3:150" ht="14.25" customHeight="1" x14ac:dyDescent="0.35">
      <c r="C1312" s="183"/>
      <c r="D1312" s="183"/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  <c r="W1312" s="183"/>
      <c r="X1312" s="183"/>
      <c r="Y1312" s="183"/>
      <c r="Z1312" s="183"/>
      <c r="AA1312" s="183"/>
      <c r="AB1312" s="183"/>
      <c r="AC1312" s="183"/>
      <c r="AD1312" s="183"/>
      <c r="AE1312" s="183"/>
      <c r="AF1312" s="183"/>
      <c r="AG1312" s="183"/>
      <c r="AH1312" s="183"/>
      <c r="AI1312" s="183"/>
      <c r="AJ1312" s="183"/>
      <c r="AK1312" s="183"/>
      <c r="AL1312" s="183"/>
      <c r="AM1312" s="183"/>
      <c r="AN1312" s="183"/>
      <c r="AO1312" s="183"/>
      <c r="AP1312" s="183"/>
      <c r="AQ1312" s="183"/>
      <c r="AR1312" s="183"/>
      <c r="AS1312" s="183"/>
      <c r="AT1312" s="183"/>
      <c r="AU1312" s="183"/>
      <c r="AV1312" s="183"/>
      <c r="AW1312" s="183"/>
      <c r="AX1312" s="183"/>
      <c r="AY1312" s="183"/>
      <c r="AZ1312" s="183"/>
      <c r="BA1312" s="183"/>
      <c r="BB1312" s="183"/>
      <c r="BC1312" s="183"/>
      <c r="BD1312" s="183"/>
      <c r="BE1312" s="183"/>
      <c r="BF1312" s="183"/>
      <c r="BG1312" s="183"/>
      <c r="BH1312" s="183"/>
      <c r="BI1312" s="183"/>
      <c r="BJ1312" s="183"/>
      <c r="BK1312" s="183"/>
      <c r="BL1312" s="183"/>
      <c r="BM1312" s="183"/>
      <c r="BN1312" s="183"/>
      <c r="BO1312" s="183"/>
      <c r="BP1312" s="183"/>
      <c r="BQ1312" s="183"/>
      <c r="BR1312" s="183"/>
      <c r="BS1312" s="183"/>
      <c r="BT1312" s="183"/>
      <c r="BU1312" s="183"/>
      <c r="BV1312" s="183"/>
      <c r="BW1312" s="183"/>
      <c r="BX1312" s="183"/>
      <c r="BY1312" s="183"/>
      <c r="BZ1312" s="183"/>
      <c r="CA1312" s="183"/>
      <c r="CB1312" s="183"/>
      <c r="CC1312" s="183"/>
      <c r="CD1312" s="183"/>
      <c r="CE1312" s="183"/>
      <c r="CF1312" s="183"/>
      <c r="CG1312" s="183"/>
      <c r="CH1312" s="183"/>
      <c r="CI1312" s="183"/>
      <c r="CJ1312" s="183"/>
      <c r="CK1312" s="183"/>
      <c r="CL1312" s="183"/>
      <c r="CM1312" s="183"/>
      <c r="CO1312" s="122"/>
    </row>
    <row r="1313" spans="3:152" ht="14.25" customHeight="1" x14ac:dyDescent="0.35">
      <c r="C1313" s="183"/>
      <c r="D1313" s="183"/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  <c r="W1313" s="183"/>
      <c r="X1313" s="183"/>
      <c r="Y1313" s="183"/>
      <c r="Z1313" s="183"/>
      <c r="AA1313" s="183"/>
      <c r="AB1313" s="183"/>
      <c r="AC1313" s="183"/>
      <c r="AD1313" s="183"/>
      <c r="AE1313" s="183"/>
      <c r="AF1313" s="183"/>
      <c r="AG1313" s="183"/>
      <c r="AH1313" s="183"/>
      <c r="AI1313" s="183"/>
      <c r="AJ1313" s="183"/>
      <c r="AK1313" s="183"/>
      <c r="AL1313" s="183"/>
      <c r="AM1313" s="183"/>
      <c r="AN1313" s="183"/>
      <c r="AO1313" s="183"/>
      <c r="AP1313" s="183"/>
      <c r="AQ1313" s="183"/>
      <c r="AR1313" s="183"/>
      <c r="AS1313" s="183"/>
      <c r="AT1313" s="183"/>
      <c r="AU1313" s="183"/>
      <c r="AV1313" s="183"/>
      <c r="AW1313" s="183"/>
      <c r="AX1313" s="183"/>
      <c r="AY1313" s="183"/>
      <c r="AZ1313" s="183"/>
      <c r="BA1313" s="183"/>
      <c r="BB1313" s="183"/>
      <c r="BC1313" s="183"/>
      <c r="BD1313" s="183"/>
      <c r="BE1313" s="183"/>
      <c r="BF1313" s="183"/>
      <c r="BG1313" s="183"/>
      <c r="BH1313" s="183"/>
      <c r="BI1313" s="183"/>
      <c r="BJ1313" s="183"/>
      <c r="BK1313" s="183"/>
      <c r="BL1313" s="183"/>
      <c r="BM1313" s="183"/>
      <c r="BN1313" s="183"/>
      <c r="BO1313" s="183"/>
      <c r="BP1313" s="183"/>
      <c r="BQ1313" s="183"/>
      <c r="BR1313" s="183"/>
      <c r="BS1313" s="183"/>
      <c r="BT1313" s="183"/>
      <c r="BU1313" s="183"/>
      <c r="BV1313" s="183"/>
      <c r="BW1313" s="183"/>
      <c r="BX1313" s="183"/>
      <c r="BY1313" s="183"/>
      <c r="BZ1313" s="183"/>
      <c r="CA1313" s="183"/>
      <c r="CB1313" s="183"/>
      <c r="CC1313" s="183"/>
      <c r="CD1313" s="183"/>
      <c r="CE1313" s="183"/>
      <c r="CF1313" s="183"/>
      <c r="CG1313" s="183"/>
      <c r="CH1313" s="183"/>
      <c r="CI1313" s="183"/>
      <c r="CJ1313" s="183"/>
      <c r="CK1313" s="183"/>
      <c r="CL1313" s="183"/>
      <c r="CM1313" s="183"/>
      <c r="CO1313" s="122"/>
      <c r="EJ1313" s="300" t="s">
        <v>811</v>
      </c>
      <c r="EK1313" s="300"/>
      <c r="EL1313" s="300"/>
      <c r="EM1313" s="300"/>
      <c r="EN1313" s="300"/>
      <c r="EP1313" s="300" t="s">
        <v>807</v>
      </c>
      <c r="EQ1313" s="300"/>
      <c r="ER1313" s="300"/>
      <c r="ES1313" s="300"/>
      <c r="ET1313" s="300"/>
    </row>
    <row r="1314" spans="3:152" ht="14.25" customHeight="1" x14ac:dyDescent="0.35">
      <c r="C1314" s="183"/>
      <c r="D1314" s="183"/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  <c r="W1314" s="183"/>
      <c r="X1314" s="183"/>
      <c r="Y1314" s="183"/>
      <c r="Z1314" s="183"/>
      <c r="AA1314" s="183"/>
      <c r="AB1314" s="183"/>
      <c r="AC1314" s="183"/>
      <c r="AD1314" s="183"/>
      <c r="AE1314" s="183"/>
      <c r="AF1314" s="183"/>
      <c r="AG1314" s="183"/>
      <c r="AH1314" s="183"/>
      <c r="AI1314" s="183"/>
      <c r="AJ1314" s="183"/>
      <c r="AK1314" s="183"/>
      <c r="AL1314" s="183"/>
      <c r="AM1314" s="183"/>
      <c r="AN1314" s="183"/>
      <c r="AO1314" s="183"/>
      <c r="AP1314" s="183"/>
      <c r="AQ1314" s="183"/>
      <c r="AR1314" s="183"/>
      <c r="AS1314" s="183"/>
      <c r="AT1314" s="183"/>
      <c r="AU1314" s="183"/>
      <c r="AV1314" s="183"/>
      <c r="AW1314" s="183"/>
      <c r="AX1314" s="183"/>
      <c r="AY1314" s="183"/>
      <c r="AZ1314" s="183"/>
      <c r="BA1314" s="183"/>
      <c r="BB1314" s="183"/>
      <c r="BC1314" s="183"/>
      <c r="BD1314" s="183"/>
      <c r="BE1314" s="183"/>
      <c r="BF1314" s="183"/>
      <c r="BG1314" s="183"/>
      <c r="BH1314" s="183"/>
      <c r="BI1314" s="183"/>
      <c r="BJ1314" s="183"/>
      <c r="BK1314" s="183"/>
      <c r="BL1314" s="183"/>
      <c r="BM1314" s="183"/>
      <c r="BN1314" s="183"/>
      <c r="BO1314" s="183"/>
      <c r="BP1314" s="183"/>
      <c r="BQ1314" s="183"/>
      <c r="BR1314" s="183"/>
      <c r="BS1314" s="183"/>
      <c r="BT1314" s="183"/>
      <c r="BU1314" s="183"/>
      <c r="BV1314" s="183"/>
      <c r="BW1314" s="183"/>
      <c r="BX1314" s="183"/>
      <c r="BY1314" s="183"/>
      <c r="BZ1314" s="183"/>
      <c r="CA1314" s="183"/>
      <c r="CB1314" s="183"/>
      <c r="CC1314" s="183"/>
      <c r="CD1314" s="183"/>
      <c r="CE1314" s="183"/>
      <c r="CF1314" s="183"/>
      <c r="CG1314" s="183"/>
      <c r="CH1314" s="183"/>
      <c r="CI1314" s="183"/>
      <c r="CJ1314" s="183"/>
      <c r="CK1314" s="183"/>
      <c r="CL1314" s="183"/>
      <c r="CM1314" s="183"/>
      <c r="CO1314" s="122"/>
      <c r="EJ1314" s="189" t="s">
        <v>813</v>
      </c>
      <c r="EK1314" s="189" t="s">
        <v>814</v>
      </c>
      <c r="EL1314" s="189" t="s">
        <v>242</v>
      </c>
      <c r="EM1314" s="189" t="s">
        <v>815</v>
      </c>
      <c r="EN1314" s="189" t="s">
        <v>802</v>
      </c>
      <c r="EP1314" s="185" t="s">
        <v>816</v>
      </c>
      <c r="EQ1314" s="185" t="s">
        <v>817</v>
      </c>
      <c r="ER1314" s="185" t="s">
        <v>818</v>
      </c>
      <c r="ES1314" s="185" t="s">
        <v>819</v>
      </c>
      <c r="ET1314" s="186" t="s">
        <v>820</v>
      </c>
    </row>
    <row r="1315" spans="3:152" ht="14.25" customHeight="1" x14ac:dyDescent="0.35">
      <c r="C1315" s="183"/>
      <c r="D1315" s="183"/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  <c r="W1315" s="183"/>
      <c r="X1315" s="183"/>
      <c r="Y1315" s="183"/>
      <c r="Z1315" s="183"/>
      <c r="AA1315" s="183"/>
      <c r="AB1315" s="183"/>
      <c r="AC1315" s="183"/>
      <c r="AD1315" s="183"/>
      <c r="AE1315" s="183"/>
      <c r="AF1315" s="183"/>
      <c r="AG1315" s="183"/>
      <c r="AH1315" s="183"/>
      <c r="AI1315" s="183"/>
      <c r="AJ1315" s="183"/>
      <c r="AK1315" s="183"/>
      <c r="AL1315" s="183"/>
      <c r="AM1315" s="183"/>
      <c r="AN1315" s="183"/>
      <c r="AO1315" s="183"/>
      <c r="AP1315" s="183"/>
      <c r="AQ1315" s="183"/>
      <c r="AR1315" s="183"/>
      <c r="AS1315" s="183"/>
      <c r="AT1315" s="183"/>
      <c r="AU1315" s="183"/>
      <c r="AV1315" s="183"/>
      <c r="AW1315" s="183"/>
      <c r="AX1315" s="183"/>
      <c r="AY1315" s="183"/>
      <c r="AZ1315" s="183"/>
      <c r="BA1315" s="183"/>
      <c r="BB1315" s="183"/>
      <c r="BC1315" s="183"/>
      <c r="BD1315" s="183"/>
      <c r="BE1315" s="183"/>
      <c r="BF1315" s="183"/>
      <c r="BG1315" s="183"/>
      <c r="BH1315" s="183"/>
      <c r="BI1315" s="183"/>
      <c r="BJ1315" s="183"/>
      <c r="BK1315" s="183"/>
      <c r="BL1315" s="183"/>
      <c r="BM1315" s="183"/>
      <c r="BN1315" s="183"/>
      <c r="BO1315" s="183"/>
      <c r="BP1315" s="183"/>
      <c r="BQ1315" s="183"/>
      <c r="BR1315" s="183"/>
      <c r="BS1315" s="183"/>
      <c r="BT1315" s="183"/>
      <c r="BU1315" s="183"/>
      <c r="BV1315" s="183"/>
      <c r="BW1315" s="183"/>
      <c r="BX1315" s="183"/>
      <c r="BY1315" s="183"/>
      <c r="BZ1315" s="183"/>
      <c r="CA1315" s="183"/>
      <c r="CB1315" s="183"/>
      <c r="CC1315" s="183"/>
      <c r="CD1315" s="183"/>
      <c r="CE1315" s="183"/>
      <c r="CF1315" s="183"/>
      <c r="CG1315" s="183"/>
      <c r="CH1315" s="183"/>
      <c r="CI1315" s="183"/>
      <c r="CJ1315" s="183"/>
      <c r="CK1315" s="183"/>
      <c r="CL1315" s="183"/>
      <c r="CM1315" s="183"/>
      <c r="CO1315" s="122"/>
      <c r="EJ1315" s="187">
        <v>43.2</v>
      </c>
      <c r="EK1315" s="187">
        <v>89</v>
      </c>
      <c r="EL1315" s="187">
        <v>61.2</v>
      </c>
      <c r="EM1315" s="187">
        <v>83.9</v>
      </c>
      <c r="EN1315" s="187">
        <v>69.3</v>
      </c>
      <c r="EP1315" s="187">
        <v>76.83</v>
      </c>
      <c r="EQ1315" s="187">
        <v>85.86</v>
      </c>
      <c r="ER1315" s="187">
        <v>48.31</v>
      </c>
      <c r="ES1315" s="187">
        <v>73.33</v>
      </c>
      <c r="ET1315" s="187">
        <v>258</v>
      </c>
    </row>
    <row r="1316" spans="3:152" ht="14.25" customHeight="1" x14ac:dyDescent="0.35">
      <c r="C1316" s="183"/>
      <c r="D1316" s="183"/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  <c r="W1316" s="183"/>
      <c r="X1316" s="183"/>
      <c r="Y1316" s="183"/>
      <c r="Z1316" s="183"/>
      <c r="AA1316" s="183"/>
      <c r="AB1316" s="183"/>
      <c r="AC1316" s="183"/>
      <c r="AD1316" s="183"/>
      <c r="AE1316" s="183"/>
      <c r="AF1316" s="183"/>
      <c r="AG1316" s="183"/>
      <c r="AH1316" s="183"/>
      <c r="AI1316" s="183"/>
      <c r="AJ1316" s="183"/>
      <c r="AK1316" s="183"/>
      <c r="AL1316" s="183"/>
      <c r="AM1316" s="183"/>
      <c r="AN1316" s="183"/>
      <c r="AO1316" s="183"/>
      <c r="AP1316" s="183"/>
      <c r="AQ1316" s="183"/>
      <c r="AR1316" s="183"/>
      <c r="AS1316" s="183"/>
      <c r="AT1316" s="183"/>
      <c r="AU1316" s="183"/>
      <c r="AV1316" s="183"/>
      <c r="AW1316" s="183"/>
      <c r="AX1316" s="183"/>
      <c r="AY1316" s="183"/>
      <c r="AZ1316" s="183"/>
      <c r="BA1316" s="183"/>
      <c r="BB1316" s="183"/>
      <c r="BC1316" s="183"/>
      <c r="BD1316" s="183"/>
      <c r="BE1316" s="183"/>
      <c r="BF1316" s="183"/>
      <c r="BG1316" s="183"/>
      <c r="BH1316" s="183"/>
      <c r="BI1316" s="183"/>
      <c r="BJ1316" s="183"/>
      <c r="BK1316" s="183"/>
      <c r="BL1316" s="183"/>
      <c r="BM1316" s="183"/>
      <c r="BN1316" s="183"/>
      <c r="BO1316" s="183"/>
      <c r="BP1316" s="183"/>
      <c r="BQ1316" s="183"/>
      <c r="BR1316" s="183"/>
      <c r="BS1316" s="183"/>
      <c r="BT1316" s="183"/>
      <c r="BU1316" s="183"/>
      <c r="BV1316" s="183"/>
      <c r="BW1316" s="183"/>
      <c r="BX1316" s="183"/>
      <c r="BY1316" s="183"/>
      <c r="BZ1316" s="183"/>
      <c r="CA1316" s="183"/>
      <c r="CB1316" s="183"/>
      <c r="CC1316" s="183"/>
      <c r="CD1316" s="183"/>
      <c r="CE1316" s="183"/>
      <c r="CF1316" s="183"/>
      <c r="CG1316" s="183"/>
      <c r="CH1316" s="183"/>
      <c r="CI1316" s="183"/>
      <c r="CJ1316" s="183"/>
      <c r="CK1316" s="183"/>
      <c r="CL1316" s="183"/>
      <c r="CM1316" s="183"/>
      <c r="CO1316" s="122"/>
    </row>
    <row r="1317" spans="3:152" ht="14.25" customHeight="1" x14ac:dyDescent="0.35">
      <c r="C1317" s="183"/>
      <c r="D1317" s="183"/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  <c r="W1317" s="183"/>
      <c r="X1317" s="183"/>
      <c r="Y1317" s="183"/>
      <c r="Z1317" s="183"/>
      <c r="AA1317" s="183"/>
      <c r="AB1317" s="183"/>
      <c r="AC1317" s="183"/>
      <c r="AD1317" s="183"/>
      <c r="AE1317" s="183"/>
      <c r="AF1317" s="183"/>
      <c r="AG1317" s="183"/>
      <c r="AH1317" s="183"/>
      <c r="AI1317" s="183"/>
      <c r="AJ1317" s="183"/>
      <c r="AK1317" s="183"/>
      <c r="AL1317" s="183"/>
      <c r="AM1317" s="183"/>
      <c r="AN1317" s="183"/>
      <c r="AO1317" s="183"/>
      <c r="AP1317" s="183"/>
      <c r="AQ1317" s="183"/>
      <c r="AR1317" s="183"/>
      <c r="AS1317" s="183"/>
      <c r="AT1317" s="183"/>
      <c r="AU1317" s="183"/>
      <c r="AV1317" s="183"/>
      <c r="AW1317" s="183"/>
      <c r="AX1317" s="183"/>
      <c r="AY1317" s="183"/>
      <c r="AZ1317" s="183"/>
      <c r="BA1317" s="183"/>
      <c r="BB1317" s="183"/>
      <c r="BC1317" s="183"/>
      <c r="BD1317" s="183"/>
      <c r="BE1317" s="183"/>
      <c r="BF1317" s="183"/>
      <c r="BG1317" s="183"/>
      <c r="BH1317" s="183"/>
      <c r="BI1317" s="183"/>
      <c r="BJ1317" s="183"/>
      <c r="BK1317" s="183"/>
      <c r="BL1317" s="183"/>
      <c r="BM1317" s="183"/>
      <c r="BN1317" s="183"/>
      <c r="BO1317" s="183"/>
      <c r="BP1317" s="183"/>
      <c r="BQ1317" s="183"/>
      <c r="BR1317" s="183"/>
      <c r="BS1317" s="183"/>
      <c r="BT1317" s="183"/>
      <c r="BU1317" s="183"/>
      <c r="BV1317" s="183"/>
      <c r="BW1317" s="183"/>
      <c r="BX1317" s="183"/>
      <c r="BY1317" s="183"/>
      <c r="BZ1317" s="183"/>
      <c r="CA1317" s="183"/>
      <c r="CB1317" s="183"/>
      <c r="CC1317" s="183"/>
      <c r="CD1317" s="183"/>
      <c r="CE1317" s="183"/>
      <c r="CF1317" s="183"/>
      <c r="CG1317" s="183"/>
      <c r="CH1317" s="183"/>
      <c r="CI1317" s="183"/>
      <c r="CJ1317" s="183"/>
      <c r="CK1317" s="183"/>
      <c r="CL1317" s="183"/>
      <c r="CM1317" s="183"/>
      <c r="CO1317" s="122"/>
      <c r="EJ1317" s="300" t="s">
        <v>812</v>
      </c>
      <c r="EK1317" s="300"/>
    </row>
    <row r="1318" spans="3:152" ht="14.25" customHeight="1" x14ac:dyDescent="0.35">
      <c r="C1318" s="183"/>
      <c r="D1318" s="183"/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  <c r="W1318" s="183"/>
      <c r="X1318" s="183"/>
      <c r="Y1318" s="183"/>
      <c r="Z1318" s="183"/>
      <c r="AA1318" s="183"/>
      <c r="AB1318" s="183"/>
      <c r="AC1318" s="183"/>
      <c r="AD1318" s="183"/>
      <c r="AE1318" s="183"/>
      <c r="AF1318" s="183"/>
      <c r="AG1318" s="183"/>
      <c r="AH1318" s="183"/>
      <c r="AI1318" s="183"/>
      <c r="AJ1318" s="183"/>
      <c r="AK1318" s="183"/>
      <c r="AL1318" s="183"/>
      <c r="AM1318" s="183"/>
      <c r="AN1318" s="183"/>
      <c r="AO1318" s="183"/>
      <c r="AP1318" s="183"/>
      <c r="AQ1318" s="183"/>
      <c r="AR1318" s="183"/>
      <c r="AS1318" s="183"/>
      <c r="AT1318" s="183"/>
      <c r="AU1318" s="183"/>
      <c r="AV1318" s="183"/>
      <c r="AW1318" s="183"/>
      <c r="AX1318" s="183"/>
      <c r="AY1318" s="183"/>
      <c r="AZ1318" s="183"/>
      <c r="BA1318" s="183"/>
      <c r="BB1318" s="183"/>
      <c r="BC1318" s="183"/>
      <c r="BD1318" s="183"/>
      <c r="BE1318" s="183"/>
      <c r="BF1318" s="183"/>
      <c r="BG1318" s="183"/>
      <c r="BH1318" s="183"/>
      <c r="BI1318" s="183"/>
      <c r="BJ1318" s="183"/>
      <c r="BK1318" s="183"/>
      <c r="BL1318" s="183"/>
      <c r="BM1318" s="183"/>
      <c r="BN1318" s="183"/>
      <c r="BO1318" s="183"/>
      <c r="BP1318" s="183"/>
      <c r="BQ1318" s="183"/>
      <c r="BR1318" s="183"/>
      <c r="BS1318" s="183"/>
      <c r="BT1318" s="183"/>
      <c r="BU1318" s="183"/>
      <c r="BV1318" s="183"/>
      <c r="BW1318" s="183"/>
      <c r="BX1318" s="183"/>
      <c r="BY1318" s="183"/>
      <c r="BZ1318" s="183"/>
      <c r="CA1318" s="183"/>
      <c r="CB1318" s="183"/>
      <c r="CC1318" s="183"/>
      <c r="CD1318" s="183"/>
      <c r="CE1318" s="183"/>
      <c r="CF1318" s="183"/>
      <c r="CG1318" s="183"/>
      <c r="CH1318" s="183"/>
      <c r="CI1318" s="183"/>
      <c r="CJ1318" s="183"/>
      <c r="CK1318" s="183"/>
      <c r="CL1318" s="183"/>
      <c r="CM1318" s="183"/>
      <c r="CO1318" s="122"/>
      <c r="EJ1318" s="185" t="s">
        <v>821</v>
      </c>
      <c r="EK1318" s="185" t="s">
        <v>822</v>
      </c>
    </row>
    <row r="1319" spans="3:152" ht="14.25" customHeight="1" x14ac:dyDescent="0.35">
      <c r="C1319" s="183"/>
      <c r="D1319" s="183"/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  <c r="W1319" s="183"/>
      <c r="X1319" s="183"/>
      <c r="Y1319" s="183"/>
      <c r="Z1319" s="183"/>
      <c r="AA1319" s="183"/>
      <c r="AB1319" s="183"/>
      <c r="AC1319" s="183"/>
      <c r="AD1319" s="183"/>
      <c r="AE1319" s="183"/>
      <c r="AF1319" s="183"/>
      <c r="AG1319" s="183"/>
      <c r="AH1319" s="183"/>
      <c r="AI1319" s="183"/>
      <c r="AJ1319" s="183"/>
      <c r="AK1319" s="183"/>
      <c r="AL1319" s="183"/>
      <c r="AM1319" s="183"/>
      <c r="AN1319" s="183"/>
      <c r="AO1319" s="183"/>
      <c r="AP1319" s="183"/>
      <c r="AQ1319" s="183"/>
      <c r="AR1319" s="183"/>
      <c r="AS1319" s="183"/>
      <c r="AT1319" s="183"/>
      <c r="AU1319" s="183"/>
      <c r="AV1319" s="183"/>
      <c r="AW1319" s="183"/>
      <c r="AX1319" s="183"/>
      <c r="AY1319" s="183"/>
      <c r="AZ1319" s="183"/>
      <c r="BA1319" s="183"/>
      <c r="BB1319" s="183"/>
      <c r="BC1319" s="183"/>
      <c r="BD1319" s="183"/>
      <c r="BE1319" s="183"/>
      <c r="BF1319" s="183"/>
      <c r="BG1319" s="183"/>
      <c r="BH1319" s="183"/>
      <c r="BI1319" s="183"/>
      <c r="BJ1319" s="183"/>
      <c r="BK1319" s="183"/>
      <c r="BL1319" s="183"/>
      <c r="BM1319" s="183"/>
      <c r="BN1319" s="183"/>
      <c r="BO1319" s="183"/>
      <c r="BP1319" s="183"/>
      <c r="BQ1319" s="183"/>
      <c r="BR1319" s="183"/>
      <c r="BS1319" s="183"/>
      <c r="BT1319" s="183"/>
      <c r="BU1319" s="183"/>
      <c r="BV1319" s="183"/>
      <c r="BW1319" s="183"/>
      <c r="BX1319" s="183"/>
      <c r="BY1319" s="183"/>
      <c r="BZ1319" s="183"/>
      <c r="CA1319" s="183"/>
      <c r="CB1319" s="183"/>
      <c r="CC1319" s="183"/>
      <c r="CD1319" s="183"/>
      <c r="CE1319" s="183"/>
      <c r="CF1319" s="183"/>
      <c r="CG1319" s="183"/>
      <c r="CH1319" s="183"/>
      <c r="CI1319" s="183"/>
      <c r="CJ1319" s="183"/>
      <c r="CK1319" s="183"/>
      <c r="CL1319" s="183"/>
      <c r="CM1319" s="183"/>
      <c r="CO1319" s="122"/>
      <c r="EJ1319" s="187">
        <v>63.3</v>
      </c>
      <c r="EK1319" s="190">
        <v>9</v>
      </c>
    </row>
    <row r="1320" spans="3:152" ht="14.25" customHeight="1" x14ac:dyDescent="0.35">
      <c r="C1320" s="183"/>
      <c r="D1320" s="183"/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  <c r="W1320" s="183"/>
      <c r="X1320" s="183"/>
      <c r="Y1320" s="183"/>
      <c r="Z1320" s="183"/>
      <c r="AA1320" s="183"/>
      <c r="AB1320" s="183"/>
      <c r="AC1320" s="183"/>
      <c r="AD1320" s="183"/>
      <c r="AE1320" s="183"/>
      <c r="AF1320" s="183"/>
      <c r="AG1320" s="183"/>
      <c r="AH1320" s="183"/>
      <c r="AI1320" s="183"/>
      <c r="AJ1320" s="183"/>
      <c r="AK1320" s="183"/>
      <c r="AL1320" s="183"/>
      <c r="AM1320" s="183"/>
      <c r="AN1320" s="183"/>
      <c r="AO1320" s="183"/>
      <c r="AP1320" s="183"/>
      <c r="AQ1320" s="183"/>
      <c r="AR1320" s="183"/>
      <c r="AS1320" s="183"/>
      <c r="AT1320" s="183"/>
      <c r="AU1320" s="183"/>
      <c r="AV1320" s="183"/>
      <c r="AW1320" s="183"/>
      <c r="AX1320" s="183"/>
      <c r="AY1320" s="183"/>
      <c r="AZ1320" s="183"/>
      <c r="BA1320" s="183"/>
      <c r="BB1320" s="183"/>
      <c r="BC1320" s="183"/>
      <c r="BD1320" s="183"/>
      <c r="BE1320" s="183"/>
      <c r="BF1320" s="183"/>
      <c r="BG1320" s="183"/>
      <c r="BH1320" s="183"/>
      <c r="BI1320" s="183"/>
      <c r="BJ1320" s="183"/>
      <c r="BK1320" s="183"/>
      <c r="BL1320" s="183"/>
      <c r="BM1320" s="183"/>
      <c r="BN1320" s="183"/>
      <c r="BO1320" s="183"/>
      <c r="BP1320" s="183"/>
      <c r="BQ1320" s="183"/>
      <c r="BR1320" s="183"/>
      <c r="BS1320" s="183"/>
      <c r="BT1320" s="183"/>
      <c r="BU1320" s="183"/>
      <c r="BV1320" s="183"/>
      <c r="BW1320" s="183"/>
      <c r="BX1320" s="183"/>
      <c r="BY1320" s="183"/>
      <c r="BZ1320" s="183"/>
      <c r="CA1320" s="183"/>
      <c r="CB1320" s="183"/>
      <c r="CC1320" s="183"/>
      <c r="CD1320" s="183"/>
      <c r="CE1320" s="183"/>
      <c r="CF1320" s="183"/>
      <c r="CG1320" s="183"/>
      <c r="CH1320" s="183"/>
      <c r="CI1320" s="183"/>
      <c r="CJ1320" s="183"/>
      <c r="CK1320" s="183"/>
      <c r="CL1320" s="183"/>
      <c r="CM1320" s="183"/>
      <c r="CO1320" s="122"/>
    </row>
    <row r="1321" spans="3:152" ht="14.25" customHeight="1" x14ac:dyDescent="0.35">
      <c r="C1321" s="369" t="s">
        <v>1245</v>
      </c>
      <c r="D1321" s="369"/>
      <c r="E1321" s="369"/>
      <c r="F1321" s="369"/>
      <c r="G1321" s="369"/>
      <c r="H1321" s="369"/>
      <c r="I1321" s="369"/>
      <c r="J1321" s="369"/>
      <c r="K1321" s="369"/>
      <c r="L1321" s="369"/>
      <c r="M1321" s="369"/>
      <c r="N1321" s="369"/>
      <c r="O1321" s="369"/>
      <c r="P1321" s="369"/>
      <c r="Q1321" s="369"/>
      <c r="R1321" s="369"/>
      <c r="S1321" s="369"/>
      <c r="T1321" s="369"/>
      <c r="U1321" s="183"/>
      <c r="V1321" s="183"/>
      <c r="W1321" s="183"/>
      <c r="X1321" s="183"/>
      <c r="Y1321" s="183"/>
      <c r="Z1321" s="183"/>
      <c r="AA1321" s="183"/>
      <c r="AB1321" s="183"/>
      <c r="AC1321" s="183"/>
      <c r="AD1321" s="183"/>
      <c r="AE1321" s="183"/>
      <c r="AF1321" s="183"/>
      <c r="AG1321" s="183"/>
      <c r="AH1321" s="183"/>
      <c r="AI1321" s="183"/>
      <c r="AJ1321" s="183"/>
      <c r="AK1321" s="183"/>
      <c r="AL1321" s="183"/>
      <c r="AM1321" s="183"/>
      <c r="AN1321" s="183"/>
      <c r="AO1321" s="183"/>
      <c r="AP1321" s="183"/>
      <c r="AQ1321" s="183"/>
      <c r="AR1321" s="183"/>
      <c r="AS1321" s="183"/>
      <c r="AT1321" s="183"/>
      <c r="AU1321" s="183"/>
      <c r="AV1321" s="183"/>
      <c r="AW1321" s="369" t="s">
        <v>1245</v>
      </c>
      <c r="AX1321" s="369"/>
      <c r="AY1321" s="369"/>
      <c r="AZ1321" s="369"/>
      <c r="BA1321" s="369"/>
      <c r="BB1321" s="369"/>
      <c r="BC1321" s="369"/>
      <c r="BD1321" s="369"/>
      <c r="BE1321" s="369"/>
      <c r="BF1321" s="369"/>
      <c r="BG1321" s="369"/>
      <c r="BH1321" s="369"/>
      <c r="BI1321" s="369"/>
      <c r="BJ1321" s="369"/>
      <c r="BK1321" s="369"/>
      <c r="BL1321" s="369"/>
      <c r="BM1321" s="369"/>
      <c r="BN1321" s="369"/>
      <c r="BO1321" s="183"/>
      <c r="BP1321" s="183"/>
      <c r="BQ1321" s="183"/>
      <c r="BR1321" s="183"/>
      <c r="BS1321" s="183"/>
      <c r="BT1321" s="183"/>
      <c r="BU1321" s="183"/>
      <c r="BV1321" s="183"/>
      <c r="BW1321" s="183"/>
      <c r="BX1321" s="183"/>
      <c r="BY1321" s="183"/>
      <c r="BZ1321" s="183"/>
      <c r="CA1321" s="183"/>
      <c r="CB1321" s="183"/>
      <c r="CC1321" s="183"/>
      <c r="CD1321" s="183"/>
      <c r="CE1321" s="183"/>
      <c r="CF1321" s="183"/>
      <c r="CG1321" s="183"/>
      <c r="CH1321" s="183"/>
      <c r="CI1321" s="183"/>
      <c r="CJ1321" s="183"/>
      <c r="CK1321" s="183"/>
      <c r="CL1321" s="183"/>
      <c r="CM1321" s="183"/>
      <c r="CO1321" s="122"/>
    </row>
    <row r="1322" spans="3:152" ht="14.25" customHeight="1" x14ac:dyDescent="0.35">
      <c r="C1322" s="183"/>
      <c r="D1322" s="183"/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  <c r="W1322" s="183"/>
      <c r="X1322" s="183"/>
      <c r="Y1322" s="183"/>
      <c r="Z1322" s="183"/>
      <c r="AA1322" s="183"/>
      <c r="AB1322" s="183"/>
      <c r="AC1322" s="183"/>
      <c r="AD1322" s="183"/>
      <c r="AE1322" s="183"/>
      <c r="AF1322" s="183"/>
      <c r="AG1322" s="183"/>
      <c r="AH1322" s="183"/>
      <c r="AI1322" s="183"/>
      <c r="AJ1322" s="183"/>
      <c r="AK1322" s="183"/>
      <c r="AL1322" s="183"/>
      <c r="AM1322" s="183"/>
      <c r="AN1322" s="183"/>
      <c r="AO1322" s="183"/>
      <c r="AP1322" s="183"/>
      <c r="AQ1322" s="183"/>
      <c r="AR1322" s="183"/>
      <c r="AS1322" s="183"/>
      <c r="AT1322" s="183"/>
      <c r="AU1322" s="183"/>
      <c r="AV1322" s="183"/>
      <c r="AW1322" s="183"/>
      <c r="AX1322" s="183"/>
      <c r="AY1322" s="183"/>
      <c r="AZ1322" s="183"/>
      <c r="BA1322" s="183"/>
      <c r="BB1322" s="183"/>
      <c r="BC1322" s="183"/>
      <c r="BD1322" s="183"/>
      <c r="BE1322" s="183"/>
      <c r="BF1322" s="183"/>
      <c r="BG1322" s="183"/>
      <c r="BH1322" s="183"/>
      <c r="BI1322" s="183"/>
      <c r="BJ1322" s="183"/>
      <c r="BK1322" s="183"/>
      <c r="BL1322" s="183"/>
      <c r="BM1322" s="183"/>
      <c r="BN1322" s="183"/>
      <c r="BO1322" s="183"/>
      <c r="BP1322" s="183"/>
      <c r="BQ1322" s="183"/>
      <c r="BR1322" s="183"/>
      <c r="BS1322" s="183"/>
      <c r="BT1322" s="183"/>
      <c r="BU1322" s="183"/>
      <c r="BV1322" s="183"/>
      <c r="BW1322" s="183"/>
      <c r="BX1322" s="183"/>
      <c r="BY1322" s="183"/>
      <c r="BZ1322" s="183"/>
      <c r="CA1322" s="183"/>
      <c r="CB1322" s="183"/>
      <c r="CC1322" s="183"/>
      <c r="CD1322" s="183"/>
      <c r="CE1322" s="183"/>
      <c r="CF1322" s="183"/>
      <c r="CG1322" s="183"/>
      <c r="CH1322" s="183"/>
      <c r="CI1322" s="183"/>
      <c r="CJ1322" s="183"/>
      <c r="CK1322" s="183"/>
      <c r="CL1322" s="183"/>
      <c r="CM1322" s="183"/>
      <c r="CO1322" s="122"/>
      <c r="EP1322" s="300" t="s">
        <v>826</v>
      </c>
      <c r="EQ1322" s="300"/>
      <c r="ER1322" s="300"/>
      <c r="ES1322" s="300"/>
      <c r="ET1322" s="300"/>
      <c r="EU1322" s="300"/>
      <c r="EV1322" s="300"/>
    </row>
    <row r="1323" spans="3:152" ht="14.25" customHeight="1" x14ac:dyDescent="0.35">
      <c r="C1323" s="359" t="s">
        <v>823</v>
      </c>
      <c r="D1323" s="359"/>
      <c r="E1323" s="359"/>
      <c r="F1323" s="359"/>
      <c r="G1323" s="359"/>
      <c r="H1323" s="359"/>
      <c r="I1323" s="359"/>
      <c r="J1323" s="359"/>
      <c r="K1323" s="359"/>
      <c r="L1323" s="359"/>
      <c r="M1323" s="359"/>
      <c r="N1323" s="359"/>
      <c r="O1323" s="359"/>
      <c r="P1323" s="359"/>
      <c r="Q1323" s="359"/>
      <c r="R1323" s="359"/>
      <c r="S1323" s="359"/>
      <c r="T1323" s="359"/>
      <c r="U1323" s="359"/>
      <c r="V1323" s="359"/>
      <c r="W1323" s="359"/>
      <c r="X1323" s="359"/>
      <c r="Y1323" s="359"/>
      <c r="Z1323" s="359"/>
      <c r="AA1323" s="359"/>
      <c r="AB1323" s="359"/>
      <c r="AC1323" s="359"/>
      <c r="AD1323" s="359"/>
      <c r="AE1323" s="359"/>
      <c r="AF1323" s="359"/>
      <c r="AG1323" s="359"/>
      <c r="AH1323" s="359"/>
      <c r="AI1323" s="359"/>
      <c r="AJ1323" s="359"/>
      <c r="AK1323" s="359"/>
      <c r="AL1323" s="359"/>
      <c r="AM1323" s="359"/>
      <c r="AN1323" s="359"/>
      <c r="AO1323" s="359"/>
      <c r="AP1323" s="359"/>
      <c r="AQ1323" s="359"/>
      <c r="AR1323" s="359"/>
      <c r="AS1323" s="183"/>
      <c r="AT1323" s="183"/>
      <c r="AU1323" s="183"/>
      <c r="AV1323" s="183"/>
      <c r="AW1323" s="359" t="s">
        <v>824</v>
      </c>
      <c r="AX1323" s="359"/>
      <c r="AY1323" s="359"/>
      <c r="AZ1323" s="359"/>
      <c r="BA1323" s="359"/>
      <c r="BB1323" s="359"/>
      <c r="BC1323" s="359"/>
      <c r="BD1323" s="359"/>
      <c r="BE1323" s="359"/>
      <c r="BF1323" s="359"/>
      <c r="BG1323" s="359"/>
      <c r="BH1323" s="359"/>
      <c r="BI1323" s="359"/>
      <c r="BJ1323" s="359"/>
      <c r="BK1323" s="359"/>
      <c r="BL1323" s="359"/>
      <c r="BM1323" s="359"/>
      <c r="BN1323" s="359"/>
      <c r="BO1323" s="359"/>
      <c r="BP1323" s="359"/>
      <c r="BQ1323" s="359"/>
      <c r="BR1323" s="359"/>
      <c r="BS1323" s="359"/>
      <c r="BT1323" s="359"/>
      <c r="BU1323" s="359"/>
      <c r="BV1323" s="359"/>
      <c r="BW1323" s="359"/>
      <c r="BX1323" s="359"/>
      <c r="BY1323" s="359"/>
      <c r="BZ1323" s="359"/>
      <c r="CA1323" s="359"/>
      <c r="CB1323" s="359"/>
      <c r="CC1323" s="359"/>
      <c r="CD1323" s="359"/>
      <c r="CE1323" s="359"/>
      <c r="CF1323" s="359"/>
      <c r="CG1323" s="359"/>
      <c r="CH1323" s="359"/>
      <c r="CI1323" s="359"/>
      <c r="CJ1323" s="359"/>
      <c r="CK1323" s="359"/>
      <c r="CL1323" s="359"/>
      <c r="CM1323" s="183"/>
      <c r="CO1323" s="122"/>
      <c r="EP1323" s="185">
        <v>2012</v>
      </c>
      <c r="EQ1323" s="185">
        <v>2013</v>
      </c>
      <c r="ER1323" s="185">
        <v>2014</v>
      </c>
      <c r="ES1323" s="185">
        <v>2015</v>
      </c>
      <c r="ET1323" s="185">
        <v>2016</v>
      </c>
      <c r="EU1323" s="185">
        <v>2017</v>
      </c>
      <c r="EV1323" s="186">
        <v>2018</v>
      </c>
    </row>
    <row r="1324" spans="3:152" ht="14.25" customHeight="1" x14ac:dyDescent="0.35">
      <c r="C1324" s="183"/>
      <c r="D1324" s="183"/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  <c r="W1324" s="183"/>
      <c r="X1324" s="183"/>
      <c r="Y1324" s="183"/>
      <c r="Z1324" s="183"/>
      <c r="AA1324" s="183"/>
      <c r="AB1324" s="183"/>
      <c r="AC1324" s="183"/>
      <c r="AD1324" s="183"/>
      <c r="AE1324" s="183"/>
      <c r="AF1324" s="183"/>
      <c r="AG1324" s="183"/>
      <c r="AH1324" s="183"/>
      <c r="AI1324" s="183"/>
      <c r="AJ1324" s="183"/>
      <c r="AK1324" s="183"/>
      <c r="AL1324" s="183"/>
      <c r="AM1324" s="183"/>
      <c r="AN1324" s="183"/>
      <c r="AO1324" s="183"/>
      <c r="AP1324" s="183"/>
      <c r="AQ1324" s="183"/>
      <c r="AR1324" s="183"/>
      <c r="AS1324" s="183"/>
      <c r="AT1324" s="183"/>
      <c r="AU1324" s="183"/>
      <c r="AV1324" s="183"/>
      <c r="AW1324" s="183"/>
      <c r="AX1324" s="183"/>
      <c r="AY1324" s="183"/>
      <c r="AZ1324" s="183"/>
      <c r="BA1324" s="183"/>
      <c r="BB1324" s="183"/>
      <c r="BC1324" s="183"/>
      <c r="BD1324" s="183"/>
      <c r="BE1324" s="183"/>
      <c r="BF1324" s="183"/>
      <c r="BG1324" s="183"/>
      <c r="BH1324" s="183"/>
      <c r="BI1324" s="183"/>
      <c r="BJ1324" s="183"/>
      <c r="BK1324" s="183"/>
      <c r="BL1324" s="183"/>
      <c r="BM1324" s="183"/>
      <c r="BN1324" s="183"/>
      <c r="BO1324" s="183"/>
      <c r="BP1324" s="183"/>
      <c r="BQ1324" s="183"/>
      <c r="BR1324" s="183"/>
      <c r="BS1324" s="183"/>
      <c r="BT1324" s="183"/>
      <c r="BU1324" s="183"/>
      <c r="BV1324" s="183"/>
      <c r="BW1324" s="183"/>
      <c r="BX1324" s="183"/>
      <c r="BY1324" s="183"/>
      <c r="BZ1324" s="183"/>
      <c r="CA1324" s="183"/>
      <c r="CB1324" s="183"/>
      <c r="CC1324" s="183"/>
      <c r="CD1324" s="183"/>
      <c r="CE1324" s="183"/>
      <c r="CF1324" s="183"/>
      <c r="CG1324" s="183"/>
      <c r="CH1324" s="183"/>
      <c r="CI1324" s="183"/>
      <c r="CJ1324" s="183"/>
      <c r="CK1324" s="183"/>
      <c r="CL1324" s="183"/>
      <c r="CM1324" s="183"/>
      <c r="CO1324" s="122"/>
      <c r="EP1324" s="187">
        <v>79.900000000000006</v>
      </c>
      <c r="EQ1324" s="187">
        <v>84.1</v>
      </c>
      <c r="ER1324" s="187">
        <v>81.63</v>
      </c>
      <c r="ES1324" s="187">
        <v>76.66</v>
      </c>
      <c r="ET1324" s="187">
        <v>73.959999999999994</v>
      </c>
      <c r="EU1324" s="187">
        <v>87.5</v>
      </c>
      <c r="EV1324" s="187"/>
    </row>
    <row r="1325" spans="3:152" ht="14.25" customHeight="1" x14ac:dyDescent="0.35">
      <c r="C1325" s="183"/>
      <c r="D1325" s="183"/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  <c r="W1325" s="183"/>
      <c r="X1325" s="183"/>
      <c r="Y1325" s="183"/>
      <c r="Z1325" s="183"/>
      <c r="AA1325" s="183"/>
      <c r="AB1325" s="183"/>
      <c r="AC1325" s="183"/>
      <c r="AD1325" s="183"/>
      <c r="AE1325" s="183"/>
      <c r="AF1325" s="183"/>
      <c r="AG1325" s="183"/>
      <c r="AH1325" s="183"/>
      <c r="AI1325" s="183"/>
      <c r="AJ1325" s="183"/>
      <c r="AK1325" s="183"/>
      <c r="AL1325" s="183"/>
      <c r="AM1325" s="183"/>
      <c r="AN1325" s="183"/>
      <c r="AO1325" s="183"/>
      <c r="AP1325" s="183"/>
      <c r="AQ1325" s="183"/>
      <c r="AR1325" s="183"/>
      <c r="AS1325" s="183"/>
      <c r="AT1325" s="183"/>
      <c r="AU1325" s="183"/>
      <c r="AV1325" s="183"/>
      <c r="AW1325" s="183"/>
      <c r="AX1325" s="183"/>
      <c r="AY1325" s="183"/>
      <c r="AZ1325" s="183"/>
      <c r="BA1325" s="183"/>
      <c r="BB1325" s="183"/>
      <c r="BC1325" s="183"/>
      <c r="BD1325" s="183"/>
      <c r="BE1325" s="183"/>
      <c r="BF1325" s="183"/>
      <c r="BG1325" s="183"/>
      <c r="BH1325" s="183"/>
      <c r="BI1325" s="183"/>
      <c r="BJ1325" s="183"/>
      <c r="BK1325" s="183"/>
      <c r="BL1325" s="183"/>
      <c r="BM1325" s="183"/>
      <c r="BN1325" s="183"/>
      <c r="BO1325" s="183"/>
      <c r="BP1325" s="183"/>
      <c r="BQ1325" s="183"/>
      <c r="BR1325" s="183"/>
      <c r="BS1325" s="183"/>
      <c r="BT1325" s="183"/>
      <c r="BU1325" s="183"/>
      <c r="BV1325" s="183"/>
      <c r="BW1325" s="183"/>
      <c r="BX1325" s="183"/>
      <c r="BY1325" s="183"/>
      <c r="BZ1325" s="183"/>
      <c r="CA1325" s="183"/>
      <c r="CB1325" s="183"/>
      <c r="CC1325" s="183"/>
      <c r="CD1325" s="183"/>
      <c r="CE1325" s="183"/>
      <c r="CF1325" s="183"/>
      <c r="CG1325" s="183"/>
      <c r="CH1325" s="183"/>
      <c r="CI1325" s="183"/>
      <c r="CJ1325" s="183"/>
      <c r="CK1325" s="183"/>
      <c r="CL1325" s="183"/>
      <c r="CM1325" s="183"/>
      <c r="CO1325" s="122"/>
    </row>
    <row r="1326" spans="3:152" ht="14.25" customHeight="1" x14ac:dyDescent="0.35">
      <c r="C1326" s="183"/>
      <c r="D1326" s="183"/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  <c r="W1326" s="183"/>
      <c r="X1326" s="183"/>
      <c r="Y1326" s="183"/>
      <c r="Z1326" s="183"/>
      <c r="AA1326" s="183"/>
      <c r="AB1326" s="183"/>
      <c r="AC1326" s="183"/>
      <c r="AD1326" s="183"/>
      <c r="AE1326" s="183"/>
      <c r="AF1326" s="183"/>
      <c r="AG1326" s="183"/>
      <c r="AH1326" s="183"/>
      <c r="AI1326" s="183"/>
      <c r="AJ1326" s="183"/>
      <c r="AK1326" s="183"/>
      <c r="AL1326" s="183"/>
      <c r="AM1326" s="183"/>
      <c r="AN1326" s="183"/>
      <c r="AO1326" s="183"/>
      <c r="AP1326" s="183"/>
      <c r="AQ1326" s="183"/>
      <c r="AR1326" s="183"/>
      <c r="AS1326" s="183"/>
      <c r="AT1326" s="183"/>
      <c r="AU1326" s="183"/>
      <c r="AV1326" s="183"/>
      <c r="AW1326" s="183"/>
      <c r="AX1326" s="183"/>
      <c r="AY1326" s="183"/>
      <c r="AZ1326" s="183"/>
      <c r="BA1326" s="183"/>
      <c r="BB1326" s="183"/>
      <c r="BC1326" s="183"/>
      <c r="BD1326" s="183"/>
      <c r="BE1326" s="183"/>
      <c r="BF1326" s="183"/>
      <c r="BG1326" s="183"/>
      <c r="BH1326" s="183"/>
      <c r="BI1326" s="183"/>
      <c r="BJ1326" s="183"/>
      <c r="BK1326" s="183"/>
      <c r="BL1326" s="183"/>
      <c r="BM1326" s="183"/>
      <c r="BN1326" s="183"/>
      <c r="BO1326" s="183"/>
      <c r="BP1326" s="183"/>
      <c r="BQ1326" s="183"/>
      <c r="BR1326" s="183"/>
      <c r="BS1326" s="183"/>
      <c r="BT1326" s="183"/>
      <c r="BU1326" s="183"/>
      <c r="BV1326" s="183"/>
      <c r="BW1326" s="183"/>
      <c r="BX1326" s="183"/>
      <c r="BY1326" s="183"/>
      <c r="BZ1326" s="183"/>
      <c r="CA1326" s="183"/>
      <c r="CB1326" s="183"/>
      <c r="CC1326" s="183"/>
      <c r="CD1326" s="183"/>
      <c r="CE1326" s="183"/>
      <c r="CF1326" s="183"/>
      <c r="CG1326" s="183"/>
      <c r="CH1326" s="183"/>
      <c r="CI1326" s="183"/>
      <c r="CJ1326" s="183"/>
      <c r="CK1326" s="183"/>
      <c r="CL1326" s="183"/>
      <c r="CM1326" s="183"/>
      <c r="CO1326" s="122"/>
    </row>
    <row r="1327" spans="3:152" ht="14.25" customHeight="1" x14ac:dyDescent="0.35">
      <c r="C1327" s="183"/>
      <c r="D1327" s="183"/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  <c r="W1327" s="183"/>
      <c r="X1327" s="183"/>
      <c r="Y1327" s="183"/>
      <c r="Z1327" s="183"/>
      <c r="AA1327" s="183"/>
      <c r="AB1327" s="183"/>
      <c r="AC1327" s="183"/>
      <c r="AD1327" s="183"/>
      <c r="AE1327" s="183"/>
      <c r="AF1327" s="183"/>
      <c r="AG1327" s="183"/>
      <c r="AH1327" s="183"/>
      <c r="AI1327" s="183"/>
      <c r="AJ1327" s="183"/>
      <c r="AK1327" s="183"/>
      <c r="AL1327" s="183"/>
      <c r="AM1327" s="183"/>
      <c r="AN1327" s="183"/>
      <c r="AO1327" s="183"/>
      <c r="AP1327" s="183"/>
      <c r="AQ1327" s="183"/>
      <c r="AR1327" s="183"/>
      <c r="AS1327" s="183"/>
      <c r="AT1327" s="183"/>
      <c r="AU1327" s="183"/>
      <c r="AV1327" s="183"/>
      <c r="AW1327" s="183"/>
      <c r="AX1327" s="183"/>
      <c r="AY1327" s="183"/>
      <c r="AZ1327" s="183"/>
      <c r="BA1327" s="183"/>
      <c r="BB1327" s="183"/>
      <c r="BC1327" s="183"/>
      <c r="BD1327" s="183"/>
      <c r="BE1327" s="183"/>
      <c r="BF1327" s="183"/>
      <c r="BG1327" s="183"/>
      <c r="BH1327" s="183"/>
      <c r="BI1327" s="183"/>
      <c r="BJ1327" s="183"/>
      <c r="BK1327" s="183"/>
      <c r="BL1327" s="183"/>
      <c r="BM1327" s="183"/>
      <c r="BN1327" s="183"/>
      <c r="BO1327" s="183"/>
      <c r="BP1327" s="183"/>
      <c r="BQ1327" s="183"/>
      <c r="BR1327" s="183"/>
      <c r="BS1327" s="183"/>
      <c r="BT1327" s="183"/>
      <c r="BU1327" s="183"/>
      <c r="BV1327" s="183"/>
      <c r="BW1327" s="183"/>
      <c r="BX1327" s="183"/>
      <c r="BY1327" s="183"/>
      <c r="BZ1327" s="183"/>
      <c r="CA1327" s="183"/>
      <c r="CB1327" s="183"/>
      <c r="CC1327" s="183"/>
      <c r="CD1327" s="183"/>
      <c r="CE1327" s="183"/>
      <c r="CF1327" s="183"/>
      <c r="CG1327" s="183"/>
      <c r="CH1327" s="183"/>
      <c r="CI1327" s="183"/>
      <c r="CJ1327" s="183"/>
      <c r="CK1327" s="183"/>
      <c r="CL1327" s="183"/>
      <c r="CM1327" s="183"/>
      <c r="CO1327" s="122"/>
      <c r="EP1327" s="300" t="s">
        <v>825</v>
      </c>
      <c r="EQ1327" s="300"/>
      <c r="ER1327" s="300"/>
      <c r="ES1327" s="300"/>
      <c r="ET1327" s="300"/>
      <c r="EU1327" s="300"/>
      <c r="EV1327" s="300"/>
    </row>
    <row r="1328" spans="3:152" ht="14.25" customHeight="1" x14ac:dyDescent="0.35">
      <c r="C1328" s="183"/>
      <c r="D1328" s="183"/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  <c r="W1328" s="183"/>
      <c r="X1328" s="183"/>
      <c r="Y1328" s="183"/>
      <c r="Z1328" s="183"/>
      <c r="AA1328" s="183"/>
      <c r="AB1328" s="183"/>
      <c r="AC1328" s="183"/>
      <c r="AD1328" s="183"/>
      <c r="AE1328" s="183"/>
      <c r="AF1328" s="183"/>
      <c r="AG1328" s="183"/>
      <c r="AH1328" s="183"/>
      <c r="AI1328" s="183"/>
      <c r="AJ1328" s="183"/>
      <c r="AK1328" s="183"/>
      <c r="AL1328" s="183"/>
      <c r="AM1328" s="183"/>
      <c r="AN1328" s="183"/>
      <c r="AO1328" s="183"/>
      <c r="AP1328" s="183"/>
      <c r="AQ1328" s="183"/>
      <c r="AR1328" s="183"/>
      <c r="AS1328" s="183"/>
      <c r="AT1328" s="183"/>
      <c r="AU1328" s="183"/>
      <c r="AV1328" s="183"/>
      <c r="AW1328" s="183"/>
      <c r="AX1328" s="183"/>
      <c r="AY1328" s="183"/>
      <c r="AZ1328" s="183"/>
      <c r="BA1328" s="183"/>
      <c r="BB1328" s="183"/>
      <c r="BC1328" s="183"/>
      <c r="BD1328" s="183"/>
      <c r="BE1328" s="183"/>
      <c r="BF1328" s="183"/>
      <c r="BG1328" s="183"/>
      <c r="BH1328" s="183"/>
      <c r="BI1328" s="183"/>
      <c r="BJ1328" s="183"/>
      <c r="BK1328" s="183"/>
      <c r="BL1328" s="183"/>
      <c r="BM1328" s="183"/>
      <c r="BN1328" s="183"/>
      <c r="BO1328" s="183"/>
      <c r="BP1328" s="183"/>
      <c r="BQ1328" s="183"/>
      <c r="BR1328" s="183"/>
      <c r="BS1328" s="183"/>
      <c r="BT1328" s="183"/>
      <c r="BU1328" s="183"/>
      <c r="BV1328" s="183"/>
      <c r="BW1328" s="183"/>
      <c r="BX1328" s="183"/>
      <c r="BY1328" s="183"/>
      <c r="BZ1328" s="183"/>
      <c r="CA1328" s="183"/>
      <c r="CB1328" s="183"/>
      <c r="CC1328" s="183"/>
      <c r="CD1328" s="183"/>
      <c r="CE1328" s="183"/>
      <c r="CF1328" s="183"/>
      <c r="CG1328" s="183"/>
      <c r="CH1328" s="183"/>
      <c r="CI1328" s="183"/>
      <c r="CJ1328" s="183"/>
      <c r="CK1328" s="183"/>
      <c r="CL1328" s="183"/>
      <c r="CM1328" s="183"/>
      <c r="CO1328" s="122"/>
      <c r="EP1328" s="185">
        <v>2012</v>
      </c>
      <c r="EQ1328" s="185">
        <v>2013</v>
      </c>
      <c r="ER1328" s="185">
        <v>2014</v>
      </c>
      <c r="ES1328" s="185">
        <v>2015</v>
      </c>
      <c r="ET1328" s="185">
        <v>2016</v>
      </c>
      <c r="EU1328" s="185">
        <v>2017</v>
      </c>
      <c r="EV1328" s="186">
        <v>2018</v>
      </c>
    </row>
    <row r="1329" spans="3:152" ht="14.25" customHeight="1" x14ac:dyDescent="0.35">
      <c r="C1329" s="183"/>
      <c r="D1329" s="183"/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  <c r="W1329" s="183"/>
      <c r="X1329" s="183"/>
      <c r="Y1329" s="183"/>
      <c r="Z1329" s="183"/>
      <c r="AA1329" s="183"/>
      <c r="AB1329" s="183"/>
      <c r="AC1329" s="183"/>
      <c r="AD1329" s="183"/>
      <c r="AE1329" s="183"/>
      <c r="AF1329" s="183"/>
      <c r="AG1329" s="183"/>
      <c r="AH1329" s="183"/>
      <c r="AI1329" s="183"/>
      <c r="AJ1329" s="183"/>
      <c r="AK1329" s="183"/>
      <c r="AL1329" s="183"/>
      <c r="AM1329" s="183"/>
      <c r="AN1329" s="183"/>
      <c r="AO1329" s="183"/>
      <c r="AP1329" s="183"/>
      <c r="AQ1329" s="183"/>
      <c r="AR1329" s="183"/>
      <c r="AS1329" s="183"/>
      <c r="AT1329" s="183"/>
      <c r="AU1329" s="183"/>
      <c r="AV1329" s="183"/>
      <c r="AW1329" s="183"/>
      <c r="AX1329" s="183"/>
      <c r="AY1329" s="183"/>
      <c r="AZ1329" s="183"/>
      <c r="BA1329" s="183"/>
      <c r="BB1329" s="183"/>
      <c r="BC1329" s="183"/>
      <c r="BD1329" s="183"/>
      <c r="BE1329" s="183"/>
      <c r="BF1329" s="183"/>
      <c r="BG1329" s="183"/>
      <c r="BH1329" s="183"/>
      <c r="BI1329" s="183"/>
      <c r="BJ1329" s="183"/>
      <c r="BK1329" s="183"/>
      <c r="BL1329" s="183"/>
      <c r="BM1329" s="183"/>
      <c r="BN1329" s="183"/>
      <c r="BO1329" s="183"/>
      <c r="BP1329" s="183"/>
      <c r="BQ1329" s="183"/>
      <c r="BR1329" s="183"/>
      <c r="BS1329" s="183"/>
      <c r="BT1329" s="183"/>
      <c r="BU1329" s="183"/>
      <c r="BV1329" s="183"/>
      <c r="BW1329" s="183"/>
      <c r="BX1329" s="183"/>
      <c r="BY1329" s="183"/>
      <c r="BZ1329" s="183"/>
      <c r="CA1329" s="183"/>
      <c r="CB1329" s="183"/>
      <c r="CC1329" s="183"/>
      <c r="CD1329" s="183"/>
      <c r="CE1329" s="183"/>
      <c r="CF1329" s="183"/>
      <c r="CG1329" s="183"/>
      <c r="CH1329" s="183"/>
      <c r="CI1329" s="183"/>
      <c r="CJ1329" s="183"/>
      <c r="CK1329" s="183"/>
      <c r="CL1329" s="183"/>
      <c r="CM1329" s="183"/>
      <c r="CO1329" s="122"/>
      <c r="EP1329" s="187">
        <v>74.08</v>
      </c>
      <c r="EQ1329" s="187">
        <v>73.58</v>
      </c>
      <c r="ER1329" s="187">
        <v>74.37</v>
      </c>
      <c r="ES1329" s="187">
        <v>73.94</v>
      </c>
      <c r="ET1329" s="187">
        <v>75.55</v>
      </c>
      <c r="EU1329" s="187">
        <v>73.33</v>
      </c>
      <c r="EV1329" s="187"/>
    </row>
    <row r="1330" spans="3:152" ht="14.25" customHeight="1" x14ac:dyDescent="0.35">
      <c r="C1330" s="183"/>
      <c r="D1330" s="183"/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  <c r="W1330" s="183"/>
      <c r="X1330" s="183"/>
      <c r="Y1330" s="183"/>
      <c r="Z1330" s="183"/>
      <c r="AA1330" s="183"/>
      <c r="AB1330" s="183"/>
      <c r="AC1330" s="183"/>
      <c r="AD1330" s="183"/>
      <c r="AE1330" s="183"/>
      <c r="AF1330" s="183"/>
      <c r="AG1330" s="183"/>
      <c r="AH1330" s="183"/>
      <c r="AI1330" s="183"/>
      <c r="AJ1330" s="183"/>
      <c r="AK1330" s="183"/>
      <c r="AL1330" s="183"/>
      <c r="AM1330" s="183"/>
      <c r="AN1330" s="183"/>
      <c r="AO1330" s="183"/>
      <c r="AP1330" s="183"/>
      <c r="AQ1330" s="183"/>
      <c r="AR1330" s="183"/>
      <c r="AS1330" s="183"/>
      <c r="AT1330" s="183"/>
      <c r="AU1330" s="183"/>
      <c r="AV1330" s="183"/>
      <c r="AW1330" s="183"/>
      <c r="AX1330" s="183"/>
      <c r="AY1330" s="183"/>
      <c r="AZ1330" s="183"/>
      <c r="BA1330" s="183"/>
      <c r="BB1330" s="183"/>
      <c r="BC1330" s="183"/>
      <c r="BD1330" s="183"/>
      <c r="BE1330" s="183"/>
      <c r="BF1330" s="183"/>
      <c r="BG1330" s="183"/>
      <c r="BH1330" s="183"/>
      <c r="BI1330" s="183"/>
      <c r="BJ1330" s="183"/>
      <c r="BK1330" s="183"/>
      <c r="BL1330" s="183"/>
      <c r="BM1330" s="183"/>
      <c r="BN1330" s="183"/>
      <c r="BO1330" s="183"/>
      <c r="BP1330" s="183"/>
      <c r="BQ1330" s="183"/>
      <c r="BR1330" s="183"/>
      <c r="BS1330" s="183"/>
      <c r="BT1330" s="183"/>
      <c r="BU1330" s="183"/>
      <c r="BV1330" s="183"/>
      <c r="BW1330" s="183"/>
      <c r="BX1330" s="183"/>
      <c r="BY1330" s="183"/>
      <c r="BZ1330" s="183"/>
      <c r="CA1330" s="183"/>
      <c r="CB1330" s="183"/>
      <c r="CC1330" s="183"/>
      <c r="CD1330" s="183"/>
      <c r="CE1330" s="183"/>
      <c r="CF1330" s="183"/>
      <c r="CG1330" s="183"/>
      <c r="CH1330" s="183"/>
      <c r="CI1330" s="183"/>
      <c r="CJ1330" s="183"/>
      <c r="CK1330" s="183"/>
      <c r="CL1330" s="183"/>
      <c r="CM1330" s="183"/>
      <c r="CO1330" s="122"/>
    </row>
    <row r="1331" spans="3:152" ht="14.25" customHeight="1" x14ac:dyDescent="0.35">
      <c r="C1331" s="183"/>
      <c r="D1331" s="183"/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  <c r="W1331" s="183"/>
      <c r="X1331" s="183"/>
      <c r="Y1331" s="183"/>
      <c r="Z1331" s="183"/>
      <c r="AA1331" s="183"/>
      <c r="AB1331" s="183"/>
      <c r="AC1331" s="183"/>
      <c r="AD1331" s="183"/>
      <c r="AE1331" s="183"/>
      <c r="AF1331" s="183"/>
      <c r="AG1331" s="183"/>
      <c r="AH1331" s="183"/>
      <c r="AI1331" s="183"/>
      <c r="AJ1331" s="183"/>
      <c r="AK1331" s="183"/>
      <c r="AL1331" s="183"/>
      <c r="AM1331" s="183"/>
      <c r="AN1331" s="183"/>
      <c r="AO1331" s="183"/>
      <c r="AP1331" s="183"/>
      <c r="AQ1331" s="183"/>
      <c r="AR1331" s="183"/>
      <c r="AS1331" s="183"/>
      <c r="AT1331" s="183"/>
      <c r="AU1331" s="183"/>
      <c r="AV1331" s="183"/>
      <c r="AW1331" s="183"/>
      <c r="AX1331" s="183"/>
      <c r="AY1331" s="183"/>
      <c r="AZ1331" s="183"/>
      <c r="BA1331" s="183"/>
      <c r="BB1331" s="183"/>
      <c r="BC1331" s="183"/>
      <c r="BD1331" s="183"/>
      <c r="BE1331" s="183"/>
      <c r="BF1331" s="183"/>
      <c r="BG1331" s="183"/>
      <c r="BH1331" s="183"/>
      <c r="BI1331" s="183"/>
      <c r="BJ1331" s="183"/>
      <c r="BK1331" s="183"/>
      <c r="BL1331" s="183"/>
      <c r="BM1331" s="183"/>
      <c r="BN1331" s="183"/>
      <c r="BO1331" s="183"/>
      <c r="BP1331" s="183"/>
      <c r="BQ1331" s="183"/>
      <c r="BR1331" s="183"/>
      <c r="BS1331" s="183"/>
      <c r="BT1331" s="183"/>
      <c r="BU1331" s="183"/>
      <c r="BV1331" s="183"/>
      <c r="BW1331" s="183"/>
      <c r="BX1331" s="183"/>
      <c r="BY1331" s="183"/>
      <c r="BZ1331" s="183"/>
      <c r="CA1331" s="183"/>
      <c r="CB1331" s="183"/>
      <c r="CC1331" s="183"/>
      <c r="CD1331" s="183"/>
      <c r="CE1331" s="183"/>
      <c r="CF1331" s="183"/>
      <c r="CG1331" s="183"/>
      <c r="CH1331" s="183"/>
      <c r="CI1331" s="183"/>
      <c r="CJ1331" s="183"/>
      <c r="CK1331" s="183"/>
      <c r="CL1331" s="183"/>
      <c r="CM1331" s="183"/>
      <c r="CO1331" s="122"/>
    </row>
    <row r="1332" spans="3:152" ht="14.25" customHeight="1" x14ac:dyDescent="0.35">
      <c r="C1332" s="183"/>
      <c r="D1332" s="183"/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  <c r="W1332" s="183"/>
      <c r="X1332" s="183"/>
      <c r="Y1332" s="183"/>
      <c r="Z1332" s="183"/>
      <c r="AA1332" s="183"/>
      <c r="AB1332" s="183"/>
      <c r="AC1332" s="183"/>
      <c r="AD1332" s="183"/>
      <c r="AE1332" s="183"/>
      <c r="AF1332" s="183"/>
      <c r="AG1332" s="183"/>
      <c r="AH1332" s="183"/>
      <c r="AI1332" s="183"/>
      <c r="AJ1332" s="183"/>
      <c r="AK1332" s="183"/>
      <c r="AL1332" s="183"/>
      <c r="AM1332" s="183"/>
      <c r="AN1332" s="183"/>
      <c r="AO1332" s="183"/>
      <c r="AP1332" s="183"/>
      <c r="AQ1332" s="183"/>
      <c r="AR1332" s="183"/>
      <c r="AS1332" s="183"/>
      <c r="AT1332" s="183"/>
      <c r="AU1332" s="183"/>
      <c r="AV1332" s="183"/>
      <c r="AW1332" s="183"/>
      <c r="AX1332" s="183"/>
      <c r="AY1332" s="183"/>
      <c r="AZ1332" s="183"/>
      <c r="BA1332" s="183"/>
      <c r="BB1332" s="183"/>
      <c r="BC1332" s="183"/>
      <c r="BD1332" s="183"/>
      <c r="BE1332" s="183"/>
      <c r="BF1332" s="183"/>
      <c r="BG1332" s="183"/>
      <c r="BH1332" s="183"/>
      <c r="BI1332" s="183"/>
      <c r="BJ1332" s="183"/>
      <c r="BK1332" s="183"/>
      <c r="BL1332" s="183"/>
      <c r="BM1332" s="183"/>
      <c r="BN1332" s="183"/>
      <c r="BO1332" s="183"/>
      <c r="BP1332" s="183"/>
      <c r="BQ1332" s="183"/>
      <c r="BR1332" s="183"/>
      <c r="BS1332" s="183"/>
      <c r="BT1332" s="183"/>
      <c r="BU1332" s="183"/>
      <c r="BV1332" s="183"/>
      <c r="BW1332" s="183"/>
      <c r="BX1332" s="183"/>
      <c r="BY1332" s="183"/>
      <c r="BZ1332" s="183"/>
      <c r="CA1332" s="183"/>
      <c r="CB1332" s="183"/>
      <c r="CC1332" s="183"/>
      <c r="CD1332" s="183"/>
      <c r="CE1332" s="183"/>
      <c r="CF1332" s="183"/>
      <c r="CG1332" s="183"/>
      <c r="CH1332" s="183"/>
      <c r="CI1332" s="183"/>
      <c r="CJ1332" s="183"/>
      <c r="CK1332" s="183"/>
      <c r="CL1332" s="183"/>
      <c r="CM1332" s="183"/>
      <c r="CO1332" s="122"/>
    </row>
    <row r="1333" spans="3:152" ht="14.25" customHeight="1" x14ac:dyDescent="0.35">
      <c r="C1333" s="183"/>
      <c r="D1333" s="183"/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  <c r="W1333" s="183"/>
      <c r="X1333" s="183"/>
      <c r="Y1333" s="183"/>
      <c r="Z1333" s="183"/>
      <c r="AA1333" s="183"/>
      <c r="AB1333" s="183"/>
      <c r="AC1333" s="183"/>
      <c r="AD1333" s="183"/>
      <c r="AE1333" s="183"/>
      <c r="AF1333" s="183"/>
      <c r="AG1333" s="183"/>
      <c r="AH1333" s="183"/>
      <c r="AI1333" s="183"/>
      <c r="AJ1333" s="183"/>
      <c r="AK1333" s="183"/>
      <c r="AL1333" s="183"/>
      <c r="AM1333" s="183"/>
      <c r="AN1333" s="183"/>
      <c r="AO1333" s="183"/>
      <c r="AP1333" s="183"/>
      <c r="AQ1333" s="183"/>
      <c r="AR1333" s="183"/>
      <c r="AS1333" s="183"/>
      <c r="AT1333" s="183"/>
      <c r="AU1333" s="183"/>
      <c r="AV1333" s="183"/>
      <c r="AW1333" s="183"/>
      <c r="AX1333" s="183"/>
      <c r="AY1333" s="183"/>
      <c r="AZ1333" s="183"/>
      <c r="BA1333" s="183"/>
      <c r="BB1333" s="183"/>
      <c r="BC1333" s="183"/>
      <c r="BD1333" s="183"/>
      <c r="BE1333" s="183"/>
      <c r="BF1333" s="183"/>
      <c r="BG1333" s="183"/>
      <c r="BH1333" s="183"/>
      <c r="BI1333" s="183"/>
      <c r="BJ1333" s="183"/>
      <c r="BK1333" s="183"/>
      <c r="BL1333" s="183"/>
      <c r="BM1333" s="183"/>
      <c r="BN1333" s="183"/>
      <c r="BO1333" s="183"/>
      <c r="BP1333" s="183"/>
      <c r="BQ1333" s="183"/>
      <c r="BR1333" s="183"/>
      <c r="BS1333" s="183"/>
      <c r="BT1333" s="183"/>
      <c r="BU1333" s="183"/>
      <c r="BV1333" s="183"/>
      <c r="BW1333" s="183"/>
      <c r="BX1333" s="183"/>
      <c r="BY1333" s="183"/>
      <c r="BZ1333" s="183"/>
      <c r="CA1333" s="183"/>
      <c r="CB1333" s="183"/>
      <c r="CC1333" s="183"/>
      <c r="CD1333" s="183"/>
      <c r="CE1333" s="183"/>
      <c r="CF1333" s="183"/>
      <c r="CG1333" s="183"/>
      <c r="CH1333" s="183"/>
      <c r="CI1333" s="183"/>
      <c r="CJ1333" s="183"/>
      <c r="CK1333" s="183"/>
      <c r="CL1333" s="183"/>
      <c r="CM1333" s="183"/>
      <c r="CO1333" s="122"/>
    </row>
    <row r="1334" spans="3:152" ht="14.25" customHeight="1" x14ac:dyDescent="0.35">
      <c r="C1334" s="183"/>
      <c r="D1334" s="183"/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  <c r="W1334" s="183"/>
      <c r="X1334" s="183"/>
      <c r="Y1334" s="183"/>
      <c r="Z1334" s="183"/>
      <c r="AA1334" s="183"/>
      <c r="AB1334" s="183"/>
      <c r="AC1334" s="183"/>
      <c r="AD1334" s="183"/>
      <c r="AE1334" s="183"/>
      <c r="AF1334" s="183"/>
      <c r="AG1334" s="183"/>
      <c r="AH1334" s="183"/>
      <c r="AI1334" s="183"/>
      <c r="AJ1334" s="183"/>
      <c r="AK1334" s="183"/>
      <c r="AL1334" s="183"/>
      <c r="AM1334" s="183"/>
      <c r="AN1334" s="183"/>
      <c r="AO1334" s="183"/>
      <c r="AP1334" s="183"/>
      <c r="AQ1334" s="183"/>
      <c r="AR1334" s="183"/>
      <c r="AS1334" s="183"/>
      <c r="AT1334" s="183"/>
      <c r="AU1334" s="183"/>
      <c r="AV1334" s="183"/>
      <c r="AW1334" s="183"/>
      <c r="AX1334" s="183"/>
      <c r="AY1334" s="183"/>
      <c r="AZ1334" s="183"/>
      <c r="BA1334" s="183"/>
      <c r="BB1334" s="183"/>
      <c r="BC1334" s="183"/>
      <c r="BD1334" s="183"/>
      <c r="BE1334" s="183"/>
      <c r="BF1334" s="183"/>
      <c r="BG1334" s="183"/>
      <c r="BH1334" s="183"/>
      <c r="BI1334" s="183"/>
      <c r="BJ1334" s="183"/>
      <c r="BK1334" s="183"/>
      <c r="BL1334" s="183"/>
      <c r="BM1334" s="183"/>
      <c r="BN1334" s="183"/>
      <c r="BO1334" s="183"/>
      <c r="BP1334" s="183"/>
      <c r="BQ1334" s="183"/>
      <c r="BR1334" s="183"/>
      <c r="BS1334" s="183"/>
      <c r="BT1334" s="183"/>
      <c r="BU1334" s="183"/>
      <c r="BV1334" s="183"/>
      <c r="BW1334" s="183"/>
      <c r="BX1334" s="183"/>
      <c r="BY1334" s="183"/>
      <c r="BZ1334" s="183"/>
      <c r="CA1334" s="183"/>
      <c r="CB1334" s="183"/>
      <c r="CC1334" s="183"/>
      <c r="CD1334" s="183"/>
      <c r="CE1334" s="183"/>
      <c r="CF1334" s="183"/>
      <c r="CG1334" s="183"/>
      <c r="CH1334" s="183"/>
      <c r="CI1334" s="183"/>
      <c r="CJ1334" s="183"/>
      <c r="CK1334" s="183"/>
      <c r="CL1334" s="183"/>
      <c r="CM1334" s="183"/>
      <c r="CO1334" s="122"/>
    </row>
    <row r="1335" spans="3:152" ht="14.25" customHeight="1" x14ac:dyDescent="0.35">
      <c r="C1335" s="183"/>
      <c r="D1335" s="183"/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  <c r="W1335" s="183"/>
      <c r="X1335" s="183"/>
      <c r="Y1335" s="183"/>
      <c r="Z1335" s="183"/>
      <c r="AA1335" s="183"/>
      <c r="AB1335" s="183"/>
      <c r="AC1335" s="183"/>
      <c r="AD1335" s="183"/>
      <c r="AE1335" s="183"/>
      <c r="AF1335" s="183"/>
      <c r="AG1335" s="183"/>
      <c r="AH1335" s="183"/>
      <c r="AI1335" s="183"/>
      <c r="AJ1335" s="183"/>
      <c r="AK1335" s="183"/>
      <c r="AL1335" s="183"/>
      <c r="AM1335" s="183"/>
      <c r="AN1335" s="183"/>
      <c r="AO1335" s="183"/>
      <c r="AP1335" s="183"/>
      <c r="AQ1335" s="183"/>
      <c r="AR1335" s="183"/>
      <c r="AS1335" s="183"/>
      <c r="AT1335" s="183"/>
      <c r="AU1335" s="183"/>
      <c r="AV1335" s="183"/>
      <c r="AW1335" s="183"/>
      <c r="AX1335" s="183"/>
      <c r="AY1335" s="183"/>
      <c r="AZ1335" s="183"/>
      <c r="BA1335" s="183"/>
      <c r="BB1335" s="183"/>
      <c r="BC1335" s="183"/>
      <c r="BD1335" s="183"/>
      <c r="BE1335" s="183"/>
      <c r="BF1335" s="183"/>
      <c r="BG1335" s="183"/>
      <c r="BH1335" s="183"/>
      <c r="BI1335" s="183"/>
      <c r="BJ1335" s="183"/>
      <c r="BK1335" s="183"/>
      <c r="BL1335" s="183"/>
      <c r="BM1335" s="183"/>
      <c r="BN1335" s="183"/>
      <c r="BO1335" s="183"/>
      <c r="BP1335" s="183"/>
      <c r="BQ1335" s="183"/>
      <c r="BR1335" s="183"/>
      <c r="BS1335" s="183"/>
      <c r="BT1335" s="183"/>
      <c r="BU1335" s="183"/>
      <c r="BV1335" s="183"/>
      <c r="BW1335" s="183"/>
      <c r="BX1335" s="183"/>
      <c r="BY1335" s="183"/>
      <c r="BZ1335" s="183"/>
      <c r="CA1335" s="183"/>
      <c r="CB1335" s="183"/>
      <c r="CC1335" s="183"/>
      <c r="CD1335" s="183"/>
      <c r="CE1335" s="183"/>
      <c r="CF1335" s="183"/>
      <c r="CG1335" s="183"/>
      <c r="CH1335" s="183"/>
      <c r="CI1335" s="183"/>
      <c r="CJ1335" s="183"/>
      <c r="CK1335" s="183"/>
      <c r="CL1335" s="183"/>
      <c r="CM1335" s="183"/>
      <c r="CO1335" s="122"/>
    </row>
    <row r="1336" spans="3:152" ht="14.25" customHeight="1" x14ac:dyDescent="0.35">
      <c r="C1336" s="183"/>
      <c r="D1336" s="183"/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  <c r="W1336" s="183"/>
      <c r="X1336" s="183"/>
      <c r="Y1336" s="183"/>
      <c r="Z1336" s="183"/>
      <c r="AA1336" s="183"/>
      <c r="AB1336" s="183"/>
      <c r="AC1336" s="183"/>
      <c r="AD1336" s="183"/>
      <c r="AE1336" s="183"/>
      <c r="AF1336" s="183"/>
      <c r="AG1336" s="183"/>
      <c r="AH1336" s="183"/>
      <c r="AI1336" s="183"/>
      <c r="AJ1336" s="183"/>
      <c r="AK1336" s="183"/>
      <c r="AL1336" s="183"/>
      <c r="AM1336" s="183"/>
      <c r="AN1336" s="183"/>
      <c r="AO1336" s="183"/>
      <c r="AP1336" s="183"/>
      <c r="AQ1336" s="183"/>
      <c r="AR1336" s="183"/>
      <c r="AS1336" s="183"/>
      <c r="AT1336" s="183"/>
      <c r="AU1336" s="183"/>
      <c r="AV1336" s="183"/>
      <c r="AW1336" s="183"/>
      <c r="AX1336" s="183"/>
      <c r="AY1336" s="183"/>
      <c r="AZ1336" s="183"/>
      <c r="BA1336" s="183"/>
      <c r="BB1336" s="183"/>
      <c r="BC1336" s="183"/>
      <c r="BD1336" s="183"/>
      <c r="BE1336" s="183"/>
      <c r="BF1336" s="183"/>
      <c r="BG1336" s="183"/>
      <c r="BH1336" s="183"/>
      <c r="BI1336" s="183"/>
      <c r="BJ1336" s="183"/>
      <c r="BK1336" s="183"/>
      <c r="BL1336" s="183"/>
      <c r="BM1336" s="183"/>
      <c r="BN1336" s="183"/>
      <c r="BO1336" s="183"/>
      <c r="BP1336" s="183"/>
      <c r="BQ1336" s="183"/>
      <c r="BR1336" s="183"/>
      <c r="BS1336" s="183"/>
      <c r="BT1336" s="183"/>
      <c r="BU1336" s="183"/>
      <c r="BV1336" s="183"/>
      <c r="BW1336" s="183"/>
      <c r="BX1336" s="183"/>
      <c r="BY1336" s="183"/>
      <c r="BZ1336" s="183"/>
      <c r="CA1336" s="183"/>
      <c r="CB1336" s="183"/>
      <c r="CC1336" s="183"/>
      <c r="CD1336" s="183"/>
      <c r="CE1336" s="183"/>
      <c r="CF1336" s="183"/>
      <c r="CG1336" s="183"/>
      <c r="CH1336" s="183"/>
      <c r="CI1336" s="183"/>
      <c r="CJ1336" s="183"/>
      <c r="CK1336" s="183"/>
      <c r="CL1336" s="183"/>
      <c r="CM1336" s="183"/>
      <c r="CO1336" s="122"/>
    </row>
    <row r="1337" spans="3:152" ht="14.25" customHeight="1" x14ac:dyDescent="0.35">
      <c r="C1337" s="183"/>
      <c r="D1337" s="183"/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  <c r="W1337" s="183"/>
      <c r="X1337" s="183"/>
      <c r="Y1337" s="183"/>
      <c r="Z1337" s="183"/>
      <c r="AA1337" s="183"/>
      <c r="AB1337" s="183"/>
      <c r="AC1337" s="183"/>
      <c r="AD1337" s="183"/>
      <c r="AE1337" s="183"/>
      <c r="AF1337" s="183"/>
      <c r="AG1337" s="183"/>
      <c r="AH1337" s="183"/>
      <c r="AI1337" s="183"/>
      <c r="AJ1337" s="183"/>
      <c r="AK1337" s="183"/>
      <c r="AL1337" s="183"/>
      <c r="AM1337" s="183"/>
      <c r="AN1337" s="183"/>
      <c r="AO1337" s="183"/>
      <c r="AP1337" s="183"/>
      <c r="AQ1337" s="183"/>
      <c r="AR1337" s="183"/>
      <c r="AS1337" s="183"/>
      <c r="AT1337" s="183"/>
      <c r="AU1337" s="183"/>
      <c r="AV1337" s="183"/>
      <c r="AW1337" s="183"/>
      <c r="AX1337" s="183"/>
      <c r="AY1337" s="183"/>
      <c r="AZ1337" s="183"/>
      <c r="BA1337" s="183"/>
      <c r="BB1337" s="183"/>
      <c r="BC1337" s="183"/>
      <c r="BD1337" s="183"/>
      <c r="BE1337" s="183"/>
      <c r="BF1337" s="183"/>
      <c r="BG1337" s="183"/>
      <c r="BH1337" s="183"/>
      <c r="BI1337" s="183"/>
      <c r="BJ1337" s="183"/>
      <c r="BK1337" s="183"/>
      <c r="BL1337" s="183"/>
      <c r="BM1337" s="183"/>
      <c r="BN1337" s="183"/>
      <c r="BO1337" s="183"/>
      <c r="BP1337" s="183"/>
      <c r="BQ1337" s="183"/>
      <c r="BR1337" s="183"/>
      <c r="BS1337" s="183"/>
      <c r="BT1337" s="183"/>
      <c r="BU1337" s="183"/>
      <c r="BV1337" s="183"/>
      <c r="BW1337" s="183"/>
      <c r="BX1337" s="183"/>
      <c r="BY1337" s="183"/>
      <c r="BZ1337" s="183"/>
      <c r="CA1337" s="183"/>
      <c r="CB1337" s="183"/>
      <c r="CC1337" s="183"/>
      <c r="CD1337" s="183"/>
      <c r="CE1337" s="183"/>
      <c r="CF1337" s="183"/>
      <c r="CG1337" s="183"/>
      <c r="CH1337" s="183"/>
      <c r="CI1337" s="183"/>
      <c r="CJ1337" s="183"/>
      <c r="CK1337" s="183"/>
      <c r="CL1337" s="183"/>
      <c r="CM1337" s="183"/>
      <c r="CO1337" s="122"/>
    </row>
    <row r="1338" spans="3:152" ht="14.25" customHeight="1" x14ac:dyDescent="0.35">
      <c r="C1338" s="183"/>
      <c r="D1338" s="183"/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  <c r="W1338" s="183"/>
      <c r="X1338" s="183"/>
      <c r="Y1338" s="183"/>
      <c r="Z1338" s="183"/>
      <c r="AA1338" s="183"/>
      <c r="AB1338" s="183"/>
      <c r="AC1338" s="183"/>
      <c r="AD1338" s="183"/>
      <c r="AE1338" s="183"/>
      <c r="AF1338" s="183"/>
      <c r="AG1338" s="183"/>
      <c r="AH1338" s="183"/>
      <c r="AI1338" s="183"/>
      <c r="AJ1338" s="183"/>
      <c r="AK1338" s="183"/>
      <c r="AL1338" s="183"/>
      <c r="AM1338" s="183"/>
      <c r="AN1338" s="183"/>
      <c r="AO1338" s="183"/>
      <c r="AP1338" s="183"/>
      <c r="AQ1338" s="183"/>
      <c r="AR1338" s="183"/>
      <c r="AS1338" s="183"/>
      <c r="AT1338" s="183"/>
      <c r="AU1338" s="183"/>
      <c r="AV1338" s="183"/>
      <c r="AW1338" s="183"/>
      <c r="AX1338" s="183"/>
      <c r="AY1338" s="183"/>
      <c r="AZ1338" s="183"/>
      <c r="BA1338" s="183"/>
      <c r="BB1338" s="183"/>
      <c r="BC1338" s="183"/>
      <c r="BD1338" s="183"/>
      <c r="BE1338" s="183"/>
      <c r="BF1338" s="183"/>
      <c r="BG1338" s="183"/>
      <c r="BH1338" s="183"/>
      <c r="BI1338" s="183"/>
      <c r="BJ1338" s="183"/>
      <c r="BK1338" s="183"/>
      <c r="BL1338" s="183"/>
      <c r="BM1338" s="183"/>
      <c r="BN1338" s="183"/>
      <c r="BO1338" s="183"/>
      <c r="BP1338" s="183"/>
      <c r="BQ1338" s="183"/>
      <c r="BR1338" s="183"/>
      <c r="BS1338" s="183"/>
      <c r="BT1338" s="183"/>
      <c r="BU1338" s="183"/>
      <c r="BV1338" s="183"/>
      <c r="BW1338" s="183"/>
      <c r="BX1338" s="183"/>
      <c r="BY1338" s="183"/>
      <c r="BZ1338" s="183"/>
      <c r="CA1338" s="183"/>
      <c r="CB1338" s="183"/>
      <c r="CC1338" s="183"/>
      <c r="CD1338" s="183"/>
      <c r="CE1338" s="183"/>
      <c r="CF1338" s="183"/>
      <c r="CG1338" s="183"/>
      <c r="CH1338" s="183"/>
      <c r="CI1338" s="183"/>
      <c r="CJ1338" s="183"/>
      <c r="CK1338" s="183"/>
      <c r="CL1338" s="183"/>
      <c r="CM1338" s="183"/>
      <c r="CO1338" s="122"/>
    </row>
    <row r="1339" spans="3:152" ht="14.25" customHeight="1" x14ac:dyDescent="0.35">
      <c r="C1339" s="183"/>
      <c r="D1339" s="183"/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  <c r="W1339" s="183"/>
      <c r="X1339" s="183"/>
      <c r="Y1339" s="183"/>
      <c r="Z1339" s="183"/>
      <c r="AA1339" s="183"/>
      <c r="AB1339" s="183"/>
      <c r="AC1339" s="183"/>
      <c r="AD1339" s="183"/>
      <c r="AE1339" s="183"/>
      <c r="AF1339" s="183"/>
      <c r="AG1339" s="183"/>
      <c r="AH1339" s="183"/>
      <c r="AI1339" s="183"/>
      <c r="AJ1339" s="183"/>
      <c r="AK1339" s="183"/>
      <c r="AL1339" s="183"/>
      <c r="AM1339" s="183"/>
      <c r="AN1339" s="183"/>
      <c r="AO1339" s="183"/>
      <c r="AP1339" s="183"/>
      <c r="AQ1339" s="183"/>
      <c r="AR1339" s="183"/>
      <c r="AS1339" s="183"/>
      <c r="AT1339" s="183"/>
      <c r="AU1339" s="183"/>
      <c r="AV1339" s="183"/>
      <c r="AW1339" s="183"/>
      <c r="AX1339" s="183"/>
      <c r="AY1339" s="183"/>
      <c r="AZ1339" s="183"/>
      <c r="BA1339" s="183"/>
      <c r="BB1339" s="183"/>
      <c r="BC1339" s="183"/>
      <c r="BD1339" s="183"/>
      <c r="BE1339" s="183"/>
      <c r="BF1339" s="183"/>
      <c r="BG1339" s="183"/>
      <c r="BH1339" s="183"/>
      <c r="BI1339" s="183"/>
      <c r="BJ1339" s="183"/>
      <c r="BK1339" s="183"/>
      <c r="BL1339" s="183"/>
      <c r="BM1339" s="183"/>
      <c r="BN1339" s="183"/>
      <c r="BO1339" s="183"/>
      <c r="BP1339" s="183"/>
      <c r="BQ1339" s="183"/>
      <c r="BR1339" s="183"/>
      <c r="BS1339" s="183"/>
      <c r="BT1339" s="183"/>
      <c r="BU1339" s="183"/>
      <c r="BV1339" s="183"/>
      <c r="BW1339" s="183"/>
      <c r="BX1339" s="183"/>
      <c r="BY1339" s="183"/>
      <c r="BZ1339" s="183"/>
      <c r="CA1339" s="183"/>
      <c r="CB1339" s="183"/>
      <c r="CC1339" s="183"/>
      <c r="CD1339" s="183"/>
      <c r="CE1339" s="183"/>
      <c r="CF1339" s="183"/>
      <c r="CG1339" s="183"/>
      <c r="CH1339" s="183"/>
      <c r="CI1339" s="183"/>
      <c r="CJ1339" s="183"/>
      <c r="CK1339" s="183"/>
      <c r="CL1339" s="183"/>
      <c r="CM1339" s="183"/>
      <c r="CO1339" s="122"/>
    </row>
    <row r="1340" spans="3:152" ht="14.25" customHeight="1" x14ac:dyDescent="0.35">
      <c r="C1340" s="369" t="s">
        <v>1245</v>
      </c>
      <c r="D1340" s="369"/>
      <c r="E1340" s="369"/>
      <c r="F1340" s="369"/>
      <c r="G1340" s="369"/>
      <c r="H1340" s="369"/>
      <c r="I1340" s="369"/>
      <c r="J1340" s="369"/>
      <c r="K1340" s="369"/>
      <c r="L1340" s="369"/>
      <c r="M1340" s="369"/>
      <c r="N1340" s="369"/>
      <c r="O1340" s="369"/>
      <c r="P1340" s="369"/>
      <c r="Q1340" s="369"/>
      <c r="R1340" s="369"/>
      <c r="S1340" s="369"/>
      <c r="T1340" s="369"/>
      <c r="U1340" s="183"/>
      <c r="V1340" s="183"/>
      <c r="W1340" s="183"/>
      <c r="X1340" s="183"/>
      <c r="Y1340" s="183"/>
      <c r="Z1340" s="183"/>
      <c r="AA1340" s="183"/>
      <c r="AB1340" s="183"/>
      <c r="AC1340" s="183"/>
      <c r="AD1340" s="183"/>
      <c r="AE1340" s="183"/>
      <c r="AF1340" s="183"/>
      <c r="AG1340" s="183"/>
      <c r="AH1340" s="183"/>
      <c r="AI1340" s="183"/>
      <c r="AJ1340" s="183"/>
      <c r="AK1340" s="183"/>
      <c r="AL1340" s="183"/>
      <c r="AM1340" s="183"/>
      <c r="AN1340" s="183"/>
      <c r="AO1340" s="183"/>
      <c r="AP1340" s="183"/>
      <c r="AQ1340" s="183"/>
      <c r="AR1340" s="183"/>
      <c r="AS1340" s="183"/>
      <c r="AT1340" s="183"/>
      <c r="AU1340" s="183"/>
      <c r="AV1340" s="183"/>
      <c r="AW1340" s="369" t="s">
        <v>1245</v>
      </c>
      <c r="AX1340" s="369"/>
      <c r="AY1340" s="369"/>
      <c r="AZ1340" s="369"/>
      <c r="BA1340" s="369"/>
      <c r="BB1340" s="369"/>
      <c r="BC1340" s="369"/>
      <c r="BD1340" s="369"/>
      <c r="BE1340" s="369"/>
      <c r="BF1340" s="369"/>
      <c r="BG1340" s="369"/>
      <c r="BH1340" s="369"/>
      <c r="BI1340" s="369"/>
      <c r="BJ1340" s="369"/>
      <c r="BK1340" s="369"/>
      <c r="BL1340" s="369"/>
      <c r="BM1340" s="369"/>
      <c r="BN1340" s="369"/>
      <c r="BO1340" s="183"/>
      <c r="BP1340" s="183"/>
      <c r="BQ1340" s="183"/>
      <c r="BR1340" s="183"/>
      <c r="BS1340" s="183"/>
      <c r="BT1340" s="183"/>
      <c r="BU1340" s="183"/>
      <c r="BV1340" s="183"/>
      <c r="BW1340" s="183"/>
      <c r="BX1340" s="183"/>
      <c r="BY1340" s="183"/>
      <c r="BZ1340" s="183"/>
      <c r="CA1340" s="183"/>
      <c r="CB1340" s="183"/>
      <c r="CC1340" s="183"/>
      <c r="CD1340" s="183"/>
      <c r="CE1340" s="183"/>
      <c r="CF1340" s="183"/>
      <c r="CG1340" s="183"/>
      <c r="CH1340" s="183"/>
      <c r="CI1340" s="183"/>
      <c r="CJ1340" s="183"/>
      <c r="CK1340" s="183"/>
      <c r="CL1340" s="183"/>
      <c r="CM1340" s="183"/>
      <c r="CO1340" s="122"/>
    </row>
    <row r="1341" spans="3:152" ht="14.25" customHeight="1" x14ac:dyDescent="0.35">
      <c r="D1341" s="183"/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  <c r="W1341" s="183"/>
      <c r="X1341" s="183"/>
      <c r="Y1341" s="183"/>
      <c r="Z1341" s="183"/>
      <c r="AA1341" s="183"/>
      <c r="AB1341" s="183"/>
      <c r="AC1341" s="183"/>
      <c r="AD1341" s="183"/>
      <c r="AE1341" s="183"/>
      <c r="AF1341" s="183"/>
      <c r="AG1341" s="183"/>
      <c r="AH1341" s="183"/>
      <c r="AI1341" s="183"/>
      <c r="AJ1341" s="183"/>
      <c r="AK1341" s="183"/>
      <c r="AL1341" s="183"/>
      <c r="AM1341" s="183"/>
      <c r="AN1341" s="183"/>
      <c r="AO1341" s="183"/>
      <c r="AP1341" s="183"/>
      <c r="AQ1341" s="183"/>
      <c r="AR1341" s="183"/>
      <c r="AS1341" s="183"/>
      <c r="AT1341" s="183"/>
      <c r="AU1341" s="183"/>
      <c r="AV1341" s="183"/>
      <c r="AW1341" s="183"/>
      <c r="AX1341" s="183"/>
      <c r="AY1341" s="183"/>
      <c r="AZ1341" s="183"/>
      <c r="BA1341" s="183"/>
      <c r="BB1341" s="183"/>
      <c r="BC1341" s="183"/>
      <c r="BD1341" s="183"/>
      <c r="BE1341" s="183"/>
      <c r="BF1341" s="183"/>
      <c r="BG1341" s="183"/>
      <c r="BH1341" s="183"/>
      <c r="BI1341" s="183"/>
      <c r="BJ1341" s="183"/>
      <c r="BK1341" s="183"/>
      <c r="BL1341" s="183"/>
      <c r="BM1341" s="183"/>
      <c r="BN1341" s="183"/>
      <c r="BO1341" s="183"/>
      <c r="BP1341" s="183"/>
      <c r="BQ1341" s="183"/>
      <c r="BR1341" s="183"/>
      <c r="BS1341" s="183"/>
      <c r="BT1341" s="183"/>
      <c r="BU1341" s="183"/>
      <c r="BV1341" s="183"/>
      <c r="BW1341" s="183"/>
      <c r="BX1341" s="183"/>
      <c r="BY1341" s="183"/>
      <c r="BZ1341" s="183"/>
      <c r="CA1341" s="183"/>
      <c r="CB1341" s="183"/>
      <c r="CC1341" s="183"/>
      <c r="CD1341" s="183"/>
      <c r="CE1341" s="183"/>
      <c r="CF1341" s="183"/>
      <c r="CG1341" s="183"/>
      <c r="CH1341" s="183"/>
      <c r="CI1341" s="183"/>
      <c r="CJ1341" s="183"/>
      <c r="CK1341" s="183"/>
      <c r="CL1341" s="183"/>
      <c r="CM1341" s="183"/>
      <c r="CN1341" s="183"/>
    </row>
    <row r="1342" spans="3:152" ht="14.25" customHeight="1" x14ac:dyDescent="0.35">
      <c r="D1342" s="105" t="s">
        <v>627</v>
      </c>
      <c r="E1342" s="105"/>
      <c r="F1342" s="105"/>
      <c r="G1342" s="105"/>
      <c r="H1342" s="105"/>
      <c r="I1342" s="105"/>
      <c r="J1342" s="105"/>
      <c r="K1342" s="105"/>
      <c r="L1342" s="105"/>
      <c r="M1342" s="105"/>
      <c r="N1342" s="105"/>
      <c r="O1342" s="105"/>
      <c r="P1342" s="105"/>
      <c r="Q1342" s="105"/>
      <c r="R1342" s="105"/>
      <c r="S1342" s="105"/>
      <c r="T1342" s="105"/>
      <c r="U1342" s="105"/>
      <c r="V1342" s="105"/>
      <c r="W1342" s="105"/>
      <c r="X1342" s="105"/>
      <c r="Y1342" s="105"/>
      <c r="Z1342" s="105"/>
      <c r="AA1342" s="105"/>
      <c r="AB1342" s="105"/>
      <c r="AC1342" s="105"/>
      <c r="AD1342" s="105"/>
      <c r="AE1342" s="105"/>
      <c r="AF1342" s="105"/>
      <c r="AG1342" s="105"/>
      <c r="AH1342" s="105"/>
      <c r="AI1342" s="105"/>
      <c r="AJ1342" s="105"/>
      <c r="AK1342" s="105"/>
      <c r="AL1342" s="105"/>
      <c r="AM1342" s="105"/>
      <c r="AN1342" s="105"/>
      <c r="AO1342" s="105"/>
      <c r="AP1342" s="105"/>
      <c r="AQ1342" s="105"/>
      <c r="AR1342" s="105"/>
      <c r="AS1342" s="105"/>
      <c r="AT1342" s="105"/>
      <c r="AU1342" s="105"/>
      <c r="AV1342" s="105"/>
      <c r="AW1342" s="105"/>
      <c r="AX1342" s="105"/>
      <c r="AY1342" s="105"/>
      <c r="AZ1342" s="105"/>
      <c r="BA1342" s="105"/>
      <c r="BB1342" s="105"/>
      <c r="BC1342" s="105"/>
      <c r="BD1342" s="105"/>
      <c r="BE1342" s="105"/>
      <c r="BF1342" s="105"/>
      <c r="BG1342" s="105"/>
      <c r="BH1342" s="105"/>
      <c r="BI1342" s="105"/>
      <c r="BJ1342" s="105"/>
      <c r="BK1342" s="105"/>
      <c r="BL1342" s="105"/>
      <c r="BM1342" s="105"/>
      <c r="BN1342" s="105"/>
      <c r="BO1342" s="105"/>
      <c r="BP1342" s="105"/>
      <c r="BQ1342" s="105"/>
      <c r="BR1342" s="105"/>
      <c r="BS1342" s="105"/>
      <c r="BT1342" s="105"/>
      <c r="BU1342" s="105"/>
      <c r="BV1342" s="105"/>
      <c r="BW1342" s="105"/>
      <c r="BX1342" s="105"/>
      <c r="BY1342" s="105"/>
      <c r="BZ1342" s="105"/>
      <c r="CA1342" s="105"/>
      <c r="CB1342" s="105"/>
      <c r="CC1342" s="105"/>
      <c r="CD1342" s="105"/>
      <c r="CE1342" s="105"/>
      <c r="CF1342" s="105"/>
      <c r="CG1342" s="105"/>
      <c r="CH1342" s="105"/>
      <c r="CI1342" s="105"/>
      <c r="CJ1342" s="105"/>
      <c r="CK1342" s="105"/>
      <c r="CL1342" s="105"/>
      <c r="CM1342" s="105"/>
      <c r="CN1342" s="105"/>
    </row>
    <row r="1343" spans="3:152" ht="14.25" customHeight="1" x14ac:dyDescent="0.35">
      <c r="D1343" s="105"/>
      <c r="E1343" s="105"/>
      <c r="F1343" s="105"/>
      <c r="G1343" s="105"/>
      <c r="H1343" s="105"/>
      <c r="I1343" s="105"/>
      <c r="J1343" s="105"/>
      <c r="K1343" s="105"/>
      <c r="L1343" s="105"/>
      <c r="M1343" s="105"/>
      <c r="N1343" s="105"/>
      <c r="O1343" s="105"/>
      <c r="P1343" s="105"/>
      <c r="Q1343" s="105"/>
      <c r="R1343" s="105"/>
      <c r="S1343" s="105"/>
      <c r="T1343" s="105"/>
      <c r="U1343" s="105"/>
      <c r="V1343" s="105"/>
      <c r="W1343" s="105"/>
      <c r="X1343" s="105"/>
      <c r="Y1343" s="105"/>
      <c r="Z1343" s="105"/>
      <c r="AA1343" s="105"/>
      <c r="AB1343" s="105"/>
      <c r="AC1343" s="105"/>
      <c r="AD1343" s="105"/>
      <c r="AE1343" s="105"/>
      <c r="AF1343" s="105"/>
      <c r="AG1343" s="105"/>
      <c r="AH1343" s="105"/>
      <c r="AI1343" s="105"/>
      <c r="AJ1343" s="105"/>
      <c r="AK1343" s="105"/>
      <c r="AL1343" s="105"/>
      <c r="AM1343" s="105"/>
      <c r="AN1343" s="105"/>
      <c r="AO1343" s="105"/>
      <c r="AP1343" s="105"/>
      <c r="AQ1343" s="105"/>
      <c r="AR1343" s="105"/>
      <c r="AS1343" s="105"/>
      <c r="AT1343" s="105"/>
      <c r="AU1343" s="105"/>
      <c r="AV1343" s="105"/>
      <c r="AW1343" s="105"/>
      <c r="AX1343" s="105"/>
      <c r="AY1343" s="105"/>
      <c r="AZ1343" s="105"/>
      <c r="BA1343" s="105"/>
      <c r="BB1343" s="105"/>
      <c r="BC1343" s="105"/>
      <c r="BD1343" s="105"/>
      <c r="BE1343" s="105"/>
      <c r="BF1343" s="105"/>
      <c r="BG1343" s="105"/>
      <c r="BH1343" s="105"/>
      <c r="BI1343" s="105"/>
      <c r="BJ1343" s="105"/>
      <c r="BK1343" s="105"/>
      <c r="BL1343" s="105"/>
      <c r="BM1343" s="105"/>
      <c r="BN1343" s="105"/>
      <c r="BO1343" s="105"/>
      <c r="BP1343" s="105"/>
      <c r="BQ1343" s="105"/>
      <c r="BR1343" s="105"/>
      <c r="BS1343" s="105"/>
      <c r="BT1343" s="105"/>
      <c r="BU1343" s="105"/>
      <c r="BV1343" s="105"/>
      <c r="BW1343" s="105"/>
      <c r="BX1343" s="105"/>
      <c r="BY1343" s="105"/>
      <c r="BZ1343" s="105"/>
      <c r="CA1343" s="105"/>
      <c r="CB1343" s="105"/>
      <c r="CC1343" s="105"/>
      <c r="CD1343" s="105"/>
      <c r="CE1343" s="105"/>
      <c r="CF1343" s="105"/>
      <c r="CG1343" s="105"/>
      <c r="CH1343" s="105"/>
      <c r="CI1343" s="105"/>
      <c r="CJ1343" s="105"/>
      <c r="CK1343" s="105"/>
      <c r="CL1343" s="105"/>
      <c r="CM1343" s="105"/>
      <c r="CN1343" s="105"/>
    </row>
    <row r="1344" spans="3:152" ht="14.25" customHeight="1" x14ac:dyDescent="0.35"/>
    <row r="1345" spans="4:147" ht="14.25" customHeight="1" x14ac:dyDescent="0.35">
      <c r="D1345" s="376" t="s">
        <v>626</v>
      </c>
      <c r="E1345" s="376"/>
      <c r="F1345" s="376"/>
      <c r="G1345" s="376"/>
      <c r="H1345" s="376"/>
      <c r="I1345" s="376"/>
      <c r="J1345" s="376"/>
      <c r="K1345" s="376"/>
      <c r="L1345" s="376"/>
      <c r="M1345" s="376"/>
      <c r="N1345" s="376"/>
      <c r="O1345" s="376"/>
      <c r="P1345" s="376"/>
      <c r="Q1345" s="376"/>
      <c r="R1345" s="376"/>
      <c r="S1345" s="376"/>
      <c r="T1345" s="376"/>
      <c r="U1345" s="376"/>
      <c r="V1345" s="376"/>
      <c r="W1345" s="376"/>
      <c r="X1345" s="376"/>
      <c r="Y1345" s="376"/>
      <c r="Z1345" s="376"/>
      <c r="AA1345" s="376"/>
      <c r="AB1345" s="376"/>
      <c r="AC1345" s="376"/>
      <c r="AD1345" s="376"/>
      <c r="AE1345" s="376"/>
      <c r="AF1345" s="376"/>
      <c r="AG1345" s="376"/>
      <c r="AH1345" s="376"/>
      <c r="AI1345" s="376"/>
      <c r="AJ1345" s="376"/>
      <c r="AK1345" s="376"/>
      <c r="AL1345" s="376"/>
      <c r="AM1345" s="376"/>
      <c r="AN1345" s="376"/>
      <c r="AO1345" s="376"/>
      <c r="AP1345" s="376"/>
      <c r="AQ1345" s="376"/>
      <c r="AR1345" s="376"/>
      <c r="AS1345" s="376"/>
      <c r="AT1345" s="376"/>
      <c r="AV1345" s="359" t="s">
        <v>622</v>
      </c>
      <c r="AW1345" s="359"/>
      <c r="AX1345" s="359"/>
      <c r="AY1345" s="359"/>
      <c r="AZ1345" s="359"/>
      <c r="BA1345" s="359"/>
      <c r="BB1345" s="359"/>
      <c r="BC1345" s="359"/>
      <c r="BD1345" s="359"/>
      <c r="BE1345" s="359"/>
      <c r="BF1345" s="359"/>
      <c r="BG1345" s="359"/>
      <c r="BH1345" s="359"/>
      <c r="BI1345" s="359"/>
      <c r="BJ1345" s="359"/>
      <c r="BK1345" s="359"/>
      <c r="BL1345" s="359"/>
      <c r="BM1345" s="359"/>
      <c r="BN1345" s="359"/>
      <c r="BO1345" s="359"/>
      <c r="BP1345" s="359"/>
      <c r="BQ1345" s="359"/>
      <c r="BR1345" s="359"/>
      <c r="BS1345" s="359"/>
      <c r="BT1345" s="359"/>
      <c r="BU1345" s="359"/>
      <c r="BV1345" s="359"/>
      <c r="BW1345" s="359"/>
      <c r="BX1345" s="359"/>
      <c r="BY1345" s="359"/>
      <c r="BZ1345" s="359"/>
      <c r="CA1345" s="359"/>
      <c r="CB1345" s="359"/>
      <c r="CC1345" s="359"/>
      <c r="CD1345" s="359"/>
      <c r="CE1345" s="359"/>
      <c r="CF1345" s="359"/>
      <c r="CG1345" s="359"/>
      <c r="CH1345" s="359"/>
      <c r="CI1345" s="359"/>
      <c r="CJ1345" s="359"/>
      <c r="CK1345" s="359"/>
      <c r="CL1345" s="359"/>
      <c r="CM1345" s="359"/>
      <c r="CN1345" s="359"/>
    </row>
    <row r="1346" spans="4:147" ht="14.25" customHeight="1" x14ac:dyDescent="0.35">
      <c r="D1346" s="376"/>
      <c r="E1346" s="376"/>
      <c r="F1346" s="376"/>
      <c r="G1346" s="376"/>
      <c r="H1346" s="376"/>
      <c r="I1346" s="376"/>
      <c r="J1346" s="376"/>
      <c r="K1346" s="376"/>
      <c r="L1346" s="376"/>
      <c r="M1346" s="376"/>
      <c r="N1346" s="376"/>
      <c r="O1346" s="376"/>
      <c r="P1346" s="376"/>
      <c r="Q1346" s="376"/>
      <c r="R1346" s="376"/>
      <c r="S1346" s="376"/>
      <c r="T1346" s="376"/>
      <c r="U1346" s="376"/>
      <c r="V1346" s="376"/>
      <c r="W1346" s="376"/>
      <c r="X1346" s="376"/>
      <c r="Y1346" s="376"/>
      <c r="Z1346" s="376"/>
      <c r="AA1346" s="376"/>
      <c r="AB1346" s="376"/>
      <c r="AC1346" s="376"/>
      <c r="AD1346" s="376"/>
      <c r="AE1346" s="376"/>
      <c r="AF1346" s="376"/>
      <c r="AG1346" s="376"/>
      <c r="AH1346" s="376"/>
      <c r="AI1346" s="376"/>
      <c r="AJ1346" s="376"/>
      <c r="AK1346" s="376"/>
      <c r="AL1346" s="376"/>
      <c r="AM1346" s="376"/>
      <c r="AN1346" s="376"/>
      <c r="AO1346" s="376"/>
      <c r="AP1346" s="376"/>
      <c r="AQ1346" s="376"/>
      <c r="AR1346" s="376"/>
      <c r="AS1346" s="376"/>
      <c r="AT1346" s="376"/>
      <c r="AV1346" s="359"/>
      <c r="AW1346" s="359"/>
      <c r="AX1346" s="359"/>
      <c r="AY1346" s="359"/>
      <c r="AZ1346" s="359"/>
      <c r="BA1346" s="359"/>
      <c r="BB1346" s="359"/>
      <c r="BC1346" s="359"/>
      <c r="BD1346" s="359"/>
      <c r="BE1346" s="359"/>
      <c r="BF1346" s="359"/>
      <c r="BG1346" s="359"/>
      <c r="BH1346" s="359"/>
      <c r="BI1346" s="359"/>
      <c r="BJ1346" s="359"/>
      <c r="BK1346" s="359"/>
      <c r="BL1346" s="359"/>
      <c r="BM1346" s="359"/>
      <c r="BN1346" s="359"/>
      <c r="BO1346" s="359"/>
      <c r="BP1346" s="359"/>
      <c r="BQ1346" s="359"/>
      <c r="BR1346" s="359"/>
      <c r="BS1346" s="359"/>
      <c r="BT1346" s="359"/>
      <c r="BU1346" s="359"/>
      <c r="BV1346" s="359"/>
      <c r="BW1346" s="359"/>
      <c r="BX1346" s="359"/>
      <c r="BY1346" s="359"/>
      <c r="BZ1346" s="359"/>
      <c r="CA1346" s="359"/>
      <c r="CB1346" s="359"/>
      <c r="CC1346" s="359"/>
      <c r="CD1346" s="359"/>
      <c r="CE1346" s="359"/>
      <c r="CF1346" s="359"/>
      <c r="CG1346" s="359"/>
      <c r="CH1346" s="359"/>
      <c r="CI1346" s="359"/>
      <c r="CJ1346" s="359"/>
      <c r="CK1346" s="359"/>
      <c r="CL1346" s="359"/>
      <c r="CM1346" s="359"/>
      <c r="CN1346" s="359"/>
    </row>
    <row r="1347" spans="4:147" ht="14.25" customHeight="1" x14ac:dyDescent="0.35"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V1347" s="818"/>
      <c r="AW1347" s="818"/>
      <c r="AX1347" s="818"/>
      <c r="AY1347" s="818"/>
      <c r="AZ1347" s="818"/>
      <c r="BA1347" s="818"/>
      <c r="BB1347" s="818"/>
      <c r="BC1347" s="818"/>
      <c r="BD1347" s="818"/>
      <c r="BE1347" s="818"/>
      <c r="BF1347" s="818"/>
      <c r="BG1347" s="818"/>
      <c r="BH1347" s="818"/>
      <c r="BI1347" s="818"/>
      <c r="BJ1347" s="818"/>
      <c r="BK1347" s="818"/>
      <c r="BL1347" s="818"/>
      <c r="BM1347" s="818"/>
      <c r="BN1347" s="818"/>
      <c r="BO1347" s="818"/>
      <c r="BP1347" s="818"/>
      <c r="BQ1347" s="818"/>
      <c r="BR1347" s="818"/>
      <c r="BS1347" s="818"/>
      <c r="BT1347" s="818"/>
      <c r="BU1347" s="818"/>
      <c r="BV1347" s="818"/>
      <c r="BW1347" s="818"/>
      <c r="BX1347" s="818"/>
      <c r="BY1347" s="818"/>
      <c r="BZ1347" s="818"/>
      <c r="CA1347" s="818"/>
      <c r="CB1347" s="818"/>
      <c r="CC1347" s="818"/>
      <c r="CD1347" s="818"/>
      <c r="CE1347" s="818"/>
      <c r="CF1347" s="818"/>
      <c r="CG1347" s="818"/>
      <c r="CH1347" s="818"/>
      <c r="CI1347" s="818"/>
      <c r="CJ1347" s="818"/>
      <c r="CK1347" s="818"/>
      <c r="CL1347" s="818"/>
      <c r="CM1347" s="818"/>
      <c r="CN1347" s="818"/>
    </row>
    <row r="1348" spans="4:147" ht="14.25" customHeight="1" x14ac:dyDescent="0.35">
      <c r="D1348" s="270" t="s">
        <v>616</v>
      </c>
      <c r="E1348" s="271"/>
      <c r="F1348" s="271"/>
      <c r="G1348" s="271"/>
      <c r="H1348" s="271"/>
      <c r="I1348" s="271"/>
      <c r="J1348" s="271"/>
      <c r="K1348" s="271"/>
      <c r="L1348" s="271"/>
      <c r="M1348" s="271"/>
      <c r="N1348" s="271"/>
      <c r="O1348" s="271"/>
      <c r="P1348" s="271"/>
      <c r="Q1348" s="272"/>
      <c r="R1348" s="270" t="s">
        <v>617</v>
      </c>
      <c r="S1348" s="271"/>
      <c r="T1348" s="271"/>
      <c r="U1348" s="271"/>
      <c r="V1348" s="271"/>
      <c r="W1348" s="271"/>
      <c r="X1348" s="271"/>
      <c r="Y1348" s="271"/>
      <c r="Z1348" s="271"/>
      <c r="AA1348" s="271"/>
      <c r="AB1348" s="271"/>
      <c r="AC1348" s="271"/>
      <c r="AD1348" s="271"/>
      <c r="AE1348" s="272"/>
      <c r="AF1348" s="270" t="s">
        <v>618</v>
      </c>
      <c r="AG1348" s="271"/>
      <c r="AH1348" s="271"/>
      <c r="AI1348" s="271"/>
      <c r="AJ1348" s="271"/>
      <c r="AK1348" s="271"/>
      <c r="AL1348" s="271"/>
      <c r="AM1348" s="271"/>
      <c r="AN1348" s="271"/>
      <c r="AO1348" s="271"/>
      <c r="AP1348" s="271"/>
      <c r="AQ1348" s="271"/>
      <c r="AR1348" s="271"/>
      <c r="AS1348" s="271"/>
      <c r="AT1348" s="272"/>
      <c r="AV1348" s="270" t="s">
        <v>616</v>
      </c>
      <c r="AW1348" s="271"/>
      <c r="AX1348" s="271"/>
      <c r="AY1348" s="271"/>
      <c r="AZ1348" s="271"/>
      <c r="BA1348" s="271"/>
      <c r="BB1348" s="271"/>
      <c r="BC1348" s="271"/>
      <c r="BD1348" s="271"/>
      <c r="BE1348" s="271"/>
      <c r="BF1348" s="271"/>
      <c r="BG1348" s="271"/>
      <c r="BH1348" s="271"/>
      <c r="BI1348" s="271"/>
      <c r="BJ1348" s="270" t="s">
        <v>617</v>
      </c>
      <c r="BK1348" s="271"/>
      <c r="BL1348" s="271"/>
      <c r="BM1348" s="271"/>
      <c r="BN1348" s="271"/>
      <c r="BO1348" s="271"/>
      <c r="BP1348" s="271"/>
      <c r="BQ1348" s="271"/>
      <c r="BR1348" s="271"/>
      <c r="BS1348" s="271"/>
      <c r="BT1348" s="271"/>
      <c r="BU1348" s="271"/>
      <c r="BV1348" s="271"/>
      <c r="BW1348" s="271"/>
      <c r="BX1348" s="270" t="s">
        <v>618</v>
      </c>
      <c r="BY1348" s="271"/>
      <c r="BZ1348" s="271"/>
      <c r="CA1348" s="271"/>
      <c r="CB1348" s="271"/>
      <c r="CC1348" s="271"/>
      <c r="CD1348" s="271"/>
      <c r="CE1348" s="271"/>
      <c r="CF1348" s="271"/>
      <c r="CG1348" s="271"/>
      <c r="CH1348" s="271"/>
      <c r="CI1348" s="271"/>
      <c r="CJ1348" s="271"/>
      <c r="CK1348" s="271"/>
      <c r="CL1348" s="271"/>
      <c r="CM1348" s="271"/>
      <c r="CN1348" s="272"/>
    </row>
    <row r="1349" spans="4:147" ht="14.25" customHeight="1" x14ac:dyDescent="0.35">
      <c r="D1349" s="273"/>
      <c r="E1349" s="274"/>
      <c r="F1349" s="274"/>
      <c r="G1349" s="274"/>
      <c r="H1349" s="274"/>
      <c r="I1349" s="274"/>
      <c r="J1349" s="274"/>
      <c r="K1349" s="274"/>
      <c r="L1349" s="274"/>
      <c r="M1349" s="274"/>
      <c r="N1349" s="274"/>
      <c r="O1349" s="274"/>
      <c r="P1349" s="274"/>
      <c r="Q1349" s="275"/>
      <c r="R1349" s="273"/>
      <c r="S1349" s="274"/>
      <c r="T1349" s="274"/>
      <c r="U1349" s="274"/>
      <c r="V1349" s="274"/>
      <c r="W1349" s="274"/>
      <c r="X1349" s="274"/>
      <c r="Y1349" s="274"/>
      <c r="Z1349" s="274"/>
      <c r="AA1349" s="274"/>
      <c r="AB1349" s="274"/>
      <c r="AC1349" s="274"/>
      <c r="AD1349" s="274"/>
      <c r="AE1349" s="275"/>
      <c r="AF1349" s="273"/>
      <c r="AG1349" s="274"/>
      <c r="AH1349" s="274"/>
      <c r="AI1349" s="274"/>
      <c r="AJ1349" s="274"/>
      <c r="AK1349" s="274"/>
      <c r="AL1349" s="274"/>
      <c r="AM1349" s="274"/>
      <c r="AN1349" s="274"/>
      <c r="AO1349" s="274"/>
      <c r="AP1349" s="274"/>
      <c r="AQ1349" s="274"/>
      <c r="AR1349" s="274"/>
      <c r="AS1349" s="274"/>
      <c r="AT1349" s="275"/>
      <c r="AV1349" s="273"/>
      <c r="AW1349" s="274"/>
      <c r="AX1349" s="274"/>
      <c r="AY1349" s="274"/>
      <c r="AZ1349" s="274"/>
      <c r="BA1349" s="274"/>
      <c r="BB1349" s="274"/>
      <c r="BC1349" s="274"/>
      <c r="BD1349" s="274"/>
      <c r="BE1349" s="274"/>
      <c r="BF1349" s="274"/>
      <c r="BG1349" s="274"/>
      <c r="BH1349" s="274"/>
      <c r="BI1349" s="274"/>
      <c r="BJ1349" s="273"/>
      <c r="BK1349" s="274"/>
      <c r="BL1349" s="274"/>
      <c r="BM1349" s="274"/>
      <c r="BN1349" s="274"/>
      <c r="BO1349" s="274"/>
      <c r="BP1349" s="274"/>
      <c r="BQ1349" s="274"/>
      <c r="BR1349" s="274"/>
      <c r="BS1349" s="274"/>
      <c r="BT1349" s="274"/>
      <c r="BU1349" s="274"/>
      <c r="BV1349" s="274"/>
      <c r="BW1349" s="274"/>
      <c r="BX1349" s="273"/>
      <c r="BY1349" s="274"/>
      <c r="BZ1349" s="274"/>
      <c r="CA1349" s="274"/>
      <c r="CB1349" s="274"/>
      <c r="CC1349" s="274"/>
      <c r="CD1349" s="274"/>
      <c r="CE1349" s="274"/>
      <c r="CF1349" s="274"/>
      <c r="CG1349" s="274"/>
      <c r="CH1349" s="274"/>
      <c r="CI1349" s="274"/>
      <c r="CJ1349" s="274"/>
      <c r="CK1349" s="274"/>
      <c r="CL1349" s="274"/>
      <c r="CM1349" s="274"/>
      <c r="CN1349" s="275"/>
    </row>
    <row r="1350" spans="4:147" ht="14.25" customHeight="1" x14ac:dyDescent="0.35">
      <c r="D1350" s="284" t="s">
        <v>111</v>
      </c>
      <c r="E1350" s="285"/>
      <c r="F1350" s="285"/>
      <c r="G1350" s="285"/>
      <c r="H1350" s="285"/>
      <c r="I1350" s="285"/>
      <c r="J1350" s="285"/>
      <c r="K1350" s="285"/>
      <c r="L1350" s="285"/>
      <c r="M1350" s="285"/>
      <c r="N1350" s="285"/>
      <c r="O1350" s="285"/>
      <c r="P1350" s="285"/>
      <c r="Q1350" s="286"/>
      <c r="R1350" s="488">
        <v>22221</v>
      </c>
      <c r="S1350" s="489"/>
      <c r="T1350" s="489"/>
      <c r="U1350" s="489"/>
      <c r="V1350" s="489"/>
      <c r="W1350" s="489"/>
      <c r="X1350" s="489"/>
      <c r="Y1350" s="489"/>
      <c r="Z1350" s="489"/>
      <c r="AA1350" s="489"/>
      <c r="AB1350" s="489"/>
      <c r="AC1350" s="489"/>
      <c r="AD1350" s="489"/>
      <c r="AE1350" s="490"/>
      <c r="AF1350" s="855">
        <v>3073445257</v>
      </c>
      <c r="AG1350" s="856"/>
      <c r="AH1350" s="856"/>
      <c r="AI1350" s="856"/>
      <c r="AJ1350" s="856"/>
      <c r="AK1350" s="856"/>
      <c r="AL1350" s="856"/>
      <c r="AM1350" s="856"/>
      <c r="AN1350" s="856"/>
      <c r="AO1350" s="856"/>
      <c r="AP1350" s="856"/>
      <c r="AQ1350" s="856"/>
      <c r="AR1350" s="856"/>
      <c r="AS1350" s="856"/>
      <c r="AT1350" s="857"/>
      <c r="AV1350" s="255" t="s">
        <v>111</v>
      </c>
      <c r="AW1350" s="255"/>
      <c r="AX1350" s="255"/>
      <c r="AY1350" s="255"/>
      <c r="AZ1350" s="255"/>
      <c r="BA1350" s="255"/>
      <c r="BB1350" s="255"/>
      <c r="BC1350" s="255"/>
      <c r="BD1350" s="255"/>
      <c r="BE1350" s="255"/>
      <c r="BF1350" s="255"/>
      <c r="BG1350" s="255"/>
      <c r="BH1350" s="255"/>
      <c r="BI1350" s="255"/>
      <c r="BJ1350" s="254">
        <v>16451</v>
      </c>
      <c r="BK1350" s="254"/>
      <c r="BL1350" s="254"/>
      <c r="BM1350" s="254"/>
      <c r="BN1350" s="254"/>
      <c r="BO1350" s="254"/>
      <c r="BP1350" s="254"/>
      <c r="BQ1350" s="254"/>
      <c r="BR1350" s="254"/>
      <c r="BS1350" s="254"/>
      <c r="BT1350" s="254"/>
      <c r="BU1350" s="254"/>
      <c r="BV1350" s="254"/>
      <c r="BW1350" s="254"/>
      <c r="BX1350" s="855">
        <v>2196441207</v>
      </c>
      <c r="BY1350" s="856"/>
      <c r="BZ1350" s="856"/>
      <c r="CA1350" s="856"/>
      <c r="CB1350" s="856"/>
      <c r="CC1350" s="856"/>
      <c r="CD1350" s="856"/>
      <c r="CE1350" s="856"/>
      <c r="CF1350" s="856"/>
      <c r="CG1350" s="856"/>
      <c r="CH1350" s="856"/>
      <c r="CI1350" s="856"/>
      <c r="CJ1350" s="856"/>
      <c r="CK1350" s="856"/>
      <c r="CL1350" s="856"/>
      <c r="CM1350" s="856"/>
      <c r="CN1350" s="857"/>
    </row>
    <row r="1351" spans="4:147" ht="14.25" customHeight="1" x14ac:dyDescent="0.35">
      <c r="D1351" s="284" t="s">
        <v>619</v>
      </c>
      <c r="E1351" s="285"/>
      <c r="F1351" s="285"/>
      <c r="G1351" s="285"/>
      <c r="H1351" s="285"/>
      <c r="I1351" s="285"/>
      <c r="J1351" s="285"/>
      <c r="K1351" s="285"/>
      <c r="L1351" s="285"/>
      <c r="M1351" s="285"/>
      <c r="N1351" s="285"/>
      <c r="O1351" s="285"/>
      <c r="P1351" s="285"/>
      <c r="Q1351" s="286"/>
      <c r="R1351" s="488">
        <v>21725</v>
      </c>
      <c r="S1351" s="489"/>
      <c r="T1351" s="489"/>
      <c r="U1351" s="489"/>
      <c r="V1351" s="489"/>
      <c r="W1351" s="489"/>
      <c r="X1351" s="489"/>
      <c r="Y1351" s="489"/>
      <c r="Z1351" s="489"/>
      <c r="AA1351" s="489"/>
      <c r="AB1351" s="489"/>
      <c r="AC1351" s="489"/>
      <c r="AD1351" s="489"/>
      <c r="AE1351" s="490"/>
      <c r="AF1351" s="855">
        <v>2932401185</v>
      </c>
      <c r="AG1351" s="856"/>
      <c r="AH1351" s="856"/>
      <c r="AI1351" s="856"/>
      <c r="AJ1351" s="856"/>
      <c r="AK1351" s="856"/>
      <c r="AL1351" s="856"/>
      <c r="AM1351" s="856"/>
      <c r="AN1351" s="856"/>
      <c r="AO1351" s="856"/>
      <c r="AP1351" s="856"/>
      <c r="AQ1351" s="856"/>
      <c r="AR1351" s="856"/>
      <c r="AS1351" s="856"/>
      <c r="AT1351" s="857"/>
      <c r="AV1351" s="255" t="s">
        <v>619</v>
      </c>
      <c r="AW1351" s="255"/>
      <c r="AX1351" s="255"/>
      <c r="AY1351" s="255"/>
      <c r="AZ1351" s="255"/>
      <c r="BA1351" s="255"/>
      <c r="BB1351" s="255"/>
      <c r="BC1351" s="255"/>
      <c r="BD1351" s="255"/>
      <c r="BE1351" s="255"/>
      <c r="BF1351" s="255"/>
      <c r="BG1351" s="255"/>
      <c r="BH1351" s="255"/>
      <c r="BI1351" s="255"/>
      <c r="BJ1351" s="254">
        <v>16474</v>
      </c>
      <c r="BK1351" s="254"/>
      <c r="BL1351" s="254"/>
      <c r="BM1351" s="254"/>
      <c r="BN1351" s="254"/>
      <c r="BO1351" s="254"/>
      <c r="BP1351" s="254"/>
      <c r="BQ1351" s="254"/>
      <c r="BR1351" s="254"/>
      <c r="BS1351" s="254"/>
      <c r="BT1351" s="254"/>
      <c r="BU1351" s="254"/>
      <c r="BV1351" s="254"/>
      <c r="BW1351" s="254"/>
      <c r="BX1351" s="855">
        <v>2101310726</v>
      </c>
      <c r="BY1351" s="856"/>
      <c r="BZ1351" s="856"/>
      <c r="CA1351" s="856"/>
      <c r="CB1351" s="856"/>
      <c r="CC1351" s="856"/>
      <c r="CD1351" s="856"/>
      <c r="CE1351" s="856"/>
      <c r="CF1351" s="856"/>
      <c r="CG1351" s="856"/>
      <c r="CH1351" s="856"/>
      <c r="CI1351" s="856"/>
      <c r="CJ1351" s="856"/>
      <c r="CK1351" s="856"/>
      <c r="CL1351" s="856"/>
      <c r="CM1351" s="856"/>
      <c r="CN1351" s="857"/>
    </row>
    <row r="1352" spans="4:147" ht="14.25" customHeight="1" x14ac:dyDescent="0.35">
      <c r="D1352" s="284" t="s">
        <v>620</v>
      </c>
      <c r="E1352" s="285"/>
      <c r="F1352" s="285"/>
      <c r="G1352" s="285"/>
      <c r="H1352" s="285"/>
      <c r="I1352" s="285"/>
      <c r="J1352" s="285"/>
      <c r="K1352" s="285"/>
      <c r="L1352" s="285"/>
      <c r="M1352" s="285"/>
      <c r="N1352" s="285"/>
      <c r="O1352" s="285"/>
      <c r="P1352" s="285"/>
      <c r="Q1352" s="286"/>
      <c r="R1352" s="488">
        <v>21732</v>
      </c>
      <c r="S1352" s="489"/>
      <c r="T1352" s="489"/>
      <c r="U1352" s="489"/>
      <c r="V1352" s="489"/>
      <c r="W1352" s="489"/>
      <c r="X1352" s="489"/>
      <c r="Y1352" s="489"/>
      <c r="Z1352" s="489"/>
      <c r="AA1352" s="489"/>
      <c r="AB1352" s="489"/>
      <c r="AC1352" s="489"/>
      <c r="AD1352" s="489"/>
      <c r="AE1352" s="490"/>
      <c r="AF1352" s="855">
        <v>2988703014</v>
      </c>
      <c r="AG1352" s="856"/>
      <c r="AH1352" s="856"/>
      <c r="AI1352" s="856"/>
      <c r="AJ1352" s="856"/>
      <c r="AK1352" s="856"/>
      <c r="AL1352" s="856"/>
      <c r="AM1352" s="856"/>
      <c r="AN1352" s="856"/>
      <c r="AO1352" s="856"/>
      <c r="AP1352" s="856"/>
      <c r="AQ1352" s="856"/>
      <c r="AR1352" s="856"/>
      <c r="AS1352" s="856"/>
      <c r="AT1352" s="857"/>
      <c r="AV1352" s="255" t="s">
        <v>620</v>
      </c>
      <c r="AW1352" s="255"/>
      <c r="AX1352" s="255"/>
      <c r="AY1352" s="255"/>
      <c r="AZ1352" s="255"/>
      <c r="BA1352" s="255"/>
      <c r="BB1352" s="255"/>
      <c r="BC1352" s="255"/>
      <c r="BD1352" s="255"/>
      <c r="BE1352" s="255"/>
      <c r="BF1352" s="255"/>
      <c r="BG1352" s="255"/>
      <c r="BH1352" s="255"/>
      <c r="BI1352" s="255"/>
      <c r="BJ1352" s="254">
        <v>18161</v>
      </c>
      <c r="BK1352" s="254"/>
      <c r="BL1352" s="254"/>
      <c r="BM1352" s="254"/>
      <c r="BN1352" s="254"/>
      <c r="BO1352" s="254"/>
      <c r="BP1352" s="254"/>
      <c r="BQ1352" s="254"/>
      <c r="BR1352" s="254"/>
      <c r="BS1352" s="254"/>
      <c r="BT1352" s="254"/>
      <c r="BU1352" s="254"/>
      <c r="BV1352" s="254"/>
      <c r="BW1352" s="254"/>
      <c r="BX1352" s="855">
        <v>2287048240</v>
      </c>
      <c r="BY1352" s="856"/>
      <c r="BZ1352" s="856"/>
      <c r="CA1352" s="856"/>
      <c r="CB1352" s="856"/>
      <c r="CC1352" s="856"/>
      <c r="CD1352" s="856"/>
      <c r="CE1352" s="856"/>
      <c r="CF1352" s="856"/>
      <c r="CG1352" s="856"/>
      <c r="CH1352" s="856"/>
      <c r="CI1352" s="856"/>
      <c r="CJ1352" s="856"/>
      <c r="CK1352" s="856"/>
      <c r="CL1352" s="856"/>
      <c r="CM1352" s="856"/>
      <c r="CN1352" s="857"/>
    </row>
    <row r="1353" spans="4:147" ht="14.25" customHeight="1" x14ac:dyDescent="0.35">
      <c r="D1353" s="284" t="s">
        <v>621</v>
      </c>
      <c r="E1353" s="285"/>
      <c r="F1353" s="285"/>
      <c r="G1353" s="285"/>
      <c r="H1353" s="285"/>
      <c r="I1353" s="285"/>
      <c r="J1353" s="285"/>
      <c r="K1353" s="285"/>
      <c r="L1353" s="285"/>
      <c r="M1353" s="285"/>
      <c r="N1353" s="285"/>
      <c r="O1353" s="285"/>
      <c r="P1353" s="285"/>
      <c r="Q1353" s="286"/>
      <c r="R1353" s="488">
        <v>22805</v>
      </c>
      <c r="S1353" s="489"/>
      <c r="T1353" s="489"/>
      <c r="U1353" s="489"/>
      <c r="V1353" s="489"/>
      <c r="W1353" s="489"/>
      <c r="X1353" s="489"/>
      <c r="Y1353" s="489"/>
      <c r="Z1353" s="489"/>
      <c r="AA1353" s="489"/>
      <c r="AB1353" s="489"/>
      <c r="AC1353" s="489"/>
      <c r="AD1353" s="489"/>
      <c r="AE1353" s="490"/>
      <c r="AF1353" s="855">
        <v>3262293854</v>
      </c>
      <c r="AG1353" s="856"/>
      <c r="AH1353" s="856"/>
      <c r="AI1353" s="856"/>
      <c r="AJ1353" s="856"/>
      <c r="AK1353" s="856"/>
      <c r="AL1353" s="856"/>
      <c r="AM1353" s="856"/>
      <c r="AN1353" s="856"/>
      <c r="AO1353" s="856"/>
      <c r="AP1353" s="856"/>
      <c r="AQ1353" s="856"/>
      <c r="AR1353" s="856"/>
      <c r="AS1353" s="856"/>
      <c r="AT1353" s="857"/>
      <c r="AV1353" s="255" t="s">
        <v>621</v>
      </c>
      <c r="AW1353" s="255"/>
      <c r="AX1353" s="255"/>
      <c r="AY1353" s="255"/>
      <c r="AZ1353" s="255"/>
      <c r="BA1353" s="255"/>
      <c r="BB1353" s="255"/>
      <c r="BC1353" s="255"/>
      <c r="BD1353" s="255"/>
      <c r="BE1353" s="255"/>
      <c r="BF1353" s="255"/>
      <c r="BG1353" s="255"/>
      <c r="BH1353" s="255"/>
      <c r="BI1353" s="255"/>
      <c r="BJ1353" s="254">
        <v>19282</v>
      </c>
      <c r="BK1353" s="254"/>
      <c r="BL1353" s="254"/>
      <c r="BM1353" s="254"/>
      <c r="BN1353" s="254"/>
      <c r="BO1353" s="254"/>
      <c r="BP1353" s="254"/>
      <c r="BQ1353" s="254"/>
      <c r="BR1353" s="254"/>
      <c r="BS1353" s="254"/>
      <c r="BT1353" s="254"/>
      <c r="BU1353" s="254"/>
      <c r="BV1353" s="254"/>
      <c r="BW1353" s="254"/>
      <c r="BX1353" s="855">
        <v>2664652283</v>
      </c>
      <c r="BY1353" s="856"/>
      <c r="BZ1353" s="856"/>
      <c r="CA1353" s="856"/>
      <c r="CB1353" s="856"/>
      <c r="CC1353" s="856"/>
      <c r="CD1353" s="856"/>
      <c r="CE1353" s="856"/>
      <c r="CF1353" s="856"/>
      <c r="CG1353" s="856"/>
      <c r="CH1353" s="856"/>
      <c r="CI1353" s="856"/>
      <c r="CJ1353" s="856"/>
      <c r="CK1353" s="856"/>
      <c r="CL1353" s="856"/>
      <c r="CM1353" s="856"/>
      <c r="CN1353" s="857"/>
    </row>
    <row r="1354" spans="4:147" ht="14.25" customHeight="1" x14ac:dyDescent="0.35">
      <c r="D1354" s="455" t="s">
        <v>748</v>
      </c>
      <c r="E1354" s="455"/>
      <c r="F1354" s="455"/>
      <c r="G1354" s="455"/>
      <c r="H1354" s="455"/>
      <c r="I1354" s="455"/>
      <c r="J1354" s="455"/>
      <c r="K1354" s="455"/>
      <c r="L1354" s="455"/>
      <c r="M1354" s="455"/>
      <c r="N1354" s="455"/>
      <c r="O1354" s="455"/>
      <c r="P1354" s="455"/>
      <c r="Q1354" s="455"/>
      <c r="R1354" s="455"/>
      <c r="S1354" s="455"/>
      <c r="T1354" s="455"/>
      <c r="U1354" s="455"/>
      <c r="V1354" s="455"/>
      <c r="W1354" s="455"/>
      <c r="X1354" s="455"/>
      <c r="Y1354" s="455"/>
      <c r="Z1354" s="455"/>
      <c r="AA1354" s="455"/>
      <c r="AB1354" s="455"/>
      <c r="AC1354" s="455"/>
      <c r="AD1354" s="455"/>
      <c r="AE1354" s="455"/>
      <c r="AF1354" s="455"/>
      <c r="AG1354" s="455"/>
      <c r="AH1354" s="455"/>
      <c r="AI1354" s="455"/>
      <c r="AJ1354" s="455"/>
      <c r="AK1354" s="455"/>
      <c r="AL1354" s="455"/>
      <c r="AM1354" s="455"/>
      <c r="AN1354" s="455"/>
      <c r="AO1354" s="455"/>
      <c r="AP1354" s="455"/>
      <c r="AQ1354" s="455"/>
      <c r="AR1354" s="455"/>
      <c r="AS1354" s="455"/>
      <c r="AT1354" s="455"/>
      <c r="AV1354" s="455" t="s">
        <v>748</v>
      </c>
      <c r="AW1354" s="455"/>
      <c r="AX1354" s="455"/>
      <c r="AY1354" s="455"/>
      <c r="AZ1354" s="455"/>
      <c r="BA1354" s="455"/>
      <c r="BB1354" s="455"/>
      <c r="BC1354" s="455"/>
      <c r="BD1354" s="455"/>
      <c r="BE1354" s="455"/>
      <c r="BF1354" s="455"/>
      <c r="BG1354" s="455"/>
      <c r="BH1354" s="455"/>
      <c r="BI1354" s="455"/>
      <c r="BJ1354" s="455"/>
      <c r="BK1354" s="455"/>
      <c r="BL1354" s="455"/>
      <c r="BM1354" s="455"/>
      <c r="BN1354" s="455"/>
      <c r="BO1354" s="455"/>
      <c r="BP1354" s="455"/>
      <c r="BQ1354" s="455"/>
      <c r="BR1354" s="455"/>
      <c r="BS1354" s="455"/>
      <c r="BT1354" s="455"/>
      <c r="BU1354" s="455"/>
      <c r="BV1354" s="455"/>
      <c r="BW1354" s="455"/>
      <c r="BX1354" s="455"/>
      <c r="BY1354" s="455"/>
      <c r="BZ1354" s="455"/>
      <c r="CA1354" s="455"/>
      <c r="CB1354" s="455"/>
      <c r="CC1354" s="455"/>
      <c r="CD1354" s="455"/>
      <c r="CE1354" s="455"/>
      <c r="CF1354" s="455"/>
      <c r="CG1354" s="455"/>
      <c r="CH1354" s="455"/>
      <c r="CI1354" s="455"/>
      <c r="CJ1354" s="455"/>
      <c r="CK1354" s="455"/>
      <c r="CL1354" s="455"/>
      <c r="CM1354" s="455"/>
      <c r="CN1354" s="455"/>
    </row>
    <row r="1355" spans="4:147" ht="14.25" customHeight="1" x14ac:dyDescent="0.35">
      <c r="EM1355" s="130" t="s">
        <v>111</v>
      </c>
      <c r="EN1355" s="139">
        <f>AF1350</f>
        <v>3073445257</v>
      </c>
      <c r="EO1355" s="139"/>
      <c r="EP1355" s="130" t="s">
        <v>111</v>
      </c>
      <c r="EQ1355" s="139">
        <f>BX1350</f>
        <v>2196441207</v>
      </c>
    </row>
    <row r="1356" spans="4:147" ht="14.25" customHeight="1" x14ac:dyDescent="0.35">
      <c r="EM1356" s="130" t="s">
        <v>619</v>
      </c>
      <c r="EN1356" s="139">
        <f>AF1351</f>
        <v>2932401185</v>
      </c>
      <c r="EO1356" s="139"/>
      <c r="EP1356" s="130" t="s">
        <v>619</v>
      </c>
      <c r="EQ1356" s="139">
        <f t="shared" ref="EQ1356:EQ1358" si="40">BX1351</f>
        <v>2101310726</v>
      </c>
    </row>
    <row r="1357" spans="4:147" ht="14.25" customHeight="1" x14ac:dyDescent="0.35">
      <c r="EM1357" s="130" t="s">
        <v>620</v>
      </c>
      <c r="EN1357" s="139">
        <f>AF1352</f>
        <v>2988703014</v>
      </c>
      <c r="EO1357" s="139"/>
      <c r="EP1357" s="130" t="s">
        <v>620</v>
      </c>
      <c r="EQ1357" s="139">
        <f t="shared" si="40"/>
        <v>2287048240</v>
      </c>
    </row>
    <row r="1358" spans="4:147" ht="14.25" customHeight="1" x14ac:dyDescent="0.35">
      <c r="EM1358" s="130" t="s">
        <v>621</v>
      </c>
      <c r="EN1358" s="139">
        <f>AF1353</f>
        <v>3262293854</v>
      </c>
      <c r="EO1358" s="139"/>
      <c r="EP1358" s="130" t="s">
        <v>621</v>
      </c>
      <c r="EQ1358" s="139">
        <f t="shared" si="40"/>
        <v>2664652283</v>
      </c>
    </row>
    <row r="1359" spans="4:147" ht="14.25" customHeight="1" x14ac:dyDescent="0.35"/>
    <row r="1360" spans="4:147" ht="14.25" customHeight="1" x14ac:dyDescent="0.35"/>
    <row r="1361" spans="4:92" ht="14.25" customHeight="1" x14ac:dyDescent="0.35"/>
    <row r="1362" spans="4:92" ht="14.25" customHeight="1" x14ac:dyDescent="0.35"/>
    <row r="1363" spans="4:92" ht="14.25" customHeight="1" x14ac:dyDescent="0.35"/>
    <row r="1364" spans="4:92" ht="14.25" customHeight="1" x14ac:dyDescent="0.35"/>
    <row r="1365" spans="4:92" ht="14.25" customHeight="1" x14ac:dyDescent="0.35"/>
    <row r="1366" spans="4:92" ht="14.25" customHeight="1" x14ac:dyDescent="0.35"/>
    <row r="1367" spans="4:92" ht="14.25" customHeight="1" x14ac:dyDescent="0.35">
      <c r="D1367" s="309" t="s">
        <v>625</v>
      </c>
      <c r="E1367" s="309"/>
      <c r="F1367" s="309"/>
      <c r="G1367" s="309"/>
      <c r="H1367" s="309"/>
      <c r="I1367" s="309"/>
      <c r="J1367" s="309"/>
      <c r="K1367" s="309"/>
      <c r="L1367" s="309"/>
      <c r="M1367" s="309"/>
      <c r="N1367" s="309"/>
      <c r="O1367" s="309"/>
      <c r="P1367" s="309"/>
      <c r="Q1367" s="309"/>
      <c r="R1367" s="309"/>
      <c r="S1367" s="309"/>
      <c r="T1367" s="309"/>
      <c r="U1367" s="309"/>
      <c r="V1367" s="309"/>
      <c r="W1367" s="309"/>
      <c r="X1367" s="309"/>
      <c r="Y1367" s="309"/>
      <c r="Z1367" s="309"/>
      <c r="AA1367" s="309"/>
      <c r="AB1367" s="309"/>
      <c r="AC1367" s="309"/>
      <c r="AD1367" s="309"/>
      <c r="AE1367" s="309"/>
      <c r="AF1367" s="309"/>
      <c r="AG1367" s="309"/>
      <c r="AH1367" s="309"/>
      <c r="AI1367" s="309"/>
      <c r="AJ1367" s="309"/>
      <c r="AK1367" s="309"/>
      <c r="AL1367" s="309"/>
      <c r="AM1367" s="309"/>
      <c r="AN1367" s="309"/>
      <c r="AO1367" s="309"/>
      <c r="AP1367" s="309"/>
      <c r="AQ1367" s="309"/>
      <c r="AR1367" s="309"/>
      <c r="AS1367" s="309"/>
      <c r="AT1367" s="309"/>
    </row>
    <row r="1368" spans="4:92" ht="14.25" customHeight="1" x14ac:dyDescent="0.35"/>
    <row r="1369" spans="4:92" ht="14.25" customHeight="1" x14ac:dyDescent="0.35"/>
    <row r="1370" spans="4:92" ht="14.25" customHeight="1" x14ac:dyDescent="0.35"/>
    <row r="1371" spans="4:92" ht="14.25" customHeight="1" x14ac:dyDescent="0.35"/>
    <row r="1372" spans="4:92" ht="14.25" customHeight="1" x14ac:dyDescent="0.35">
      <c r="D1372" s="455" t="s">
        <v>748</v>
      </c>
      <c r="E1372" s="455"/>
      <c r="F1372" s="455"/>
      <c r="G1372" s="455"/>
      <c r="H1372" s="455"/>
      <c r="I1372" s="455"/>
      <c r="J1372" s="455"/>
      <c r="K1372" s="455"/>
      <c r="L1372" s="455"/>
      <c r="M1372" s="455"/>
      <c r="N1372" s="455"/>
      <c r="O1372" s="455"/>
      <c r="P1372" s="455"/>
      <c r="Q1372" s="455"/>
      <c r="R1372" s="455"/>
      <c r="S1372" s="455"/>
      <c r="T1372" s="455"/>
      <c r="U1372" s="455"/>
      <c r="V1372" s="455"/>
      <c r="W1372" s="455"/>
      <c r="X1372" s="455"/>
      <c r="Y1372" s="455"/>
      <c r="Z1372" s="455"/>
      <c r="AA1372" s="455"/>
      <c r="AB1372" s="455"/>
      <c r="AC1372" s="455"/>
      <c r="AD1372" s="455"/>
      <c r="AE1372" s="455"/>
      <c r="AF1372" s="455"/>
      <c r="AG1372" s="455"/>
      <c r="AH1372" s="455"/>
      <c r="AI1372" s="455"/>
      <c r="AJ1372" s="455"/>
      <c r="AK1372" s="455"/>
      <c r="AL1372" s="455"/>
      <c r="AM1372" s="455"/>
      <c r="AN1372" s="455"/>
      <c r="AO1372" s="455"/>
      <c r="AP1372" s="455"/>
      <c r="AQ1372" s="455"/>
      <c r="AR1372" s="455"/>
      <c r="AS1372" s="455"/>
      <c r="AT1372" s="455"/>
      <c r="AV1372" s="702" t="s">
        <v>748</v>
      </c>
      <c r="AW1372" s="702"/>
      <c r="AX1372" s="702"/>
      <c r="AY1372" s="702"/>
      <c r="AZ1372" s="702"/>
      <c r="BA1372" s="702"/>
      <c r="BB1372" s="702"/>
      <c r="BC1372" s="702"/>
      <c r="BD1372" s="702"/>
      <c r="BE1372" s="702"/>
      <c r="BF1372" s="702"/>
      <c r="BG1372" s="702"/>
      <c r="BH1372" s="702"/>
      <c r="BI1372" s="702"/>
      <c r="BJ1372" s="702"/>
      <c r="BK1372" s="702"/>
      <c r="BL1372" s="702"/>
      <c r="BM1372" s="702"/>
      <c r="BN1372" s="702"/>
      <c r="BO1372" s="702"/>
      <c r="BP1372" s="702"/>
      <c r="BQ1372" s="702"/>
      <c r="BR1372" s="702"/>
      <c r="BS1372" s="702"/>
      <c r="BT1372" s="702"/>
      <c r="BU1372" s="702"/>
      <c r="BV1372" s="702"/>
      <c r="BW1372" s="702"/>
      <c r="BX1372" s="702"/>
      <c r="BY1372" s="702"/>
      <c r="BZ1372" s="702"/>
      <c r="CA1372" s="702"/>
      <c r="CB1372" s="702"/>
      <c r="CC1372" s="702"/>
      <c r="CD1372" s="702"/>
      <c r="CE1372" s="702"/>
      <c r="CF1372" s="702"/>
      <c r="CG1372" s="702"/>
      <c r="CH1372" s="702"/>
      <c r="CI1372" s="702"/>
      <c r="CJ1372" s="702"/>
      <c r="CK1372" s="702"/>
      <c r="CL1372" s="702"/>
      <c r="CM1372" s="702"/>
      <c r="CN1372" s="702"/>
    </row>
    <row r="1373" spans="4:92" ht="14.25" customHeight="1" x14ac:dyDescent="0.35"/>
    <row r="1374" spans="4:92" ht="14.25" customHeight="1" x14ac:dyDescent="0.35"/>
    <row r="1375" spans="4:92" ht="14.25" customHeight="1" x14ac:dyDescent="0.35"/>
    <row r="1376" spans="4:92" ht="14.25" customHeight="1" x14ac:dyDescent="0.35"/>
    <row r="1377" ht="14.25" customHeight="1" x14ac:dyDescent="0.35"/>
    <row r="1378" ht="14.25" customHeight="1" x14ac:dyDescent="0.35"/>
    <row r="1379" ht="14.25" customHeight="1" x14ac:dyDescent="0.35"/>
    <row r="1380" ht="14.25" customHeight="1" x14ac:dyDescent="0.35"/>
    <row r="1381" ht="14.25" customHeight="1" x14ac:dyDescent="0.35"/>
    <row r="1382" ht="14.25" customHeight="1" x14ac:dyDescent="0.35"/>
    <row r="1383" ht="14.25" customHeight="1" x14ac:dyDescent="0.35"/>
    <row r="1384" ht="14.25" customHeight="1" x14ac:dyDescent="0.35"/>
    <row r="1385" ht="14.25" customHeight="1" x14ac:dyDescent="0.35"/>
    <row r="1386" ht="14.25" customHeight="1" x14ac:dyDescent="0.35"/>
    <row r="1387" ht="14.25" customHeight="1" x14ac:dyDescent="0.35"/>
    <row r="1388" ht="14.25" customHeight="1" x14ac:dyDescent="0.35"/>
    <row r="1389" ht="14.25" customHeight="1" x14ac:dyDescent="0.35"/>
    <row r="1390" ht="14.25" customHeight="1" x14ac:dyDescent="0.35"/>
    <row r="1391" ht="14.25" customHeight="1" x14ac:dyDescent="0.35"/>
    <row r="1392" ht="14.25" customHeight="1" x14ac:dyDescent="0.35"/>
    <row r="1393" ht="14.25" customHeight="1" x14ac:dyDescent="0.35"/>
    <row r="1394" ht="14.25" customHeight="1" x14ac:dyDescent="0.35"/>
    <row r="1395" ht="14.25" customHeight="1" x14ac:dyDescent="0.35"/>
    <row r="1396" ht="14.25" customHeight="1" x14ac:dyDescent="0.35"/>
    <row r="1397" ht="14.25" customHeight="1" x14ac:dyDescent="0.35"/>
    <row r="1398" ht="14.25" customHeight="1" x14ac:dyDescent="0.35"/>
    <row r="1399" ht="14.25" customHeight="1" x14ac:dyDescent="0.35"/>
    <row r="1400" ht="14.25" customHeight="1" x14ac:dyDescent="0.35"/>
    <row r="1401" ht="14.25" customHeight="1" x14ac:dyDescent="0.35"/>
    <row r="1402" ht="14.25" customHeight="1" x14ac:dyDescent="0.35"/>
    <row r="1403" ht="14.25" customHeight="1" x14ac:dyDescent="0.35"/>
    <row r="1404" ht="14.25" customHeight="1" x14ac:dyDescent="0.35"/>
    <row r="1405" ht="14.25" customHeight="1" x14ac:dyDescent="0.35"/>
    <row r="1406" ht="14.25" customHeight="1" x14ac:dyDescent="0.35"/>
    <row r="1407" ht="14.25" customHeight="1" x14ac:dyDescent="0.35"/>
    <row r="1408" ht="14.25" customHeight="1" x14ac:dyDescent="0.35"/>
    <row r="1409" ht="14.25" customHeight="1" x14ac:dyDescent="0.35"/>
    <row r="1410" ht="14.25" customHeight="1" x14ac:dyDescent="0.35"/>
    <row r="1411" ht="14.25" customHeight="1" x14ac:dyDescent="0.35"/>
    <row r="1412" ht="14.25" customHeight="1" x14ac:dyDescent="0.35"/>
    <row r="1413" ht="14.25" customHeight="1" x14ac:dyDescent="0.35"/>
    <row r="1414" ht="14.25" customHeight="1" x14ac:dyDescent="0.35"/>
    <row r="1415" ht="14.25" customHeight="1" x14ac:dyDescent="0.35"/>
    <row r="1416" ht="14.25" customHeight="1" x14ac:dyDescent="0.35"/>
    <row r="1417" ht="14.25" customHeight="1" x14ac:dyDescent="0.35"/>
    <row r="1418" ht="14.25" customHeight="1" x14ac:dyDescent="0.35"/>
    <row r="1419" ht="14.25" customHeight="1" x14ac:dyDescent="0.35"/>
    <row r="1420" ht="14.25" customHeight="1" x14ac:dyDescent="0.35"/>
    <row r="1421" ht="14.25" customHeight="1" x14ac:dyDescent="0.35"/>
    <row r="1422" ht="14.25" customHeight="1" x14ac:dyDescent="0.35"/>
    <row r="1423" ht="14.25" customHeight="1" x14ac:dyDescent="0.35"/>
    <row r="1424" ht="14.25" customHeight="1" x14ac:dyDescent="0.35"/>
    <row r="1425" ht="14.25" customHeight="1" x14ac:dyDescent="0.35"/>
    <row r="1426" ht="14.25" customHeight="1" x14ac:dyDescent="0.35"/>
    <row r="1427" ht="14.25" customHeight="1" x14ac:dyDescent="0.35"/>
    <row r="1428" ht="14.25" customHeight="1" x14ac:dyDescent="0.35"/>
    <row r="1429" ht="14.25" customHeight="1" x14ac:dyDescent="0.35"/>
    <row r="1430" ht="14.25" customHeight="1" x14ac:dyDescent="0.35"/>
    <row r="1431" ht="14.25" customHeight="1" x14ac:dyDescent="0.35"/>
    <row r="1432" ht="14.25" customHeight="1" x14ac:dyDescent="0.35"/>
    <row r="1433" ht="14.25" customHeight="1" x14ac:dyDescent="0.35"/>
    <row r="1434" ht="14.25" customHeight="1" x14ac:dyDescent="0.35"/>
    <row r="1435" ht="14.25" customHeight="1" x14ac:dyDescent="0.35"/>
    <row r="1436" ht="14.25" customHeight="1" x14ac:dyDescent="0.35"/>
    <row r="1437" ht="14.25" customHeight="1" x14ac:dyDescent="0.35"/>
    <row r="1438" ht="14.25" customHeight="1" x14ac:dyDescent="0.35"/>
    <row r="1439" ht="14.25" customHeight="1" x14ac:dyDescent="0.35"/>
    <row r="1440" ht="14.25" customHeight="1" x14ac:dyDescent="0.35"/>
    <row r="1441" ht="14.25" customHeight="1" x14ac:dyDescent="0.35"/>
    <row r="1442" ht="14.25" customHeight="1" x14ac:dyDescent="0.35"/>
    <row r="1443" ht="14.25" customHeight="1" x14ac:dyDescent="0.35"/>
    <row r="1444" ht="14.25" customHeight="1" x14ac:dyDescent="0.35"/>
    <row r="1445" ht="14.25" customHeight="1" x14ac:dyDescent="0.35"/>
    <row r="1446" ht="14.25" customHeight="1" x14ac:dyDescent="0.35"/>
    <row r="1447" ht="14.25" customHeight="1" x14ac:dyDescent="0.35"/>
    <row r="1448" ht="14.25" customHeight="1" x14ac:dyDescent="0.35"/>
    <row r="1449" ht="14.25" customHeight="1" x14ac:dyDescent="0.35"/>
    <row r="1450" ht="14.25" customHeight="1" x14ac:dyDescent="0.35"/>
    <row r="1451" ht="14.25" customHeight="1" x14ac:dyDescent="0.35"/>
    <row r="1452" ht="14.25" customHeight="1" x14ac:dyDescent="0.35"/>
    <row r="1453" ht="14.25" customHeight="1" x14ac:dyDescent="0.35"/>
    <row r="1454" ht="14.25" customHeight="1" x14ac:dyDescent="0.35"/>
    <row r="1455" ht="14.25" customHeight="1" x14ac:dyDescent="0.35"/>
    <row r="1456" ht="14.25" customHeight="1" x14ac:dyDescent="0.35"/>
    <row r="1457" ht="14.25" customHeight="1" x14ac:dyDescent="0.35"/>
    <row r="1458" ht="14.25" customHeight="1" x14ac:dyDescent="0.35"/>
    <row r="1459" ht="14.25" customHeight="1" x14ac:dyDescent="0.35"/>
    <row r="1460" ht="14.25" customHeight="1" x14ac:dyDescent="0.35"/>
    <row r="1461" ht="14.25" customHeight="1" x14ac:dyDescent="0.35"/>
    <row r="1462" ht="14.25" customHeight="1" x14ac:dyDescent="0.35"/>
    <row r="1463" ht="14.25" customHeight="1" x14ac:dyDescent="0.35"/>
    <row r="1464" ht="14.25" customHeight="1" x14ac:dyDescent="0.35"/>
    <row r="1465" ht="14.25" customHeight="1" x14ac:dyDescent="0.35"/>
    <row r="1466" ht="14.25" customHeight="1" x14ac:dyDescent="0.35"/>
    <row r="1467" ht="14.25" customHeight="1" x14ac:dyDescent="0.35"/>
    <row r="1468" ht="14.25" customHeight="1" x14ac:dyDescent="0.35"/>
    <row r="1469" ht="14.25" customHeight="1" x14ac:dyDescent="0.35"/>
    <row r="1470" ht="14.25" customHeight="1" x14ac:dyDescent="0.35"/>
    <row r="1471" ht="14.25" customHeight="1" x14ac:dyDescent="0.35"/>
    <row r="1472" ht="14.25" customHeight="1" x14ac:dyDescent="0.35"/>
    <row r="1473" ht="14.25" customHeight="1" x14ac:dyDescent="0.35"/>
    <row r="1474" ht="14.25" customHeight="1" x14ac:dyDescent="0.35"/>
    <row r="1475" ht="14.25" customHeight="1" x14ac:dyDescent="0.35"/>
    <row r="1476" ht="14.25" customHeight="1" x14ac:dyDescent="0.35"/>
    <row r="1477" ht="14.25" customHeight="1" x14ac:dyDescent="0.35"/>
    <row r="1478" ht="14.25" customHeight="1" x14ac:dyDescent="0.35"/>
    <row r="1479" ht="14.25" customHeight="1" x14ac:dyDescent="0.35"/>
    <row r="1480" ht="14.25" customHeight="1" x14ac:dyDescent="0.35"/>
    <row r="1481" ht="14.25" customHeight="1" x14ac:dyDescent="0.35"/>
    <row r="1482" ht="14.25" customHeight="1" x14ac:dyDescent="0.35"/>
    <row r="1483" ht="14.25" customHeight="1" x14ac:dyDescent="0.35"/>
    <row r="1484" ht="14.25" customHeight="1" x14ac:dyDescent="0.35"/>
    <row r="1485" ht="14.25" customHeight="1" x14ac:dyDescent="0.35"/>
    <row r="1486" ht="14.25" customHeight="1" x14ac:dyDescent="0.35"/>
    <row r="1487" ht="14.25" customHeight="1" x14ac:dyDescent="0.35"/>
    <row r="1488" ht="14.25" customHeight="1" x14ac:dyDescent="0.35"/>
    <row r="1489" ht="14.25" customHeight="1" x14ac:dyDescent="0.35"/>
    <row r="1490" ht="14.25" customHeight="1" x14ac:dyDescent="0.35"/>
    <row r="1491" ht="14.25" customHeight="1" x14ac:dyDescent="0.35"/>
    <row r="1492" ht="14.25" customHeight="1" x14ac:dyDescent="0.35"/>
    <row r="1493" ht="14.25" customHeight="1" x14ac:dyDescent="0.35"/>
    <row r="1494" ht="14.25" customHeight="1" x14ac:dyDescent="0.35"/>
    <row r="1495" ht="14.25" customHeight="1" x14ac:dyDescent="0.35"/>
    <row r="1496" ht="14.25" customHeight="1" x14ac:dyDescent="0.35"/>
    <row r="1497" ht="14.25" customHeight="1" x14ac:dyDescent="0.35"/>
    <row r="1498" ht="14.25" customHeight="1" x14ac:dyDescent="0.35"/>
    <row r="1499" ht="14.25" customHeight="1" x14ac:dyDescent="0.35"/>
    <row r="1500" ht="14.25" customHeight="1" x14ac:dyDescent="0.35"/>
    <row r="1501" ht="14.25" customHeight="1" x14ac:dyDescent="0.35"/>
    <row r="1502" ht="14.25" customHeight="1" x14ac:dyDescent="0.35"/>
    <row r="1503" ht="14.25" customHeight="1" x14ac:dyDescent="0.35"/>
    <row r="1504" ht="14.25" customHeight="1" x14ac:dyDescent="0.35"/>
    <row r="1505" ht="14.25" customHeight="1" x14ac:dyDescent="0.35"/>
    <row r="1506" ht="14.25" customHeight="1" x14ac:dyDescent="0.35"/>
    <row r="1507" ht="14.25" customHeight="1" x14ac:dyDescent="0.35"/>
    <row r="1508" ht="14.25" customHeight="1" x14ac:dyDescent="0.35"/>
    <row r="1509" ht="14.25" customHeight="1" x14ac:dyDescent="0.35"/>
    <row r="1510" ht="14.25" customHeight="1" x14ac:dyDescent="0.35"/>
    <row r="1511" ht="14.25" customHeight="1" x14ac:dyDescent="0.35"/>
    <row r="1512" ht="14.25" customHeight="1" x14ac:dyDescent="0.35"/>
    <row r="1513" ht="14.25" customHeight="1" x14ac:dyDescent="0.35"/>
    <row r="1514" ht="14.25" customHeight="1" x14ac:dyDescent="0.35"/>
    <row r="1515" ht="14.25" customHeight="1" x14ac:dyDescent="0.35"/>
    <row r="1516" ht="14.25" customHeight="1" x14ac:dyDescent="0.35"/>
    <row r="1517" ht="14.25" customHeight="1" x14ac:dyDescent="0.35"/>
    <row r="1518" ht="14.25" customHeight="1" x14ac:dyDescent="0.35"/>
    <row r="1519" ht="14.25" customHeight="1" x14ac:dyDescent="0.35"/>
    <row r="1520" ht="14.25" customHeight="1" x14ac:dyDescent="0.35"/>
    <row r="1521" ht="14.25" customHeight="1" x14ac:dyDescent="0.35"/>
    <row r="1522" ht="14.25" customHeight="1" x14ac:dyDescent="0.35"/>
    <row r="1523" ht="14.25" customHeight="1" x14ac:dyDescent="0.35"/>
    <row r="1524" ht="14.25" customHeight="1" x14ac:dyDescent="0.35"/>
    <row r="1525" ht="14.25" customHeight="1" x14ac:dyDescent="0.35"/>
    <row r="1526" ht="14.25" customHeight="1" x14ac:dyDescent="0.35"/>
    <row r="1527" ht="14.25" customHeight="1" x14ac:dyDescent="0.35"/>
    <row r="1528" ht="14.25" customHeight="1" x14ac:dyDescent="0.35"/>
    <row r="1529" ht="14.25" customHeight="1" x14ac:dyDescent="0.35"/>
    <row r="1530" ht="14.25" customHeight="1" x14ac:dyDescent="0.35"/>
    <row r="1531" ht="14.25" customHeight="1" x14ac:dyDescent="0.35"/>
    <row r="1532" ht="14.25" customHeight="1" x14ac:dyDescent="0.35"/>
    <row r="1533" ht="14.25" customHeight="1" x14ac:dyDescent="0.35"/>
    <row r="1534" ht="14.25" customHeight="1" x14ac:dyDescent="0.35"/>
    <row r="1535" ht="14.25" customHeight="1" x14ac:dyDescent="0.35"/>
    <row r="1536" ht="14.25" customHeight="1" x14ac:dyDescent="0.35"/>
    <row r="1537" ht="14.25" customHeight="1" x14ac:dyDescent="0.35"/>
    <row r="1538" ht="14.25" customHeight="1" x14ac:dyDescent="0.35"/>
    <row r="1539" ht="14.25" customHeight="1" x14ac:dyDescent="0.35"/>
    <row r="1540" ht="14.25" customHeight="1" x14ac:dyDescent="0.35"/>
    <row r="1541" ht="14.25" customHeight="1" x14ac:dyDescent="0.35"/>
    <row r="1542" ht="14.25" customHeight="1" x14ac:dyDescent="0.35"/>
    <row r="1543" ht="14.25" customHeight="1" x14ac:dyDescent="0.35"/>
    <row r="1544" ht="14.25" customHeight="1" x14ac:dyDescent="0.35"/>
    <row r="1545" ht="14.25" customHeight="1" x14ac:dyDescent="0.35"/>
    <row r="1546" ht="14.25" customHeight="1" x14ac:dyDescent="0.35"/>
    <row r="1547" ht="14.25" customHeight="1" x14ac:dyDescent="0.35"/>
    <row r="1548" ht="14.25" customHeight="1" x14ac:dyDescent="0.35"/>
    <row r="1549" ht="14.25" customHeight="1" x14ac:dyDescent="0.35"/>
    <row r="1550" ht="14.25" customHeight="1" x14ac:dyDescent="0.35"/>
    <row r="1551" ht="14.25" customHeight="1" x14ac:dyDescent="0.35"/>
    <row r="1552" ht="14.25" customHeight="1" x14ac:dyDescent="0.35"/>
    <row r="1553" ht="14.25" customHeight="1" x14ac:dyDescent="0.35"/>
    <row r="1554" ht="14.25" customHeight="1" x14ac:dyDescent="0.35"/>
    <row r="1555" ht="14.25" customHeight="1" x14ac:dyDescent="0.35"/>
    <row r="1556" ht="14.25" customHeight="1" x14ac:dyDescent="0.35"/>
    <row r="1557" ht="14.25" customHeight="1" x14ac:dyDescent="0.35"/>
    <row r="1558" ht="14.25" customHeight="1" x14ac:dyDescent="0.35"/>
    <row r="1559" ht="14.25" customHeight="1" x14ac:dyDescent="0.35"/>
    <row r="1560" ht="14.25" customHeight="1" x14ac:dyDescent="0.35"/>
    <row r="1561" ht="14.25" customHeight="1" x14ac:dyDescent="0.35"/>
    <row r="1562" ht="14.25" customHeight="1" x14ac:dyDescent="0.35"/>
    <row r="1563" ht="14.25" customHeight="1" x14ac:dyDescent="0.35"/>
    <row r="1564" ht="14.25" customHeight="1" x14ac:dyDescent="0.35"/>
    <row r="1565" ht="14.25" customHeight="1" x14ac:dyDescent="0.35"/>
    <row r="1566" ht="14.25" customHeight="1" x14ac:dyDescent="0.35"/>
    <row r="1567" ht="14.25" customHeight="1" x14ac:dyDescent="0.35"/>
    <row r="1568" ht="14.25" customHeight="1" x14ac:dyDescent="0.35"/>
    <row r="1569" ht="14.25" customHeight="1" x14ac:dyDescent="0.35"/>
    <row r="1570" ht="14.25" customHeight="1" x14ac:dyDescent="0.35"/>
    <row r="1571" ht="14.25" customHeight="1" x14ac:dyDescent="0.35"/>
    <row r="1572" ht="14.25" customHeight="1" x14ac:dyDescent="0.35"/>
    <row r="1573" ht="14.25" customHeight="1" x14ac:dyDescent="0.35"/>
    <row r="1574" ht="14.25" customHeight="1" x14ac:dyDescent="0.35"/>
    <row r="1575" ht="14.25" customHeight="1" x14ac:dyDescent="0.35"/>
    <row r="1576" ht="14.25" customHeight="1" x14ac:dyDescent="0.35"/>
    <row r="1577" ht="14.25" customHeight="1" x14ac:dyDescent="0.35"/>
    <row r="1578" ht="14.25" customHeight="1" x14ac:dyDescent="0.35"/>
    <row r="1579" ht="14.25" customHeight="1" x14ac:dyDescent="0.35"/>
    <row r="1580" ht="14.25" customHeight="1" x14ac:dyDescent="0.35"/>
    <row r="1581" ht="14.25" customHeight="1" x14ac:dyDescent="0.35"/>
    <row r="1582" ht="14.25" customHeight="1" x14ac:dyDescent="0.35"/>
    <row r="1583" ht="14.25" customHeight="1" x14ac:dyDescent="0.35"/>
    <row r="1584" ht="14.25" customHeight="1" x14ac:dyDescent="0.35"/>
    <row r="1585" ht="14.25" customHeight="1" x14ac:dyDescent="0.35"/>
    <row r="1586" ht="14.25" customHeight="1" x14ac:dyDescent="0.35"/>
    <row r="1587" ht="14.25" customHeight="1" x14ac:dyDescent="0.35"/>
    <row r="1588" ht="14.25" customHeight="1" x14ac:dyDescent="0.35"/>
    <row r="1589" ht="14.25" customHeight="1" x14ac:dyDescent="0.35"/>
    <row r="1590" ht="14.25" customHeight="1" x14ac:dyDescent="0.35"/>
    <row r="1591" ht="14.25" customHeight="1" x14ac:dyDescent="0.35"/>
    <row r="1592" ht="14.25" customHeight="1" x14ac:dyDescent="0.35"/>
    <row r="1593" ht="14.25" customHeight="1" x14ac:dyDescent="0.35"/>
    <row r="1594" ht="14.25" customHeight="1" x14ac:dyDescent="0.35"/>
    <row r="1595" ht="14.25" customHeight="1" x14ac:dyDescent="0.35"/>
    <row r="1596" ht="14.25" customHeight="1" x14ac:dyDescent="0.35"/>
    <row r="1597" ht="14.25" customHeight="1" x14ac:dyDescent="0.35"/>
    <row r="1598" ht="14.25" customHeight="1" x14ac:dyDescent="0.35"/>
    <row r="1599" ht="14.25" customHeight="1" x14ac:dyDescent="0.35"/>
    <row r="1600" ht="14.25" customHeight="1" x14ac:dyDescent="0.35"/>
    <row r="1601" ht="14.25" customHeight="1" x14ac:dyDescent="0.35"/>
    <row r="1602" ht="14.25" customHeight="1" x14ac:dyDescent="0.35"/>
    <row r="1603" ht="14.25" customHeight="1" x14ac:dyDescent="0.35"/>
    <row r="1604" ht="14.25" customHeight="1" x14ac:dyDescent="0.35"/>
    <row r="1605" ht="14.25" customHeight="1" x14ac:dyDescent="0.35"/>
    <row r="1606" ht="14.25" customHeight="1" x14ac:dyDescent="0.35"/>
    <row r="1607" ht="14.25" customHeight="1" x14ac:dyDescent="0.35"/>
    <row r="1608" ht="14.25" customHeight="1" x14ac:dyDescent="0.35"/>
    <row r="1609" ht="14.25" customHeight="1" x14ac:dyDescent="0.35"/>
    <row r="1610" ht="14.25" customHeight="1" x14ac:dyDescent="0.35"/>
    <row r="1611" ht="14.25" customHeight="1" x14ac:dyDescent="0.35"/>
    <row r="1612" ht="14.25" customHeight="1" x14ac:dyDescent="0.35"/>
    <row r="1613" ht="14.25" customHeight="1" x14ac:dyDescent="0.35"/>
    <row r="1614" ht="14.25" customHeight="1" x14ac:dyDescent="0.35"/>
    <row r="1615" ht="14.25" customHeight="1" x14ac:dyDescent="0.35"/>
    <row r="1616" ht="14.25" customHeight="1" x14ac:dyDescent="0.35"/>
    <row r="1617" ht="14.25" customHeight="1" x14ac:dyDescent="0.35"/>
    <row r="1618" ht="14.25" customHeight="1" x14ac:dyDescent="0.35"/>
    <row r="1619" ht="14.25" customHeight="1" x14ac:dyDescent="0.35"/>
    <row r="1620" ht="14.25" customHeight="1" x14ac:dyDescent="0.35"/>
    <row r="1621" ht="14.25" customHeight="1" x14ac:dyDescent="0.35"/>
    <row r="1622" ht="14.25" customHeight="1" x14ac:dyDescent="0.35"/>
    <row r="1623" ht="14.25" customHeight="1" x14ac:dyDescent="0.35"/>
    <row r="1624" ht="14.25" customHeight="1" x14ac:dyDescent="0.35"/>
    <row r="1625" ht="14.25" customHeight="1" x14ac:dyDescent="0.35"/>
    <row r="1626" ht="14.25" customHeight="1" x14ac:dyDescent="0.35"/>
    <row r="1627" ht="14.25" customHeight="1" x14ac:dyDescent="0.35"/>
    <row r="1628" ht="14.25" customHeight="1" x14ac:dyDescent="0.35"/>
    <row r="1629" ht="14.25" customHeight="1" x14ac:dyDescent="0.35"/>
    <row r="1630" ht="14.25" customHeight="1" x14ac:dyDescent="0.35"/>
    <row r="1631" ht="14.25" customHeight="1" x14ac:dyDescent="0.35"/>
    <row r="1632" ht="14.25" customHeight="1" x14ac:dyDescent="0.35"/>
    <row r="1633" ht="14.25" customHeight="1" x14ac:dyDescent="0.35"/>
    <row r="1634" ht="14.25" customHeight="1" x14ac:dyDescent="0.35"/>
    <row r="1635" ht="14.25" customHeight="1" x14ac:dyDescent="0.35"/>
    <row r="1636" ht="14.25" customHeight="1" x14ac:dyDescent="0.35"/>
    <row r="1637" ht="14.25" customHeight="1" x14ac:dyDescent="0.35"/>
    <row r="1638" ht="14.25" customHeight="1" x14ac:dyDescent="0.35"/>
    <row r="1639" ht="14.25" customHeight="1" x14ac:dyDescent="0.35"/>
    <row r="1640" ht="14.25" customHeight="1" x14ac:dyDescent="0.35"/>
    <row r="1641" ht="14.25" customHeight="1" x14ac:dyDescent="0.35"/>
    <row r="1642" ht="14.25" customHeight="1" x14ac:dyDescent="0.35"/>
    <row r="1643" ht="14.25" customHeight="1" x14ac:dyDescent="0.35"/>
    <row r="1644" ht="14.25" customHeight="1" x14ac:dyDescent="0.35"/>
    <row r="1645" ht="14.25" customHeight="1" x14ac:dyDescent="0.35"/>
    <row r="1646" ht="14.25" customHeight="1" x14ac:dyDescent="0.35"/>
    <row r="1647" ht="14.25" customHeight="1" x14ac:dyDescent="0.35"/>
    <row r="1648" ht="14.25" customHeight="1" x14ac:dyDescent="0.35"/>
    <row r="1649" ht="14.25" customHeight="1" x14ac:dyDescent="0.35"/>
    <row r="1650" ht="14.25" customHeight="1" x14ac:dyDescent="0.35"/>
    <row r="1651" ht="14.25" customHeight="1" x14ac:dyDescent="0.35"/>
    <row r="1652" ht="14.25" customHeight="1" x14ac:dyDescent="0.35"/>
    <row r="1653" ht="14.25" customHeight="1" x14ac:dyDescent="0.35"/>
    <row r="1654" ht="14.25" customHeight="1" x14ac:dyDescent="0.35"/>
    <row r="1655" ht="14.25" customHeight="1" x14ac:dyDescent="0.35"/>
    <row r="1656" ht="14.25" customHeight="1" x14ac:dyDescent="0.35"/>
    <row r="1657" ht="14.25" customHeight="1" x14ac:dyDescent="0.35"/>
    <row r="1658" ht="14.25" customHeight="1" x14ac:dyDescent="0.35"/>
    <row r="1659" ht="14.25" customHeight="1" x14ac:dyDescent="0.35"/>
    <row r="1660" ht="14.25" customHeight="1" x14ac:dyDescent="0.35"/>
    <row r="1661" ht="14.25" customHeight="1" x14ac:dyDescent="0.35"/>
    <row r="1662" ht="14.25" customHeight="1" x14ac:dyDescent="0.35"/>
    <row r="1663" ht="14.25" customHeight="1" x14ac:dyDescent="0.35"/>
    <row r="1664" ht="14.25" customHeight="1" x14ac:dyDescent="0.35"/>
    <row r="1665" ht="14.25" customHeight="1" x14ac:dyDescent="0.35"/>
    <row r="1666" ht="14.25" customHeight="1" x14ac:dyDescent="0.35"/>
    <row r="1667" ht="14.25" customHeight="1" x14ac:dyDescent="0.35"/>
    <row r="1668" ht="14.25" customHeight="1" x14ac:dyDescent="0.35"/>
    <row r="1669" ht="14.25" customHeight="1" x14ac:dyDescent="0.35"/>
    <row r="1670" ht="14.25" customHeight="1" x14ac:dyDescent="0.35"/>
    <row r="1671" ht="14.25" customHeight="1" x14ac:dyDescent="0.35"/>
    <row r="1672" ht="14.25" customHeight="1" x14ac:dyDescent="0.35"/>
    <row r="1673" ht="14.25" customHeight="1" x14ac:dyDescent="0.35"/>
    <row r="1674" ht="14.25" customHeight="1" x14ac:dyDescent="0.35"/>
    <row r="1675" ht="14.25" customHeight="1" x14ac:dyDescent="0.35"/>
    <row r="1676" ht="14.25" customHeight="1" x14ac:dyDescent="0.35"/>
    <row r="1677" ht="14.25" customHeight="1" x14ac:dyDescent="0.35"/>
    <row r="1678" ht="14.25" customHeight="1" x14ac:dyDescent="0.35"/>
    <row r="1679" ht="14.25" customHeight="1" x14ac:dyDescent="0.35"/>
    <row r="1680" ht="14.25" customHeight="1" x14ac:dyDescent="0.35"/>
    <row r="1681" ht="14.25" customHeight="1" x14ac:dyDescent="0.35"/>
    <row r="1682" ht="14.25" customHeight="1" x14ac:dyDescent="0.35"/>
    <row r="1683" ht="14.25" customHeight="1" x14ac:dyDescent="0.35"/>
    <row r="1684" ht="14.25" customHeight="1" x14ac:dyDescent="0.35"/>
    <row r="1685" ht="14.25" customHeight="1" x14ac:dyDescent="0.35"/>
    <row r="1686" ht="14.25" customHeight="1" x14ac:dyDescent="0.35"/>
    <row r="1687" ht="14.25" customHeight="1" x14ac:dyDescent="0.35"/>
    <row r="1688" ht="14.25" customHeight="1" x14ac:dyDescent="0.35"/>
    <row r="1689" ht="14.25" customHeight="1" x14ac:dyDescent="0.35"/>
    <row r="1690" ht="14.25" customHeight="1" x14ac:dyDescent="0.35"/>
    <row r="1691" ht="14.25" customHeight="1" x14ac:dyDescent="0.35"/>
    <row r="1692" ht="14.25" customHeight="1" x14ac:dyDescent="0.35"/>
    <row r="1693" ht="14.25" customHeight="1" x14ac:dyDescent="0.35"/>
    <row r="1694" ht="14.25" customHeight="1" x14ac:dyDescent="0.35"/>
    <row r="1695" ht="14.25" customHeight="1" x14ac:dyDescent="0.35"/>
    <row r="1696" ht="14.25" customHeight="1" x14ac:dyDescent="0.35"/>
    <row r="1697" ht="14.25" customHeight="1" x14ac:dyDescent="0.35"/>
    <row r="1698" ht="14.25" customHeight="1" x14ac:dyDescent="0.35"/>
    <row r="1699" ht="14.25" customHeight="1" x14ac:dyDescent="0.35"/>
    <row r="1700" ht="14.25" customHeight="1" x14ac:dyDescent="0.35"/>
    <row r="1701" ht="14.25" customHeight="1" x14ac:dyDescent="0.35"/>
    <row r="1702" ht="14.25" customHeight="1" x14ac:dyDescent="0.35"/>
    <row r="1703" ht="14.25" customHeight="1" x14ac:dyDescent="0.35"/>
    <row r="1704" ht="14.25" customHeight="1" x14ac:dyDescent="0.35"/>
    <row r="1705" ht="14.25" customHeight="1" x14ac:dyDescent="0.35"/>
    <row r="1706" ht="14.25" customHeight="1" x14ac:dyDescent="0.35"/>
    <row r="1707" ht="14.25" customHeight="1" x14ac:dyDescent="0.35"/>
    <row r="1708" ht="14.25" customHeight="1" x14ac:dyDescent="0.35"/>
    <row r="1709" ht="14.25" customHeight="1" x14ac:dyDescent="0.35"/>
    <row r="1710" ht="14.25" customHeight="1" x14ac:dyDescent="0.35"/>
    <row r="1711" ht="14.25" customHeight="1" x14ac:dyDescent="0.35"/>
    <row r="1712" ht="14.25" customHeight="1" x14ac:dyDescent="0.35"/>
    <row r="1713" ht="14.25" customHeight="1" x14ac:dyDescent="0.35"/>
    <row r="1714" ht="14.25" customHeight="1" x14ac:dyDescent="0.35"/>
    <row r="1715" ht="14.25" customHeight="1" x14ac:dyDescent="0.35"/>
    <row r="1716" ht="14.25" customHeight="1" x14ac:dyDescent="0.35"/>
    <row r="1717" ht="14.25" customHeight="1" x14ac:dyDescent="0.35"/>
    <row r="1718" ht="14.25" customHeight="1" x14ac:dyDescent="0.35"/>
    <row r="1719" ht="14.25" customHeight="1" x14ac:dyDescent="0.35"/>
    <row r="1720" ht="14.25" customHeight="1" x14ac:dyDescent="0.35"/>
    <row r="1721" ht="14.25" customHeight="1" x14ac:dyDescent="0.35"/>
    <row r="1722" ht="14.25" customHeight="1" x14ac:dyDescent="0.35"/>
    <row r="1723" ht="14.25" customHeight="1" x14ac:dyDescent="0.35"/>
    <row r="1724" ht="14.25" customHeight="1" x14ac:dyDescent="0.35"/>
    <row r="1725" ht="14.25" customHeight="1" x14ac:dyDescent="0.35"/>
    <row r="1726" ht="14.25" customHeight="1" x14ac:dyDescent="0.35"/>
    <row r="1727" ht="14.25" customHeight="1" x14ac:dyDescent="0.35"/>
    <row r="1728" ht="14.25" customHeight="1" x14ac:dyDescent="0.35"/>
    <row r="1729" ht="14.25" customHeight="1" x14ac:dyDescent="0.35"/>
    <row r="1730" ht="14.25" customHeight="1" x14ac:dyDescent="0.35"/>
    <row r="1731" ht="14.25" customHeight="1" x14ac:dyDescent="0.35"/>
    <row r="1732" ht="14.25" customHeight="1" x14ac:dyDescent="0.35"/>
    <row r="1733" ht="14.25" customHeight="1" x14ac:dyDescent="0.35"/>
    <row r="1734" ht="14.25" customHeight="1" x14ac:dyDescent="0.35"/>
    <row r="1735" ht="14.25" customHeight="1" x14ac:dyDescent="0.35"/>
    <row r="1736" ht="14.25" customHeight="1" x14ac:dyDescent="0.35"/>
    <row r="1737" ht="14.25" customHeight="1" x14ac:dyDescent="0.35"/>
    <row r="1738" ht="14.25" customHeight="1" x14ac:dyDescent="0.35"/>
    <row r="1739" ht="14.25" customHeight="1" x14ac:dyDescent="0.35"/>
    <row r="1740" ht="14.25" customHeight="1" x14ac:dyDescent="0.35"/>
    <row r="1741" ht="14.25" customHeight="1" x14ac:dyDescent="0.35"/>
    <row r="1742" ht="14.25" customHeight="1" x14ac:dyDescent="0.35"/>
    <row r="1743" ht="14.25" customHeight="1" x14ac:dyDescent="0.35"/>
    <row r="1744" ht="14.25" customHeight="1" x14ac:dyDescent="0.35"/>
    <row r="1745" ht="14.25" customHeight="1" x14ac:dyDescent="0.35"/>
    <row r="1746" ht="14.25" customHeight="1" x14ac:dyDescent="0.35"/>
    <row r="1747" ht="14.25" customHeight="1" x14ac:dyDescent="0.35"/>
    <row r="1748" ht="14.25" customHeight="1" x14ac:dyDescent="0.35"/>
    <row r="1749" ht="14.25" customHeight="1" x14ac:dyDescent="0.35"/>
    <row r="1750" ht="14.25" customHeight="1" x14ac:dyDescent="0.35"/>
    <row r="1751" ht="14.25" customHeight="1" x14ac:dyDescent="0.35"/>
    <row r="1752" ht="14.25" customHeight="1" x14ac:dyDescent="0.35"/>
    <row r="1753" ht="14.25" customHeight="1" x14ac:dyDescent="0.35"/>
    <row r="1754" ht="14.25" customHeight="1" x14ac:dyDescent="0.35"/>
    <row r="1755" ht="14.25" customHeight="1" x14ac:dyDescent="0.35"/>
    <row r="1756" ht="14.25" customHeight="1" x14ac:dyDescent="0.35"/>
    <row r="1757" ht="14.25" customHeight="1" x14ac:dyDescent="0.35"/>
    <row r="1758" ht="14.25" customHeight="1" x14ac:dyDescent="0.35"/>
    <row r="1759" ht="14.25" customHeight="1" x14ac:dyDescent="0.35"/>
    <row r="1760" ht="14.25" customHeight="1" x14ac:dyDescent="0.35"/>
    <row r="1761" ht="14.25" customHeight="1" x14ac:dyDescent="0.35"/>
    <row r="1762" ht="14.25" customHeight="1" x14ac:dyDescent="0.35"/>
    <row r="1763" ht="14.25" customHeight="1" x14ac:dyDescent="0.35"/>
    <row r="1764" ht="14.25" customHeight="1" x14ac:dyDescent="0.35"/>
    <row r="1765" ht="14.25" customHeight="1" x14ac:dyDescent="0.35"/>
    <row r="1766" ht="14.25" customHeight="1" x14ac:dyDescent="0.35"/>
    <row r="1767" ht="14.25" customHeight="1" x14ac:dyDescent="0.35"/>
    <row r="1768" ht="14.25" customHeight="1" x14ac:dyDescent="0.35"/>
    <row r="1769" ht="14.25" customHeight="1" x14ac:dyDescent="0.35"/>
    <row r="1770" ht="14.25" customHeight="1" x14ac:dyDescent="0.35"/>
    <row r="1771" ht="14.25" customHeight="1" x14ac:dyDescent="0.35"/>
    <row r="1772" ht="14.25" customHeight="1" x14ac:dyDescent="0.35"/>
    <row r="1773" ht="14.25" customHeight="1" x14ac:dyDescent="0.35"/>
    <row r="1774" ht="14.25" customHeight="1" x14ac:dyDescent="0.35"/>
    <row r="1775" ht="14.25" customHeight="1" x14ac:dyDescent="0.35"/>
    <row r="1776" ht="14.25" customHeight="1" x14ac:dyDescent="0.35"/>
    <row r="1777" ht="14.25" customHeight="1" x14ac:dyDescent="0.35"/>
    <row r="1778" ht="14.25" customHeight="1" x14ac:dyDescent="0.35"/>
    <row r="1779" ht="14.25" customHeight="1" x14ac:dyDescent="0.35"/>
    <row r="1780" ht="14.25" customHeight="1" x14ac:dyDescent="0.35"/>
    <row r="1781" ht="14.25" customHeight="1" x14ac:dyDescent="0.35"/>
    <row r="1782" ht="14.25" customHeight="1" x14ac:dyDescent="0.35"/>
    <row r="1783" ht="14.25" customHeight="1" x14ac:dyDescent="0.35"/>
    <row r="1784" ht="14.25" customHeight="1" x14ac:dyDescent="0.35"/>
    <row r="1785" ht="14.25" customHeight="1" x14ac:dyDescent="0.35"/>
    <row r="1786" ht="14.25" customHeight="1" x14ac:dyDescent="0.35"/>
    <row r="1787" ht="14.25" customHeight="1" x14ac:dyDescent="0.35"/>
    <row r="1788" ht="14.25" customHeight="1" x14ac:dyDescent="0.35"/>
    <row r="1789" ht="14.25" customHeight="1" x14ac:dyDescent="0.35"/>
    <row r="1790" ht="14.25" customHeight="1" x14ac:dyDescent="0.35"/>
    <row r="1791" ht="14.25" customHeight="1" x14ac:dyDescent="0.35"/>
    <row r="1792" ht="14.25" customHeight="1" x14ac:dyDescent="0.35"/>
    <row r="1793" ht="14.25" customHeight="1" x14ac:dyDescent="0.35"/>
    <row r="1794" ht="14.25" customHeight="1" x14ac:dyDescent="0.35"/>
    <row r="1795" ht="14.25" customHeight="1" x14ac:dyDescent="0.35"/>
    <row r="1796" ht="14.25" customHeight="1" x14ac:dyDescent="0.35"/>
    <row r="1797" ht="14.25" customHeight="1" x14ac:dyDescent="0.35"/>
    <row r="1798" ht="14.25" customHeight="1" x14ac:dyDescent="0.35"/>
    <row r="1799" ht="14.25" customHeight="1" x14ac:dyDescent="0.35"/>
    <row r="1800" ht="14.25" customHeight="1" x14ac:dyDescent="0.35"/>
    <row r="1801" ht="14.25" customHeight="1" x14ac:dyDescent="0.35"/>
    <row r="1802" ht="14.25" customHeight="1" x14ac:dyDescent="0.35"/>
    <row r="1803" ht="14.25" customHeight="1" x14ac:dyDescent="0.35"/>
    <row r="1804" ht="14.25" customHeight="1" x14ac:dyDescent="0.35"/>
    <row r="1805" ht="14.25" customHeight="1" x14ac:dyDescent="0.35"/>
    <row r="1806" ht="14.25" customHeight="1" x14ac:dyDescent="0.35"/>
    <row r="1807" ht="14.25" customHeight="1" x14ac:dyDescent="0.35"/>
    <row r="1808" ht="14.25" customHeight="1" x14ac:dyDescent="0.35"/>
    <row r="1809" ht="14.25" customHeight="1" x14ac:dyDescent="0.35"/>
    <row r="1810" ht="14.25" customHeight="1" x14ac:dyDescent="0.35"/>
    <row r="1811" ht="14.25" customHeight="1" x14ac:dyDescent="0.35"/>
    <row r="1812" ht="14.25" customHeight="1" x14ac:dyDescent="0.35"/>
    <row r="1813" ht="14.25" customHeight="1" x14ac:dyDescent="0.35"/>
    <row r="1814" ht="14.25" customHeight="1" x14ac:dyDescent="0.35"/>
    <row r="1815" ht="14.25" customHeight="1" x14ac:dyDescent="0.35"/>
    <row r="1816" ht="14.25" customHeight="1" x14ac:dyDescent="0.35"/>
    <row r="1817" ht="14.25" customHeight="1" x14ac:dyDescent="0.35"/>
    <row r="1818" ht="14.25" customHeight="1" x14ac:dyDescent="0.35"/>
    <row r="1819" ht="14.25" customHeight="1" x14ac:dyDescent="0.35"/>
    <row r="1820" ht="14.25" customHeight="1" x14ac:dyDescent="0.35"/>
    <row r="1821" ht="14.25" customHeight="1" x14ac:dyDescent="0.35"/>
    <row r="1822" ht="14.25" customHeight="1" x14ac:dyDescent="0.35"/>
    <row r="1823" ht="14.25" customHeight="1" x14ac:dyDescent="0.35"/>
    <row r="1824" ht="14.25" customHeight="1" x14ac:dyDescent="0.35"/>
    <row r="1825" ht="14.25" customHeight="1" x14ac:dyDescent="0.35"/>
    <row r="1826" ht="14.25" customHeight="1" x14ac:dyDescent="0.35"/>
    <row r="1827" ht="14.25" customHeight="1" x14ac:dyDescent="0.35"/>
    <row r="1828" ht="14.25" customHeight="1" x14ac:dyDescent="0.35"/>
    <row r="1829" ht="14.25" customHeight="1" x14ac:dyDescent="0.35"/>
    <row r="1830" ht="14.25" customHeight="1" x14ac:dyDescent="0.35"/>
    <row r="1831" ht="14.25" customHeight="1" x14ac:dyDescent="0.35"/>
    <row r="1832" ht="14.25" customHeight="1" x14ac:dyDescent="0.35"/>
    <row r="1833" ht="14.25" customHeight="1" x14ac:dyDescent="0.35"/>
    <row r="1834" ht="14.25" customHeight="1" x14ac:dyDescent="0.35"/>
    <row r="1835" ht="14.25" customHeight="1" x14ac:dyDescent="0.35"/>
    <row r="1836" ht="14.25" customHeight="1" x14ac:dyDescent="0.35"/>
    <row r="1837" ht="14.25" customHeight="1" x14ac:dyDescent="0.35"/>
    <row r="1838" ht="14.25" customHeight="1" x14ac:dyDescent="0.35"/>
    <row r="1839" ht="14.25" customHeight="1" x14ac:dyDescent="0.35"/>
    <row r="1840" ht="14.25" customHeight="1" x14ac:dyDescent="0.35"/>
    <row r="1841" ht="14.25" customHeight="1" x14ac:dyDescent="0.35"/>
    <row r="1842" ht="14.25" customHeight="1" x14ac:dyDescent="0.35"/>
    <row r="1843" ht="14.25" customHeight="1" x14ac:dyDescent="0.35"/>
    <row r="1844" ht="14.25" customHeight="1" x14ac:dyDescent="0.35"/>
    <row r="1845" ht="14.25" customHeight="1" x14ac:dyDescent="0.35"/>
    <row r="1846" ht="14.25" customHeight="1" x14ac:dyDescent="0.35"/>
    <row r="1847" ht="14.25" customHeight="1" x14ac:dyDescent="0.35"/>
    <row r="1848" ht="14.25" customHeight="1" x14ac:dyDescent="0.35"/>
    <row r="1849" ht="14.25" customHeight="1" x14ac:dyDescent="0.35"/>
    <row r="1850" ht="14.25" customHeight="1" x14ac:dyDescent="0.35"/>
    <row r="1851" ht="14.25" customHeight="1" x14ac:dyDescent="0.35"/>
    <row r="1852" ht="14.25" customHeight="1" x14ac:dyDescent="0.35"/>
    <row r="1853" ht="14.25" customHeight="1" x14ac:dyDescent="0.35"/>
    <row r="1854" ht="14.25" customHeight="1" x14ac:dyDescent="0.35"/>
    <row r="1855" ht="14.25" customHeight="1" x14ac:dyDescent="0.35"/>
    <row r="1856" ht="14.25" customHeight="1" x14ac:dyDescent="0.35"/>
    <row r="1857" ht="14.25" customHeight="1" x14ac:dyDescent="0.35"/>
    <row r="1858" ht="14.25" customHeight="1" x14ac:dyDescent="0.35"/>
    <row r="1859" ht="14.25" customHeight="1" x14ac:dyDescent="0.35"/>
    <row r="1860" ht="14.25" customHeight="1" x14ac:dyDescent="0.35"/>
    <row r="1861" ht="14.25" customHeight="1" x14ac:dyDescent="0.35"/>
    <row r="1862" ht="14.25" customHeight="1" x14ac:dyDescent="0.35"/>
    <row r="1863" ht="14.25" customHeight="1" x14ac:dyDescent="0.35"/>
    <row r="1864" ht="14.25" customHeight="1" x14ac:dyDescent="0.35"/>
    <row r="1865" ht="14.25" customHeight="1" x14ac:dyDescent="0.35"/>
    <row r="1866" ht="14.25" customHeight="1" x14ac:dyDescent="0.35"/>
    <row r="1867" ht="14.25" customHeight="1" x14ac:dyDescent="0.35"/>
    <row r="1868" ht="14.25" customHeight="1" x14ac:dyDescent="0.35"/>
    <row r="1869" ht="14.25" customHeight="1" x14ac:dyDescent="0.35"/>
    <row r="1870" ht="14.25" customHeight="1" x14ac:dyDescent="0.35"/>
    <row r="1871" ht="14.25" customHeight="1" x14ac:dyDescent="0.35"/>
    <row r="1872" ht="14.25" customHeight="1" x14ac:dyDescent="0.35"/>
    <row r="1873" ht="14.25" customHeight="1" x14ac:dyDescent="0.35"/>
    <row r="1874" ht="14.25" customHeight="1" x14ac:dyDescent="0.35"/>
    <row r="1875" ht="14.25" customHeight="1" x14ac:dyDescent="0.35"/>
    <row r="1876" ht="14.25" customHeight="1" x14ac:dyDescent="0.35"/>
    <row r="1877" ht="14.25" customHeight="1" x14ac:dyDescent="0.35"/>
    <row r="1878" ht="14.25" customHeight="1" x14ac:dyDescent="0.35"/>
    <row r="1879" ht="14.25" customHeight="1" x14ac:dyDescent="0.35"/>
    <row r="1880" ht="14.25" customHeight="1" x14ac:dyDescent="0.35"/>
    <row r="1881" ht="14.25" customHeight="1" x14ac:dyDescent="0.35"/>
    <row r="1882" ht="14.25" customHeight="1" x14ac:dyDescent="0.35"/>
    <row r="1883" ht="14.25" customHeight="1" x14ac:dyDescent="0.35"/>
    <row r="1884" ht="14.25" customHeight="1" x14ac:dyDescent="0.35"/>
    <row r="1885" ht="14.25" customHeight="1" x14ac:dyDescent="0.35"/>
    <row r="1886" ht="14.25" customHeight="1" x14ac:dyDescent="0.35"/>
    <row r="1887" ht="14.25" customHeight="1" x14ac:dyDescent="0.35"/>
    <row r="1888" ht="14.25" customHeight="1" x14ac:dyDescent="0.35"/>
    <row r="1889" ht="14.25" customHeight="1" x14ac:dyDescent="0.35"/>
    <row r="1890" ht="14.25" customHeight="1" x14ac:dyDescent="0.35"/>
    <row r="1891" ht="14.25" customHeight="1" x14ac:dyDescent="0.35"/>
    <row r="1892" ht="14.25" customHeight="1" x14ac:dyDescent="0.35"/>
    <row r="1893" ht="14.25" customHeight="1" x14ac:dyDescent="0.35"/>
    <row r="1894" ht="14.25" customHeight="1" x14ac:dyDescent="0.35"/>
    <row r="1895" ht="14.25" customHeight="1" x14ac:dyDescent="0.35"/>
    <row r="1896" ht="14.25" customHeight="1" x14ac:dyDescent="0.35"/>
    <row r="1897" ht="14.25" customHeight="1" x14ac:dyDescent="0.35"/>
    <row r="1898" ht="14.25" customHeight="1" x14ac:dyDescent="0.35"/>
    <row r="1899" ht="14.25" customHeight="1" x14ac:dyDescent="0.35"/>
    <row r="1900" ht="14.25" customHeight="1" x14ac:dyDescent="0.35"/>
    <row r="1901" ht="14.25" customHeight="1" x14ac:dyDescent="0.35"/>
    <row r="1902" ht="14.25" customHeight="1" x14ac:dyDescent="0.35"/>
    <row r="1903" ht="14.25" customHeight="1" x14ac:dyDescent="0.35"/>
    <row r="1904" ht="14.25" customHeight="1" x14ac:dyDescent="0.35"/>
    <row r="1905" ht="14.25" customHeight="1" x14ac:dyDescent="0.35"/>
    <row r="1906" ht="14.25" customHeight="1" x14ac:dyDescent="0.35"/>
    <row r="1907" ht="14.25" customHeight="1" x14ac:dyDescent="0.35"/>
    <row r="1908" ht="14.25" customHeight="1" x14ac:dyDescent="0.35"/>
    <row r="1909" ht="14.25" customHeight="1" x14ac:dyDescent="0.35"/>
    <row r="1910" ht="14.25" customHeight="1" x14ac:dyDescent="0.35"/>
    <row r="1911" ht="14.25" customHeight="1" x14ac:dyDescent="0.35"/>
    <row r="1912" ht="14.25" customHeight="1" x14ac:dyDescent="0.35"/>
    <row r="1913" ht="14.25" customHeight="1" x14ac:dyDescent="0.35"/>
    <row r="1914" ht="14.25" customHeight="1" x14ac:dyDescent="0.35"/>
    <row r="1915" ht="14.25" customHeight="1" x14ac:dyDescent="0.35"/>
    <row r="1916" ht="14.25" customHeight="1" x14ac:dyDescent="0.35"/>
    <row r="1917" ht="14.25" customHeight="1" x14ac:dyDescent="0.35"/>
    <row r="1918" ht="14.25" customHeight="1" x14ac:dyDescent="0.35"/>
    <row r="1919" ht="14.25" customHeight="1" x14ac:dyDescent="0.35"/>
    <row r="1920" ht="14.25" customHeight="1" x14ac:dyDescent="0.35"/>
    <row r="1921" ht="14.25" customHeight="1" x14ac:dyDescent="0.35"/>
    <row r="1922" ht="14.25" customHeight="1" x14ac:dyDescent="0.35"/>
    <row r="1923" ht="14.25" customHeight="1" x14ac:dyDescent="0.35"/>
    <row r="1924" ht="14.25" customHeight="1" x14ac:dyDescent="0.35"/>
    <row r="1925" ht="14.25" customHeight="1" x14ac:dyDescent="0.35"/>
    <row r="1926" ht="14.25" customHeight="1" x14ac:dyDescent="0.35"/>
    <row r="1927" ht="14.25" customHeight="1" x14ac:dyDescent="0.35"/>
    <row r="1928" ht="14.25" customHeight="1" x14ac:dyDescent="0.35"/>
    <row r="1929" ht="14.25" customHeight="1" x14ac:dyDescent="0.35"/>
    <row r="1930" ht="14.25" customHeight="1" x14ac:dyDescent="0.35"/>
    <row r="1931" ht="14.25" customHeight="1" x14ac:dyDescent="0.35"/>
    <row r="1932" ht="14.25" customHeight="1" x14ac:dyDescent="0.35"/>
    <row r="1933" ht="14.25" customHeight="1" x14ac:dyDescent="0.35"/>
    <row r="1934" ht="14.25" customHeight="1" x14ac:dyDescent="0.35"/>
    <row r="1935" ht="14.25" customHeight="1" x14ac:dyDescent="0.35"/>
    <row r="1936" ht="14.25" customHeight="1" x14ac:dyDescent="0.35"/>
    <row r="1937" ht="14.25" customHeight="1" x14ac:dyDescent="0.35"/>
    <row r="1938" ht="14.25" customHeight="1" x14ac:dyDescent="0.35"/>
    <row r="1939" ht="14.25" customHeight="1" x14ac:dyDescent="0.35"/>
    <row r="1940" ht="14.25" customHeight="1" x14ac:dyDescent="0.35"/>
    <row r="1941" ht="14.25" customHeight="1" x14ac:dyDescent="0.35"/>
    <row r="1942" ht="14.25" customHeight="1" x14ac:dyDescent="0.35"/>
    <row r="1943" ht="14.25" customHeight="1" x14ac:dyDescent="0.35"/>
    <row r="1944" ht="14.25" customHeight="1" x14ac:dyDescent="0.35"/>
    <row r="1945" ht="14.25" customHeight="1" x14ac:dyDescent="0.35"/>
    <row r="1946" ht="14.25" customHeight="1" x14ac:dyDescent="0.35"/>
    <row r="1947" ht="14.25" customHeight="1" x14ac:dyDescent="0.35"/>
    <row r="1948" ht="14.25" customHeight="1" x14ac:dyDescent="0.35"/>
    <row r="1949" ht="14.25" customHeight="1" x14ac:dyDescent="0.35"/>
    <row r="1950" ht="14.25" customHeight="1" x14ac:dyDescent="0.35"/>
    <row r="1951" ht="14.25" customHeight="1" x14ac:dyDescent="0.35"/>
    <row r="1952" ht="14.25" customHeight="1" x14ac:dyDescent="0.35"/>
    <row r="1953" ht="14.25" customHeight="1" x14ac:dyDescent="0.35"/>
    <row r="1954" ht="14.25" customHeight="1" x14ac:dyDescent="0.35"/>
    <row r="1955" ht="14.25" customHeight="1" x14ac:dyDescent="0.35"/>
    <row r="1956" ht="14.25" customHeight="1" x14ac:dyDescent="0.35"/>
    <row r="1957" ht="14.25" customHeight="1" x14ac:dyDescent="0.35"/>
    <row r="1958" ht="14.25" customHeight="1" x14ac:dyDescent="0.35"/>
    <row r="1959" ht="14.25" customHeight="1" x14ac:dyDescent="0.35"/>
    <row r="1960" ht="14.25" customHeight="1" x14ac:dyDescent="0.35"/>
    <row r="1961" ht="14.25" customHeight="1" x14ac:dyDescent="0.35"/>
    <row r="1962" ht="14.25" customHeight="1" x14ac:dyDescent="0.35"/>
    <row r="1963" ht="14.25" customHeight="1" x14ac:dyDescent="0.35"/>
    <row r="1964" ht="14.25" customHeight="1" x14ac:dyDescent="0.35"/>
    <row r="1965" ht="14.25" customHeight="1" x14ac:dyDescent="0.35"/>
    <row r="1966" ht="14.25" customHeight="1" x14ac:dyDescent="0.35"/>
    <row r="1967" ht="14.25" customHeight="1" x14ac:dyDescent="0.35"/>
    <row r="1968" ht="14.25" customHeight="1" x14ac:dyDescent="0.35"/>
    <row r="1969" ht="14.25" customHeight="1" x14ac:dyDescent="0.35"/>
    <row r="1970" ht="14.25" customHeight="1" x14ac:dyDescent="0.35"/>
    <row r="1971" ht="14.25" customHeight="1" x14ac:dyDescent="0.35"/>
    <row r="1972" ht="14.25" customHeight="1" x14ac:dyDescent="0.35"/>
    <row r="1973" ht="14.25" customHeight="1" x14ac:dyDescent="0.35"/>
    <row r="1974" ht="14.25" customHeight="1" x14ac:dyDescent="0.35"/>
    <row r="1975" ht="14.25" customHeight="1" x14ac:dyDescent="0.35"/>
    <row r="1976" ht="14.25" customHeight="1" x14ac:dyDescent="0.35"/>
    <row r="1977" ht="14.25" customHeight="1" x14ac:dyDescent="0.35"/>
    <row r="1978" ht="14.25" customHeight="1" x14ac:dyDescent="0.35"/>
    <row r="1979" ht="14.25" customHeight="1" x14ac:dyDescent="0.35"/>
    <row r="1980" ht="14.25" customHeight="1" x14ac:dyDescent="0.35"/>
    <row r="1981" ht="14.25" customHeight="1" x14ac:dyDescent="0.35"/>
    <row r="1982" ht="14.25" customHeight="1" x14ac:dyDescent="0.35"/>
    <row r="1983" ht="14.25" customHeight="1" x14ac:dyDescent="0.35"/>
    <row r="1984" ht="14.25" customHeight="1" x14ac:dyDescent="0.35"/>
    <row r="1985" ht="14.25" customHeight="1" x14ac:dyDescent="0.35"/>
    <row r="1986" ht="14.25" customHeight="1" x14ac:dyDescent="0.35"/>
    <row r="1987" ht="14.25" customHeight="1" x14ac:dyDescent="0.35"/>
    <row r="1988" ht="14.25" customHeight="1" x14ac:dyDescent="0.35"/>
    <row r="1989" ht="14.25" customHeight="1" x14ac:dyDescent="0.35"/>
    <row r="1990" ht="14.25" customHeight="1" x14ac:dyDescent="0.35"/>
    <row r="1991" ht="14.25" customHeight="1" x14ac:dyDescent="0.35"/>
    <row r="1992" ht="14.25" customHeight="1" x14ac:dyDescent="0.35"/>
    <row r="1993" ht="14.25" customHeight="1" x14ac:dyDescent="0.35"/>
    <row r="1994" ht="14.25" customHeight="1" x14ac:dyDescent="0.35"/>
    <row r="1995" ht="14.25" customHeight="1" x14ac:dyDescent="0.35"/>
    <row r="1996" ht="14.25" customHeight="1" x14ac:dyDescent="0.35"/>
    <row r="1997" ht="14.25" customHeight="1" x14ac:dyDescent="0.35"/>
    <row r="1998" ht="14.25" customHeight="1" x14ac:dyDescent="0.35"/>
    <row r="1999" ht="14.25" customHeight="1" x14ac:dyDescent="0.35"/>
    <row r="2000" ht="14.25" customHeight="1" x14ac:dyDescent="0.35"/>
    <row r="2001" ht="14.25" customHeight="1" x14ac:dyDescent="0.35"/>
    <row r="2002" ht="14.25" customHeight="1" x14ac:dyDescent="0.35"/>
    <row r="2003" ht="14.25" customHeight="1" x14ac:dyDescent="0.35"/>
    <row r="2004" ht="14.25" customHeight="1" x14ac:dyDescent="0.35"/>
    <row r="2005" ht="14.25" customHeight="1" x14ac:dyDescent="0.35"/>
    <row r="2006" ht="14.25" customHeight="1" x14ac:dyDescent="0.35"/>
    <row r="2007" ht="14.25" customHeight="1" x14ac:dyDescent="0.35"/>
    <row r="2008" ht="14.25" customHeight="1" x14ac:dyDescent="0.35"/>
    <row r="2009" ht="14.25" customHeight="1" x14ac:dyDescent="0.35"/>
    <row r="2010" ht="14.25" customHeight="1" x14ac:dyDescent="0.35"/>
    <row r="2011" ht="14.25" customHeight="1" x14ac:dyDescent="0.35"/>
    <row r="2012" ht="14.25" customHeight="1" x14ac:dyDescent="0.35"/>
    <row r="2013" ht="14.25" customHeight="1" x14ac:dyDescent="0.35"/>
    <row r="2014" ht="14.25" customHeight="1" x14ac:dyDescent="0.35"/>
    <row r="2015" ht="14.25" customHeight="1" x14ac:dyDescent="0.35"/>
    <row r="2016" ht="14.25" customHeight="1" x14ac:dyDescent="0.35"/>
    <row r="2017" ht="14.25" customHeight="1" x14ac:dyDescent="0.35"/>
    <row r="2018" ht="14.25" customHeight="1" x14ac:dyDescent="0.35"/>
    <row r="2019" ht="14.25" customHeight="1" x14ac:dyDescent="0.35"/>
    <row r="2020" ht="14.25" customHeight="1" x14ac:dyDescent="0.35"/>
    <row r="2021" ht="14.25" customHeight="1" x14ac:dyDescent="0.35"/>
    <row r="2022" ht="14.25" customHeight="1" x14ac:dyDescent="0.35"/>
    <row r="2023" ht="14.25" customHeight="1" x14ac:dyDescent="0.35"/>
    <row r="2024" ht="14.25" customHeight="1" x14ac:dyDescent="0.35"/>
    <row r="2025" ht="14.25" customHeight="1" x14ac:dyDescent="0.35"/>
    <row r="2026" ht="14.25" customHeight="1" x14ac:dyDescent="0.35"/>
    <row r="2027" ht="14.25" customHeight="1" x14ac:dyDescent="0.35"/>
    <row r="2028" ht="14.25" customHeight="1" x14ac:dyDescent="0.35"/>
    <row r="2029" ht="14.25" customHeight="1" x14ac:dyDescent="0.35"/>
    <row r="2030" ht="14.25" customHeight="1" x14ac:dyDescent="0.35"/>
    <row r="2031" ht="14.25" customHeight="1" x14ac:dyDescent="0.35"/>
    <row r="2032" ht="14.25" customHeight="1" x14ac:dyDescent="0.35"/>
    <row r="2033" ht="14.25" customHeight="1" x14ac:dyDescent="0.35"/>
    <row r="2034" ht="14.25" customHeight="1" x14ac:dyDescent="0.35"/>
    <row r="2035" ht="14.25" customHeight="1" x14ac:dyDescent="0.35"/>
    <row r="2036" ht="14.25" customHeight="1" x14ac:dyDescent="0.35"/>
    <row r="2037" ht="14.25" customHeight="1" x14ac:dyDescent="0.35"/>
    <row r="2038" ht="14.25" customHeight="1" x14ac:dyDescent="0.35"/>
    <row r="2039" ht="14.25" customHeight="1" x14ac:dyDescent="0.35"/>
    <row r="2040" ht="14.25" customHeight="1" x14ac:dyDescent="0.35"/>
    <row r="2041" ht="14.25" customHeight="1" x14ac:dyDescent="0.35"/>
    <row r="2042" ht="14.25" customHeight="1" x14ac:dyDescent="0.35"/>
    <row r="2043" ht="14.25" customHeight="1" x14ac:dyDescent="0.35"/>
    <row r="2044" ht="14.25" customHeight="1" x14ac:dyDescent="0.35"/>
    <row r="2045" ht="14.25" customHeight="1" x14ac:dyDescent="0.35"/>
    <row r="2046" ht="14.25" customHeight="1" x14ac:dyDescent="0.35"/>
    <row r="2047" ht="14.25" customHeight="1" x14ac:dyDescent="0.35"/>
    <row r="2048" ht="14.25" customHeight="1" x14ac:dyDescent="0.35"/>
    <row r="2049" ht="14.25" customHeight="1" x14ac:dyDescent="0.35"/>
    <row r="2050" ht="14.25" customHeight="1" x14ac:dyDescent="0.35"/>
    <row r="2051" ht="14.25" customHeight="1" x14ac:dyDescent="0.35"/>
    <row r="2052" ht="14.25" customHeight="1" x14ac:dyDescent="0.35"/>
    <row r="2053" ht="14.25" customHeight="1" x14ac:dyDescent="0.35"/>
    <row r="2054" ht="14.25" customHeight="1" x14ac:dyDescent="0.35"/>
    <row r="2055" ht="14.25" customHeight="1" x14ac:dyDescent="0.35"/>
    <row r="2056" ht="14.25" customHeight="1" x14ac:dyDescent="0.35"/>
    <row r="2057" ht="14.25" customHeight="1" x14ac:dyDescent="0.35"/>
    <row r="2058" ht="14.25" customHeight="1" x14ac:dyDescent="0.35"/>
    <row r="2059" ht="14.25" customHeight="1" x14ac:dyDescent="0.35"/>
    <row r="2060" ht="14.25" customHeight="1" x14ac:dyDescent="0.35"/>
    <row r="2061" ht="14.25" customHeight="1" x14ac:dyDescent="0.35"/>
    <row r="2062" ht="14.25" customHeight="1" x14ac:dyDescent="0.35"/>
    <row r="2063" ht="14.25" customHeight="1" x14ac:dyDescent="0.35"/>
    <row r="2064" ht="14.25" customHeight="1" x14ac:dyDescent="0.35"/>
    <row r="2065" ht="14.25" customHeight="1" x14ac:dyDescent="0.35"/>
    <row r="2066" ht="14.25" customHeight="1" x14ac:dyDescent="0.35"/>
    <row r="2067" ht="14.25" customHeight="1" x14ac:dyDescent="0.35"/>
    <row r="2068" ht="14.25" customHeight="1" x14ac:dyDescent="0.35"/>
    <row r="2069" ht="14.25" customHeight="1" x14ac:dyDescent="0.35"/>
    <row r="2070" ht="14.25" customHeight="1" x14ac:dyDescent="0.35"/>
    <row r="2071" ht="14.25" customHeight="1" x14ac:dyDescent="0.35"/>
    <row r="2072" ht="14.25" customHeight="1" x14ac:dyDescent="0.35"/>
    <row r="2073" ht="14.25" customHeight="1" x14ac:dyDescent="0.35"/>
    <row r="2074" ht="14.25" customHeight="1" x14ac:dyDescent="0.35"/>
    <row r="2075" ht="14.25" customHeight="1" x14ac:dyDescent="0.35"/>
    <row r="2076" ht="14.25" customHeight="1" x14ac:dyDescent="0.35"/>
    <row r="2077" ht="14.25" customHeight="1" x14ac:dyDescent="0.35"/>
    <row r="2078" ht="14.25" customHeight="1" x14ac:dyDescent="0.35"/>
    <row r="2079" ht="14.25" customHeight="1" x14ac:dyDescent="0.35"/>
    <row r="2080" ht="14.25" customHeight="1" x14ac:dyDescent="0.35"/>
    <row r="2081" ht="14.25" customHeight="1" x14ac:dyDescent="0.35"/>
    <row r="2082" ht="14.25" customHeight="1" x14ac:dyDescent="0.35"/>
    <row r="2083" ht="14.25" customHeight="1" x14ac:dyDescent="0.35"/>
    <row r="2084" ht="14.25" customHeight="1" x14ac:dyDescent="0.35"/>
    <row r="2085" ht="14.25" customHeight="1" x14ac:dyDescent="0.35"/>
    <row r="2086" ht="14.25" customHeight="1" x14ac:dyDescent="0.35"/>
    <row r="2087" ht="14.25" customHeight="1" x14ac:dyDescent="0.35"/>
    <row r="2088" ht="14.25" customHeight="1" x14ac:dyDescent="0.35"/>
    <row r="2089" ht="14.25" customHeight="1" x14ac:dyDescent="0.35"/>
    <row r="2090" ht="14.25" customHeight="1" x14ac:dyDescent="0.35"/>
    <row r="2091" ht="14.25" customHeight="1" x14ac:dyDescent="0.35"/>
    <row r="2092" ht="14.25" customHeight="1" x14ac:dyDescent="0.35"/>
    <row r="2093" ht="14.25" customHeight="1" x14ac:dyDescent="0.35"/>
    <row r="2094" ht="14.25" customHeight="1" x14ac:dyDescent="0.35"/>
    <row r="2095" ht="14.25" customHeight="1" x14ac:dyDescent="0.35"/>
    <row r="2096" ht="14.25" customHeight="1" x14ac:dyDescent="0.35"/>
    <row r="2097" ht="14.25" customHeight="1" x14ac:dyDescent="0.35"/>
    <row r="2098" ht="14.25" customHeight="1" x14ac:dyDescent="0.35"/>
    <row r="2099" ht="14.25" customHeight="1" x14ac:dyDescent="0.35"/>
    <row r="2100" ht="14.25" customHeight="1" x14ac:dyDescent="0.35"/>
    <row r="2101" ht="14.25" customHeight="1" x14ac:dyDescent="0.35"/>
    <row r="2102" ht="14.25" customHeight="1" x14ac:dyDescent="0.35"/>
    <row r="2103" ht="14.25" customHeight="1" x14ac:dyDescent="0.35"/>
    <row r="2104" ht="14.25" customHeight="1" x14ac:dyDescent="0.35"/>
    <row r="2105" ht="14.25" customHeight="1" x14ac:dyDescent="0.35"/>
    <row r="2106" ht="14.25" customHeight="1" x14ac:dyDescent="0.35"/>
    <row r="2107" ht="14.25" customHeight="1" x14ac:dyDescent="0.35"/>
    <row r="2108" ht="14.25" customHeight="1" x14ac:dyDescent="0.35"/>
    <row r="2109" ht="14.25" customHeight="1" x14ac:dyDescent="0.35"/>
    <row r="2110" ht="14.25" customHeight="1" x14ac:dyDescent="0.35"/>
    <row r="2111" ht="14.25" customHeight="1" x14ac:dyDescent="0.35"/>
    <row r="2112" ht="14.25" customHeight="1" x14ac:dyDescent="0.35"/>
    <row r="2113" ht="14.25" customHeight="1" x14ac:dyDescent="0.35"/>
    <row r="2114" ht="14.25" customHeight="1" x14ac:dyDescent="0.35"/>
    <row r="2115" ht="14.25" customHeight="1" x14ac:dyDescent="0.35"/>
    <row r="2116" ht="14.25" customHeight="1" x14ac:dyDescent="0.35"/>
    <row r="2117" ht="14.25" customHeight="1" x14ac:dyDescent="0.35"/>
    <row r="2118" ht="14.25" customHeight="1" x14ac:dyDescent="0.35"/>
    <row r="2119" ht="14.25" customHeight="1" x14ac:dyDescent="0.35"/>
    <row r="2120" ht="14.25" customHeight="1" x14ac:dyDescent="0.35"/>
    <row r="2121" ht="14.25" customHeight="1" x14ac:dyDescent="0.35"/>
    <row r="2122" ht="14.25" customHeight="1" x14ac:dyDescent="0.35"/>
    <row r="2123" ht="14.25" customHeight="1" x14ac:dyDescent="0.35"/>
    <row r="2124" ht="14.25" customHeight="1" x14ac:dyDescent="0.35"/>
    <row r="2125" ht="14.25" customHeight="1" x14ac:dyDescent="0.35"/>
    <row r="2126" ht="14.25" customHeight="1" x14ac:dyDescent="0.35"/>
    <row r="2127" ht="14.25" customHeight="1" x14ac:dyDescent="0.35"/>
    <row r="2128" ht="14.25" customHeight="1" x14ac:dyDescent="0.35"/>
    <row r="2129" ht="14.25" customHeight="1" x14ac:dyDescent="0.35"/>
    <row r="2130" ht="14.25" customHeight="1" x14ac:dyDescent="0.35"/>
    <row r="2131" ht="14.25" customHeight="1" x14ac:dyDescent="0.35"/>
    <row r="2132" ht="14.25" customHeight="1" x14ac:dyDescent="0.35"/>
    <row r="2133" ht="14.25" customHeight="1" x14ac:dyDescent="0.35"/>
    <row r="2134" ht="14.25" customHeight="1" x14ac:dyDescent="0.35"/>
    <row r="2135" ht="14.25" customHeight="1" x14ac:dyDescent="0.35"/>
    <row r="2136" ht="14.25" customHeight="1" x14ac:dyDescent="0.35"/>
    <row r="2137" ht="14.25" customHeight="1" x14ac:dyDescent="0.35"/>
    <row r="2138" ht="14.25" customHeight="1" x14ac:dyDescent="0.35"/>
    <row r="2139" ht="14.25" customHeight="1" x14ac:dyDescent="0.35"/>
    <row r="2140" ht="14.25" customHeight="1" x14ac:dyDescent="0.35"/>
    <row r="2141" ht="14.25" customHeight="1" x14ac:dyDescent="0.35"/>
    <row r="2142" ht="14.25" customHeight="1" x14ac:dyDescent="0.35"/>
    <row r="2143" ht="14.25" customHeight="1" x14ac:dyDescent="0.35"/>
    <row r="2144" ht="14.25" customHeight="1" x14ac:dyDescent="0.35"/>
    <row r="2145" ht="14.25" customHeight="1" x14ac:dyDescent="0.35"/>
    <row r="2146" ht="14.25" customHeight="1" x14ac:dyDescent="0.35"/>
    <row r="2147" ht="14.25" customHeight="1" x14ac:dyDescent="0.35"/>
    <row r="2148" ht="14.25" customHeight="1" x14ac:dyDescent="0.35"/>
    <row r="2149" ht="14.25" customHeight="1" x14ac:dyDescent="0.35"/>
    <row r="2150" ht="14.25" customHeight="1" x14ac:dyDescent="0.35"/>
    <row r="2151" ht="14.25" customHeight="1" x14ac:dyDescent="0.35"/>
    <row r="2152" ht="14.25" customHeight="1" x14ac:dyDescent="0.35"/>
    <row r="2153" ht="14.25" customHeight="1" x14ac:dyDescent="0.35"/>
    <row r="2154" ht="14.25" customHeight="1" x14ac:dyDescent="0.35"/>
    <row r="2155" ht="14.25" customHeight="1" x14ac:dyDescent="0.35"/>
    <row r="2156" ht="14.25" customHeight="1" x14ac:dyDescent="0.35"/>
    <row r="2157" ht="14.25" customHeight="1" x14ac:dyDescent="0.35"/>
    <row r="2158" ht="14.25" customHeight="1" x14ac:dyDescent="0.35"/>
    <row r="2159" ht="14.25" customHeight="1" x14ac:dyDescent="0.35"/>
    <row r="2160" ht="14.25" customHeight="1" x14ac:dyDescent="0.35"/>
    <row r="2161" ht="14.25" customHeight="1" x14ac:dyDescent="0.35"/>
    <row r="2162" ht="14.25" customHeight="1" x14ac:dyDescent="0.35"/>
    <row r="2163" ht="14.25" customHeight="1" x14ac:dyDescent="0.35"/>
    <row r="2164" ht="14.25" customHeight="1" x14ac:dyDescent="0.35"/>
    <row r="2165" ht="14.25" customHeight="1" x14ac:dyDescent="0.35"/>
    <row r="2166" ht="14.25" customHeight="1" x14ac:dyDescent="0.35"/>
    <row r="2167" ht="14.25" customHeight="1" x14ac:dyDescent="0.35"/>
    <row r="2168" ht="14.25" customHeight="1" x14ac:dyDescent="0.35"/>
    <row r="2169" ht="14.25" customHeight="1" x14ac:dyDescent="0.35"/>
    <row r="2170" ht="14.25" customHeight="1" x14ac:dyDescent="0.35"/>
    <row r="2171" ht="14.25" customHeight="1" x14ac:dyDescent="0.35"/>
    <row r="2172" ht="14.25" customHeight="1" x14ac:dyDescent="0.35"/>
    <row r="2173" ht="14.25" customHeight="1" x14ac:dyDescent="0.35"/>
    <row r="2174" ht="14.25" customHeight="1" x14ac:dyDescent="0.35"/>
    <row r="2175" ht="14.25" customHeight="1" x14ac:dyDescent="0.35"/>
    <row r="2176" ht="14.25" customHeight="1" x14ac:dyDescent="0.35"/>
    <row r="2177" ht="14.25" customHeight="1" x14ac:dyDescent="0.35"/>
    <row r="2178" ht="14.25" customHeight="1" x14ac:dyDescent="0.35"/>
    <row r="2179" ht="14.25" customHeight="1" x14ac:dyDescent="0.35"/>
    <row r="2180" ht="14.25" customHeight="1" x14ac:dyDescent="0.35"/>
    <row r="2181" ht="14.25" customHeight="1" x14ac:dyDescent="0.35"/>
    <row r="2182" ht="14.25" customHeight="1" x14ac:dyDescent="0.35"/>
    <row r="2183" ht="14.25" customHeight="1" x14ac:dyDescent="0.35"/>
    <row r="2184" ht="14.25" customHeight="1" x14ac:dyDescent="0.35"/>
    <row r="2185" ht="14.25" customHeight="1" x14ac:dyDescent="0.35"/>
    <row r="2186" ht="14.25" customHeight="1" x14ac:dyDescent="0.35"/>
    <row r="2187" ht="14.25" customHeight="1" x14ac:dyDescent="0.35"/>
    <row r="2188" ht="14.25" customHeight="1" x14ac:dyDescent="0.35"/>
    <row r="2189" ht="14.25" customHeight="1" x14ac:dyDescent="0.35"/>
    <row r="2190" ht="14.25" customHeight="1" x14ac:dyDescent="0.35"/>
    <row r="2191" ht="14.25" customHeight="1" x14ac:dyDescent="0.35"/>
    <row r="2192" ht="14.25" customHeight="1" x14ac:dyDescent="0.35"/>
    <row r="2193" ht="14.25" customHeight="1" x14ac:dyDescent="0.35"/>
    <row r="2194" ht="14.25" customHeight="1" x14ac:dyDescent="0.35"/>
    <row r="2195" ht="14.25" customHeight="1" x14ac:dyDescent="0.35"/>
    <row r="2196" ht="14.25" customHeight="1" x14ac:dyDescent="0.35"/>
    <row r="2197" ht="14.25" customHeight="1" x14ac:dyDescent="0.35"/>
    <row r="2198" ht="14.25" customHeight="1" x14ac:dyDescent="0.35"/>
    <row r="2199" ht="14.25" customHeight="1" x14ac:dyDescent="0.35"/>
    <row r="2200" ht="14.25" customHeight="1" x14ac:dyDescent="0.35"/>
    <row r="2201" ht="14.25" customHeight="1" x14ac:dyDescent="0.35"/>
    <row r="2202" ht="14.25" customHeight="1" x14ac:dyDescent="0.35"/>
    <row r="2203" ht="14.25" customHeight="1" x14ac:dyDescent="0.35"/>
    <row r="2204" ht="14.25" customHeight="1" x14ac:dyDescent="0.35"/>
    <row r="2205" ht="14.25" customHeight="1" x14ac:dyDescent="0.35"/>
    <row r="2206" ht="14.25" customHeight="1" x14ac:dyDescent="0.35"/>
    <row r="2207" ht="14.25" customHeight="1" x14ac:dyDescent="0.35"/>
    <row r="2208" ht="14.25" customHeight="1" x14ac:dyDescent="0.35"/>
    <row r="2209" ht="14.25" customHeight="1" x14ac:dyDescent="0.35"/>
    <row r="2210" ht="14.25" customHeight="1" x14ac:dyDescent="0.35"/>
    <row r="2211" ht="14.25" customHeight="1" x14ac:dyDescent="0.35"/>
    <row r="2212" ht="14.25" customHeight="1" x14ac:dyDescent="0.35"/>
    <row r="2213" ht="14.25" customHeight="1" x14ac:dyDescent="0.35"/>
    <row r="2214" ht="14.25" customHeight="1" x14ac:dyDescent="0.35"/>
    <row r="2215" ht="14.25" customHeight="1" x14ac:dyDescent="0.35"/>
    <row r="2216" ht="14.25" customHeight="1" x14ac:dyDescent="0.35"/>
    <row r="2217" ht="14.25" customHeight="1" x14ac:dyDescent="0.35"/>
    <row r="2218" ht="14.25" customHeight="1" x14ac:dyDescent="0.35"/>
    <row r="2219" ht="14.25" customHeight="1" x14ac:dyDescent="0.35"/>
    <row r="2220" ht="14.25" customHeight="1" x14ac:dyDescent="0.35"/>
    <row r="2221" ht="14.25" customHeight="1" x14ac:dyDescent="0.35"/>
    <row r="2222" ht="14.25" customHeight="1" x14ac:dyDescent="0.35"/>
    <row r="2223" ht="14.25" customHeight="1" x14ac:dyDescent="0.35"/>
    <row r="2224" ht="14.25" customHeight="1" x14ac:dyDescent="0.35"/>
    <row r="2225" ht="14.25" customHeight="1" x14ac:dyDescent="0.35"/>
    <row r="2226" ht="14.25" customHeight="1" x14ac:dyDescent="0.35"/>
    <row r="2227" ht="14.25" customHeight="1" x14ac:dyDescent="0.35"/>
    <row r="2228" ht="14.25" customHeight="1" x14ac:dyDescent="0.35"/>
    <row r="2229" ht="14.25" customHeight="1" x14ac:dyDescent="0.35"/>
    <row r="2230" ht="14.25" customHeight="1" x14ac:dyDescent="0.35"/>
    <row r="2231" ht="14.25" customHeight="1" x14ac:dyDescent="0.35"/>
    <row r="2232" ht="14.25" customHeight="1" x14ac:dyDescent="0.35"/>
    <row r="2233" ht="14.25" customHeight="1" x14ac:dyDescent="0.35"/>
    <row r="2234" ht="14.25" customHeight="1" x14ac:dyDescent="0.35"/>
    <row r="2235" ht="14.25" customHeight="1" x14ac:dyDescent="0.35"/>
    <row r="2236" ht="14.25" customHeight="1" x14ac:dyDescent="0.35"/>
    <row r="2237" ht="14.25" customHeight="1" x14ac:dyDescent="0.35"/>
    <row r="2238" ht="14.25" customHeight="1" x14ac:dyDescent="0.35"/>
    <row r="2239" ht="14.25" customHeight="1" x14ac:dyDescent="0.35"/>
    <row r="2240" ht="14.25" customHeight="1" x14ac:dyDescent="0.35"/>
    <row r="2241" ht="14.25" customHeight="1" x14ac:dyDescent="0.35"/>
    <row r="2242" ht="14.25" customHeight="1" x14ac:dyDescent="0.35"/>
    <row r="2243" ht="14.25" customHeight="1" x14ac:dyDescent="0.35"/>
    <row r="2244" ht="14.25" customHeight="1" x14ac:dyDescent="0.35"/>
    <row r="2245" ht="14.25" customHeight="1" x14ac:dyDescent="0.35"/>
    <row r="2246" ht="14.25" customHeight="1" x14ac:dyDescent="0.35"/>
    <row r="2247" ht="14.25" customHeight="1" x14ac:dyDescent="0.35"/>
    <row r="2248" ht="14.25" customHeight="1" x14ac:dyDescent="0.35"/>
    <row r="2249" ht="14.25" customHeight="1" x14ac:dyDescent="0.35"/>
    <row r="2250" ht="14.25" customHeight="1" x14ac:dyDescent="0.35"/>
    <row r="2251" ht="14.25" customHeight="1" x14ac:dyDescent="0.35"/>
    <row r="2252" ht="14.25" customHeight="1" x14ac:dyDescent="0.35"/>
    <row r="2253" ht="14.25" customHeight="1" x14ac:dyDescent="0.35"/>
    <row r="2254" ht="14.25" customHeight="1" x14ac:dyDescent="0.35"/>
    <row r="2255" ht="14.25" customHeight="1" x14ac:dyDescent="0.35"/>
    <row r="2256" ht="14.25" customHeight="1" x14ac:dyDescent="0.35"/>
    <row r="2257" ht="14.25" customHeight="1" x14ac:dyDescent="0.35"/>
    <row r="2258" ht="14.25" customHeight="1" x14ac:dyDescent="0.35"/>
    <row r="2259" ht="14.25" customHeight="1" x14ac:dyDescent="0.35"/>
    <row r="2260" ht="14.25" customHeight="1" x14ac:dyDescent="0.35"/>
    <row r="2261" ht="14.25" customHeight="1" x14ac:dyDescent="0.35"/>
    <row r="2262" ht="14.25" customHeight="1" x14ac:dyDescent="0.35"/>
    <row r="2263" ht="14.25" customHeight="1" x14ac:dyDescent="0.35"/>
    <row r="2264" ht="14.25" customHeight="1" x14ac:dyDescent="0.35"/>
    <row r="2265" ht="14.25" customHeight="1" x14ac:dyDescent="0.35"/>
    <row r="2266" ht="14.25" customHeight="1" x14ac:dyDescent="0.35"/>
    <row r="2267" ht="14.25" customHeight="1" x14ac:dyDescent="0.35"/>
    <row r="2268" ht="14.25" customHeight="1" x14ac:dyDescent="0.35"/>
    <row r="2269" ht="14.25" customHeight="1" x14ac:dyDescent="0.35"/>
    <row r="2270" ht="14.25" customHeight="1" x14ac:dyDescent="0.35"/>
    <row r="2271" ht="14.25" customHeight="1" x14ac:dyDescent="0.35"/>
    <row r="2272" ht="14.25" customHeight="1" x14ac:dyDescent="0.35"/>
    <row r="2273" ht="14.25" customHeight="1" x14ac:dyDescent="0.35"/>
    <row r="2274" ht="14.25" customHeight="1" x14ac:dyDescent="0.35"/>
    <row r="2275" ht="14.25" customHeight="1" x14ac:dyDescent="0.35"/>
    <row r="2276" ht="14.25" customHeight="1" x14ac:dyDescent="0.35"/>
    <row r="2277" ht="14.25" customHeight="1" x14ac:dyDescent="0.35"/>
    <row r="2278" ht="14.25" customHeight="1" x14ac:dyDescent="0.35"/>
    <row r="2279" ht="14.25" customHeight="1" x14ac:dyDescent="0.35"/>
    <row r="2280" ht="14.25" customHeight="1" x14ac:dyDescent="0.35"/>
    <row r="2281" ht="14.25" customHeight="1" x14ac:dyDescent="0.35"/>
    <row r="2282" ht="14.25" customHeight="1" x14ac:dyDescent="0.35"/>
    <row r="2283" ht="14.25" customHeight="1" x14ac:dyDescent="0.35"/>
    <row r="2284" ht="14.25" customHeight="1" x14ac:dyDescent="0.35"/>
    <row r="2285" ht="14.25" customHeight="1" x14ac:dyDescent="0.35"/>
    <row r="2286" ht="14.25" customHeight="1" x14ac:dyDescent="0.35"/>
    <row r="2287" ht="14.25" customHeight="1" x14ac:dyDescent="0.35"/>
    <row r="2288" ht="14.25" customHeight="1" x14ac:dyDescent="0.35"/>
    <row r="2289" ht="14.25" customHeight="1" x14ac:dyDescent="0.35"/>
    <row r="2290" ht="14.25" customHeight="1" x14ac:dyDescent="0.35"/>
    <row r="2291" ht="14.25" customHeight="1" x14ac:dyDescent="0.35"/>
    <row r="2292" ht="14.25" customHeight="1" x14ac:dyDescent="0.35"/>
    <row r="2293" ht="14.25" customHeight="1" x14ac:dyDescent="0.35"/>
    <row r="2294" ht="14.25" customHeight="1" x14ac:dyDescent="0.35"/>
    <row r="2295" ht="14.25" customHeight="1" x14ac:dyDescent="0.35"/>
    <row r="2296" ht="14.25" customHeight="1" x14ac:dyDescent="0.35"/>
    <row r="2297" ht="14.25" customHeight="1" x14ac:dyDescent="0.35"/>
    <row r="2298" ht="14.25" customHeight="1" x14ac:dyDescent="0.35"/>
    <row r="2299" ht="14.25" customHeight="1" x14ac:dyDescent="0.35"/>
    <row r="2300" ht="14.25" customHeight="1" x14ac:dyDescent="0.35"/>
    <row r="2301" ht="14.25" customHeight="1" x14ac:dyDescent="0.35"/>
    <row r="2302" ht="14.25" customHeight="1" x14ac:dyDescent="0.35"/>
    <row r="2303" ht="14.25" customHeight="1" x14ac:dyDescent="0.35"/>
    <row r="2304" ht="14.25" customHeight="1" x14ac:dyDescent="0.35"/>
    <row r="2305" ht="14.25" customHeight="1" x14ac:dyDescent="0.35"/>
    <row r="2306" ht="14.25" customHeight="1" x14ac:dyDescent="0.35"/>
    <row r="2307" ht="14.25" customHeight="1" x14ac:dyDescent="0.35"/>
    <row r="2308" ht="14.25" customHeight="1" x14ac:dyDescent="0.35"/>
    <row r="2309" ht="14.25" customHeight="1" x14ac:dyDescent="0.35"/>
    <row r="2310" ht="14.25" customHeight="1" x14ac:dyDescent="0.35"/>
    <row r="2311" ht="14.25" customHeight="1" x14ac:dyDescent="0.35"/>
    <row r="2312" ht="14.25" customHeight="1" x14ac:dyDescent="0.35"/>
    <row r="2313" ht="14.25" customHeight="1" x14ac:dyDescent="0.35"/>
    <row r="2314" ht="14.25" customHeight="1" x14ac:dyDescent="0.35"/>
    <row r="2315" ht="14.25" customHeight="1" x14ac:dyDescent="0.35"/>
    <row r="2316" ht="14.25" customHeight="1" x14ac:dyDescent="0.35"/>
    <row r="2317" ht="14.25" customHeight="1" x14ac:dyDescent="0.35"/>
    <row r="2318" ht="14.25" customHeight="1" x14ac:dyDescent="0.35"/>
    <row r="2319" ht="14.25" customHeight="1" x14ac:dyDescent="0.35"/>
    <row r="2320" ht="14.25" customHeight="1" x14ac:dyDescent="0.35"/>
    <row r="2321" ht="14.25" customHeight="1" x14ac:dyDescent="0.35"/>
    <row r="2322" ht="14.25" customHeight="1" x14ac:dyDescent="0.35"/>
    <row r="2323" ht="14.25" customHeight="1" x14ac:dyDescent="0.35"/>
    <row r="2324" ht="14.25" customHeight="1" x14ac:dyDescent="0.35"/>
    <row r="2325" ht="14.25" customHeight="1" x14ac:dyDescent="0.35"/>
    <row r="2326" ht="14.25" customHeight="1" x14ac:dyDescent="0.35"/>
    <row r="2327" ht="14.25" customHeight="1" x14ac:dyDescent="0.35"/>
    <row r="2328" ht="14.25" customHeight="1" x14ac:dyDescent="0.35"/>
    <row r="2329" ht="14.25" customHeight="1" x14ac:dyDescent="0.35"/>
    <row r="2330" ht="14.25" customHeight="1" x14ac:dyDescent="0.35"/>
    <row r="2331" ht="14.25" customHeight="1" x14ac:dyDescent="0.35"/>
    <row r="2332" ht="14.25" customHeight="1" x14ac:dyDescent="0.35"/>
    <row r="2333" ht="14.25" customHeight="1" x14ac:dyDescent="0.35"/>
    <row r="2334" ht="14.25" customHeight="1" x14ac:dyDescent="0.35"/>
    <row r="2335" ht="14.25" customHeight="1" x14ac:dyDescent="0.35"/>
    <row r="2336" ht="14.25" customHeight="1" x14ac:dyDescent="0.35"/>
    <row r="2337" ht="14.25" customHeight="1" x14ac:dyDescent="0.35"/>
    <row r="2338" ht="14.25" customHeight="1" x14ac:dyDescent="0.35"/>
    <row r="2339" ht="14.25" customHeight="1" x14ac:dyDescent="0.35"/>
    <row r="2340" ht="14.25" customHeight="1" x14ac:dyDescent="0.35"/>
    <row r="2341" ht="14.25" customHeight="1" x14ac:dyDescent="0.35"/>
    <row r="2342" ht="14.25" customHeight="1" x14ac:dyDescent="0.35"/>
    <row r="2343" ht="14.25" customHeight="1" x14ac:dyDescent="0.35"/>
    <row r="2344" ht="14.25" customHeight="1" x14ac:dyDescent="0.35"/>
    <row r="2345" ht="14.25" customHeight="1" x14ac:dyDescent="0.35"/>
    <row r="2346" ht="14.25" customHeight="1" x14ac:dyDescent="0.35"/>
    <row r="2347" ht="14.25" customHeight="1" x14ac:dyDescent="0.35"/>
    <row r="2348" ht="14.25" customHeight="1" x14ac:dyDescent="0.35"/>
    <row r="2349" ht="14.25" customHeight="1" x14ac:dyDescent="0.35"/>
    <row r="2350" ht="14.25" customHeight="1" x14ac:dyDescent="0.35"/>
    <row r="2351" ht="14.25" customHeight="1" x14ac:dyDescent="0.35"/>
    <row r="2352" ht="14.25" customHeight="1" x14ac:dyDescent="0.35"/>
    <row r="2353" ht="14.25" customHeight="1" x14ac:dyDescent="0.35"/>
    <row r="2354" ht="14.25" customHeight="1" x14ac:dyDescent="0.35"/>
    <row r="2355" ht="14.25" customHeight="1" x14ac:dyDescent="0.35"/>
    <row r="2356" ht="14.25" customHeight="1" x14ac:dyDescent="0.35"/>
    <row r="2357" ht="14.25" customHeight="1" x14ac:dyDescent="0.35"/>
    <row r="2358" ht="14.25" customHeight="1" x14ac:dyDescent="0.35"/>
    <row r="2359" ht="14.25" customHeight="1" x14ac:dyDescent="0.35"/>
    <row r="2360" ht="14.25" customHeight="1" x14ac:dyDescent="0.35"/>
    <row r="2361" ht="14.25" customHeight="1" x14ac:dyDescent="0.35"/>
    <row r="2362" ht="14.25" customHeight="1" x14ac:dyDescent="0.35"/>
    <row r="2363" ht="14.25" customHeight="1" x14ac:dyDescent="0.35"/>
    <row r="2364" ht="14.25" customHeight="1" x14ac:dyDescent="0.35"/>
    <row r="2365" ht="14.25" customHeight="1" x14ac:dyDescent="0.35"/>
    <row r="2366" ht="14.25" customHeight="1" x14ac:dyDescent="0.35"/>
    <row r="2367" ht="14.25" customHeight="1" x14ac:dyDescent="0.35"/>
    <row r="2368" ht="14.25" customHeight="1" x14ac:dyDescent="0.35"/>
    <row r="2369" ht="14.25" customHeight="1" x14ac:dyDescent="0.35"/>
    <row r="2370" ht="14.25" customHeight="1" x14ac:dyDescent="0.35"/>
    <row r="2371" ht="14.25" customHeight="1" x14ac:dyDescent="0.35"/>
    <row r="2372" ht="14.25" customHeight="1" x14ac:dyDescent="0.35"/>
    <row r="2373" ht="14.25" customHeight="1" x14ac:dyDescent="0.35"/>
    <row r="2374" ht="14.25" customHeight="1" x14ac:dyDescent="0.35"/>
    <row r="2375" ht="14.25" customHeight="1" x14ac:dyDescent="0.35"/>
    <row r="2376" ht="14.25" customHeight="1" x14ac:dyDescent="0.35"/>
    <row r="2377" ht="14.25" customHeight="1" x14ac:dyDescent="0.35"/>
    <row r="2378" ht="14.25" customHeight="1" x14ac:dyDescent="0.35"/>
    <row r="2379" ht="14.25" customHeight="1" x14ac:dyDescent="0.35"/>
    <row r="2380" ht="14.25" customHeight="1" x14ac:dyDescent="0.35"/>
    <row r="2381" ht="14.25" customHeight="1" x14ac:dyDescent="0.35"/>
    <row r="2382" ht="14.25" customHeight="1" x14ac:dyDescent="0.35"/>
    <row r="2383" ht="14.25" customHeight="1" x14ac:dyDescent="0.35"/>
    <row r="2384" ht="14.25" customHeight="1" x14ac:dyDescent="0.35"/>
    <row r="2385" ht="14.25" customHeight="1" x14ac:dyDescent="0.35"/>
    <row r="2386" ht="14.25" customHeight="1" x14ac:dyDescent="0.35"/>
    <row r="2387" ht="14.25" customHeight="1" x14ac:dyDescent="0.35"/>
    <row r="2388" ht="14.25" customHeight="1" x14ac:dyDescent="0.35"/>
    <row r="2389" ht="14.25" customHeight="1" x14ac:dyDescent="0.35"/>
    <row r="2390" ht="14.25" customHeight="1" x14ac:dyDescent="0.35"/>
    <row r="2391" ht="14.25" customHeight="1" x14ac:dyDescent="0.35"/>
    <row r="2392" ht="14.25" customHeight="1" x14ac:dyDescent="0.35"/>
    <row r="2393" ht="14.25" customHeight="1" x14ac:dyDescent="0.35"/>
    <row r="2394" ht="14.25" customHeight="1" x14ac:dyDescent="0.35"/>
    <row r="2395" ht="14.25" customHeight="1" x14ac:dyDescent="0.35"/>
    <row r="2396" ht="14.25" customHeight="1" x14ac:dyDescent="0.35"/>
    <row r="2397" ht="14.25" customHeight="1" x14ac:dyDescent="0.35"/>
    <row r="2398" ht="14.25" customHeight="1" x14ac:dyDescent="0.35"/>
    <row r="2399" ht="14.25" customHeight="1" x14ac:dyDescent="0.35"/>
    <row r="2400" ht="14.25" customHeight="1" x14ac:dyDescent="0.35"/>
    <row r="2401" ht="14.25" customHeight="1" x14ac:dyDescent="0.35"/>
    <row r="2402" ht="14.25" customHeight="1" x14ac:dyDescent="0.35"/>
    <row r="2403" ht="14.25" customHeight="1" x14ac:dyDescent="0.35"/>
    <row r="2404" ht="14.25" customHeight="1" x14ac:dyDescent="0.35"/>
    <row r="2405" ht="14.25" customHeight="1" x14ac:dyDescent="0.35"/>
    <row r="2406" ht="14.25" customHeight="1" x14ac:dyDescent="0.35"/>
    <row r="2407" ht="14.25" customHeight="1" x14ac:dyDescent="0.35"/>
    <row r="2408" ht="14.25" customHeight="1" x14ac:dyDescent="0.35"/>
    <row r="2409" ht="14.25" customHeight="1" x14ac:dyDescent="0.35"/>
    <row r="2410" ht="14.25" customHeight="1" x14ac:dyDescent="0.35"/>
    <row r="2411" ht="14.25" customHeight="1" x14ac:dyDescent="0.35"/>
    <row r="2412" ht="14.25" customHeight="1" x14ac:dyDescent="0.35"/>
    <row r="2413" ht="14.25" customHeight="1" x14ac:dyDescent="0.35"/>
    <row r="2414" ht="14.25" customHeight="1" x14ac:dyDescent="0.35"/>
    <row r="2415" ht="14.25" customHeight="1" x14ac:dyDescent="0.35"/>
    <row r="2416" ht="14.25" customHeight="1" x14ac:dyDescent="0.35"/>
    <row r="2417" ht="14.25" customHeight="1" x14ac:dyDescent="0.35"/>
    <row r="2418" ht="14.25" customHeight="1" x14ac:dyDescent="0.35"/>
    <row r="2419" ht="14.25" customHeight="1" x14ac:dyDescent="0.35"/>
    <row r="2420" ht="14.25" customHeight="1" x14ac:dyDescent="0.35"/>
    <row r="2421" ht="14.25" customHeight="1" x14ac:dyDescent="0.35"/>
    <row r="2422" ht="14.25" customHeight="1" x14ac:dyDescent="0.35"/>
    <row r="2423" ht="14.25" customHeight="1" x14ac:dyDescent="0.35"/>
    <row r="2424" ht="14.25" customHeight="1" x14ac:dyDescent="0.35"/>
    <row r="2425" ht="14.25" customHeight="1" x14ac:dyDescent="0.35"/>
    <row r="2426" ht="14.25" customHeight="1" x14ac:dyDescent="0.35"/>
    <row r="2427" ht="14.25" customHeight="1" x14ac:dyDescent="0.35"/>
    <row r="2428" ht="14.25" customHeight="1" x14ac:dyDescent="0.35"/>
    <row r="2429" ht="14.25" customHeight="1" x14ac:dyDescent="0.35"/>
    <row r="2430" ht="14.25" customHeight="1" x14ac:dyDescent="0.35"/>
    <row r="2431" ht="14.25" customHeight="1" x14ac:dyDescent="0.35"/>
    <row r="2432" ht="14.25" customHeight="1" x14ac:dyDescent="0.35"/>
    <row r="2433" ht="14.25" customHeight="1" x14ac:dyDescent="0.35"/>
    <row r="2434" ht="14.25" customHeight="1" x14ac:dyDescent="0.35"/>
    <row r="2435" ht="14.25" customHeight="1" x14ac:dyDescent="0.35"/>
    <row r="2436" ht="14.25" customHeight="1" x14ac:dyDescent="0.35"/>
    <row r="2437" ht="14.25" customHeight="1" x14ac:dyDescent="0.35"/>
    <row r="2438" ht="14.25" customHeight="1" x14ac:dyDescent="0.35"/>
    <row r="2439" ht="14.25" customHeight="1" x14ac:dyDescent="0.35"/>
    <row r="2440" ht="14.25" customHeight="1" x14ac:dyDescent="0.35"/>
    <row r="2441" ht="14.25" customHeight="1" x14ac:dyDescent="0.35"/>
    <row r="2442" ht="14.25" customHeight="1" x14ac:dyDescent="0.35"/>
    <row r="2443" ht="14.25" customHeight="1" x14ac:dyDescent="0.35"/>
    <row r="2444" ht="14.25" customHeight="1" x14ac:dyDescent="0.35"/>
    <row r="2445" ht="14.25" customHeight="1" x14ac:dyDescent="0.35"/>
    <row r="2446" ht="14.25" customHeight="1" x14ac:dyDescent="0.35"/>
    <row r="2447" ht="14.25" customHeight="1" x14ac:dyDescent="0.35"/>
    <row r="2448" ht="14.25" customHeight="1" x14ac:dyDescent="0.35"/>
    <row r="2449" ht="14.25" customHeight="1" x14ac:dyDescent="0.35"/>
    <row r="2450" ht="14.25" customHeight="1" x14ac:dyDescent="0.35"/>
    <row r="2451" ht="14.25" customHeight="1" x14ac:dyDescent="0.35"/>
    <row r="2452" ht="14.25" customHeight="1" x14ac:dyDescent="0.35"/>
    <row r="2453" ht="14.25" customHeight="1" x14ac:dyDescent="0.35"/>
    <row r="2454" ht="14.25" customHeight="1" x14ac:dyDescent="0.35"/>
    <row r="2455" ht="14.25" customHeight="1" x14ac:dyDescent="0.35"/>
    <row r="2456" ht="14.25" customHeight="1" x14ac:dyDescent="0.35"/>
    <row r="2457" ht="14.25" customHeight="1" x14ac:dyDescent="0.35"/>
    <row r="2458" ht="14.25" customHeight="1" x14ac:dyDescent="0.35"/>
    <row r="2459" ht="14.25" customHeight="1" x14ac:dyDescent="0.35"/>
    <row r="2460" ht="14.25" customHeight="1" x14ac:dyDescent="0.35"/>
    <row r="2461" ht="14.25" customHeight="1" x14ac:dyDescent="0.35"/>
    <row r="2462" ht="14.25" customHeight="1" x14ac:dyDescent="0.35"/>
    <row r="2463" ht="14.25" customHeight="1" x14ac:dyDescent="0.35"/>
    <row r="2464" ht="14.25" customHeight="1" x14ac:dyDescent="0.35"/>
    <row r="2465" ht="14.25" customHeight="1" x14ac:dyDescent="0.35"/>
    <row r="2466" ht="14.25" customHeight="1" x14ac:dyDescent="0.35"/>
    <row r="2467" ht="14.25" customHeight="1" x14ac:dyDescent="0.35"/>
    <row r="2468" ht="14.25" customHeight="1" x14ac:dyDescent="0.35"/>
    <row r="2469" ht="14.25" customHeight="1" x14ac:dyDescent="0.35"/>
    <row r="2470" ht="14.25" customHeight="1" x14ac:dyDescent="0.35"/>
    <row r="2471" ht="14.25" customHeight="1" x14ac:dyDescent="0.35"/>
    <row r="2472" ht="14.25" customHeight="1" x14ac:dyDescent="0.35"/>
    <row r="2473" ht="14.25" customHeight="1" x14ac:dyDescent="0.35"/>
    <row r="2474" ht="14.25" customHeight="1" x14ac:dyDescent="0.35"/>
    <row r="2475" ht="14.25" customHeight="1" x14ac:dyDescent="0.35"/>
    <row r="2476" ht="14.25" customHeight="1" x14ac:dyDescent="0.35"/>
    <row r="2477" ht="14.25" customHeight="1" x14ac:dyDescent="0.35"/>
    <row r="2478" ht="14.25" customHeight="1" x14ac:dyDescent="0.35"/>
    <row r="2479" ht="14.25" customHeight="1" x14ac:dyDescent="0.35"/>
    <row r="2480" ht="14.25" customHeight="1" x14ac:dyDescent="0.35"/>
    <row r="2481" ht="14.25" customHeight="1" x14ac:dyDescent="0.35"/>
    <row r="2482" ht="14.25" customHeight="1" x14ac:dyDescent="0.35"/>
    <row r="2483" ht="14.25" customHeight="1" x14ac:dyDescent="0.35"/>
    <row r="2484" ht="14.25" customHeight="1" x14ac:dyDescent="0.35"/>
    <row r="2485" ht="14.25" customHeight="1" x14ac:dyDescent="0.35"/>
    <row r="2486" ht="14.25" customHeight="1" x14ac:dyDescent="0.35"/>
    <row r="2487" ht="14.25" customHeight="1" x14ac:dyDescent="0.35"/>
    <row r="2488" ht="14.25" customHeight="1" x14ac:dyDescent="0.35"/>
    <row r="2489" ht="14.25" customHeight="1" x14ac:dyDescent="0.35"/>
    <row r="2490" ht="14.25" customHeight="1" x14ac:dyDescent="0.35"/>
    <row r="2491" ht="14.25" customHeight="1" x14ac:dyDescent="0.35"/>
    <row r="2492" ht="14.25" customHeight="1" x14ac:dyDescent="0.35"/>
    <row r="2493" ht="14.25" customHeight="1" x14ac:dyDescent="0.35"/>
    <row r="2494" ht="14.25" customHeight="1" x14ac:dyDescent="0.35"/>
    <row r="2495" ht="14.25" customHeight="1" x14ac:dyDescent="0.35"/>
    <row r="2496" ht="14.25" customHeight="1" x14ac:dyDescent="0.35"/>
    <row r="2497" ht="14.25" customHeight="1" x14ac:dyDescent="0.35"/>
    <row r="2498" ht="14.25" customHeight="1" x14ac:dyDescent="0.35"/>
    <row r="2499" ht="14.25" customHeight="1" x14ac:dyDescent="0.35"/>
    <row r="2500" ht="14.25" customHeight="1" x14ac:dyDescent="0.35"/>
    <row r="2501" ht="14.25" customHeight="1" x14ac:dyDescent="0.35"/>
    <row r="2502" ht="14.25" customHeight="1" x14ac:dyDescent="0.35"/>
    <row r="2503" ht="14.25" customHeight="1" x14ac:dyDescent="0.35"/>
    <row r="2504" ht="14.25" customHeight="1" x14ac:dyDescent="0.35"/>
    <row r="2505" ht="14.25" customHeight="1" x14ac:dyDescent="0.35"/>
    <row r="2506" ht="14.25" customHeight="1" x14ac:dyDescent="0.35"/>
    <row r="2507" ht="14.25" customHeight="1" x14ac:dyDescent="0.35"/>
    <row r="2508" ht="14.25" customHeight="1" x14ac:dyDescent="0.35"/>
    <row r="2509" ht="14.25" customHeight="1" x14ac:dyDescent="0.35"/>
    <row r="2510" ht="14.25" customHeight="1" x14ac:dyDescent="0.35"/>
    <row r="2511" ht="14.25" customHeight="1" x14ac:dyDescent="0.35"/>
    <row r="2512" ht="14.25" customHeight="1" x14ac:dyDescent="0.35"/>
    <row r="2513" ht="14.25" customHeight="1" x14ac:dyDescent="0.35"/>
    <row r="2514" ht="14.25" customHeight="1" x14ac:dyDescent="0.35"/>
    <row r="2515" ht="14.25" customHeight="1" x14ac:dyDescent="0.35"/>
    <row r="2516" ht="14.25" customHeight="1" x14ac:dyDescent="0.35"/>
    <row r="2517" ht="14.25" customHeight="1" x14ac:dyDescent="0.35"/>
    <row r="2518" ht="14.25" customHeight="1" x14ac:dyDescent="0.35"/>
    <row r="2519" ht="14.25" customHeight="1" x14ac:dyDescent="0.35"/>
    <row r="2520" ht="14.25" customHeight="1" x14ac:dyDescent="0.35"/>
    <row r="2521" ht="14.25" customHeight="1" x14ac:dyDescent="0.35"/>
    <row r="2522" ht="14.25" customHeight="1" x14ac:dyDescent="0.35"/>
    <row r="2523" ht="14.25" customHeight="1" x14ac:dyDescent="0.35"/>
    <row r="2524" ht="14.25" customHeight="1" x14ac:dyDescent="0.35"/>
    <row r="2525" ht="14.25" customHeight="1" x14ac:dyDescent="0.35"/>
    <row r="2526" ht="14.25" customHeight="1" x14ac:dyDescent="0.35"/>
    <row r="2527" ht="14.25" customHeight="1" x14ac:dyDescent="0.35"/>
    <row r="2528" ht="14.25" customHeight="1" x14ac:dyDescent="0.35"/>
    <row r="2529" ht="14.25" customHeight="1" x14ac:dyDescent="0.35"/>
    <row r="2530" ht="14.25" customHeight="1" x14ac:dyDescent="0.35"/>
    <row r="2531" ht="14.25" customHeight="1" x14ac:dyDescent="0.35"/>
    <row r="2532" ht="14.25" customHeight="1" x14ac:dyDescent="0.35"/>
    <row r="2533" ht="14.25" customHeight="1" x14ac:dyDescent="0.35"/>
    <row r="2534" ht="14.25" customHeight="1" x14ac:dyDescent="0.35"/>
    <row r="2535" ht="14.25" customHeight="1" x14ac:dyDescent="0.35"/>
    <row r="2536" ht="14.25" customHeight="1" x14ac:dyDescent="0.35"/>
    <row r="2537" ht="14.25" customHeight="1" x14ac:dyDescent="0.35"/>
    <row r="2538" ht="14.25" customHeight="1" x14ac:dyDescent="0.35"/>
    <row r="2539" ht="14.25" customHeight="1" x14ac:dyDescent="0.35"/>
    <row r="2540" ht="14.25" customHeight="1" x14ac:dyDescent="0.35"/>
    <row r="2541" ht="14.25" customHeight="1" x14ac:dyDescent="0.35"/>
    <row r="2542" ht="14.25" customHeight="1" x14ac:dyDescent="0.35"/>
    <row r="2543" ht="14.25" customHeight="1" x14ac:dyDescent="0.35"/>
    <row r="2544" ht="14.25" customHeight="1" x14ac:dyDescent="0.35"/>
    <row r="2545" ht="14.25" customHeight="1" x14ac:dyDescent="0.35"/>
    <row r="2546" ht="14.25" customHeight="1" x14ac:dyDescent="0.35"/>
    <row r="2547" ht="14.25" customHeight="1" x14ac:dyDescent="0.35"/>
    <row r="2548" ht="14.25" customHeight="1" x14ac:dyDescent="0.35"/>
    <row r="2549" ht="14.25" customHeight="1" x14ac:dyDescent="0.35"/>
    <row r="2550" ht="14.25" customHeight="1" x14ac:dyDescent="0.35"/>
    <row r="2551" ht="14.25" customHeight="1" x14ac:dyDescent="0.35"/>
    <row r="2552" ht="14.25" customHeight="1" x14ac:dyDescent="0.35"/>
    <row r="2553" ht="14.25" customHeight="1" x14ac:dyDescent="0.35"/>
    <row r="2554" ht="14.25" customHeight="1" x14ac:dyDescent="0.35"/>
    <row r="2555" ht="14.25" customHeight="1" x14ac:dyDescent="0.35"/>
    <row r="2556" ht="14.25" customHeight="1" x14ac:dyDescent="0.35"/>
    <row r="2557" ht="14.25" customHeight="1" x14ac:dyDescent="0.35"/>
    <row r="2558" ht="14.25" customHeight="1" x14ac:dyDescent="0.35"/>
    <row r="2559" ht="14.25" customHeight="1" x14ac:dyDescent="0.35"/>
    <row r="2560" ht="14.25" customHeight="1" x14ac:dyDescent="0.35"/>
    <row r="2561" ht="14.25" customHeight="1" x14ac:dyDescent="0.35"/>
    <row r="2562" ht="14.25" customHeight="1" x14ac:dyDescent="0.35"/>
    <row r="2563" ht="14.25" customHeight="1" x14ac:dyDescent="0.35"/>
    <row r="2564" ht="14.25" customHeight="1" x14ac:dyDescent="0.35"/>
    <row r="2565" ht="14.25" customHeight="1" x14ac:dyDescent="0.35"/>
    <row r="2566" ht="14.25" customHeight="1" x14ac:dyDescent="0.35"/>
    <row r="2567" ht="14.25" customHeight="1" x14ac:dyDescent="0.35"/>
    <row r="2568" ht="14.25" customHeight="1" x14ac:dyDescent="0.35"/>
    <row r="2569" ht="14.25" customHeight="1" x14ac:dyDescent="0.35"/>
    <row r="2570" ht="14.25" customHeight="1" x14ac:dyDescent="0.35"/>
    <row r="2571" ht="14.25" customHeight="1" x14ac:dyDescent="0.35"/>
    <row r="2572" ht="14.25" customHeight="1" x14ac:dyDescent="0.35"/>
    <row r="2573" ht="14.25" customHeight="1" x14ac:dyDescent="0.35"/>
    <row r="2574" ht="14.25" customHeight="1" x14ac:dyDescent="0.35"/>
    <row r="2575" ht="14.25" customHeight="1" x14ac:dyDescent="0.35"/>
    <row r="2576" ht="14.25" customHeight="1" x14ac:dyDescent="0.35"/>
    <row r="2577" ht="14.25" customHeight="1" x14ac:dyDescent="0.35"/>
    <row r="2578" ht="14.25" customHeight="1" x14ac:dyDescent="0.35"/>
    <row r="2579" ht="14.25" customHeight="1" x14ac:dyDescent="0.35"/>
    <row r="2580" ht="14.25" customHeight="1" x14ac:dyDescent="0.35"/>
    <row r="2581" ht="14.25" customHeight="1" x14ac:dyDescent="0.35"/>
    <row r="2582" ht="14.25" customHeight="1" x14ac:dyDescent="0.35"/>
    <row r="2583" ht="14.25" customHeight="1" x14ac:dyDescent="0.35"/>
    <row r="2584" ht="14.25" customHeight="1" x14ac:dyDescent="0.35"/>
    <row r="2585" ht="14.25" customHeight="1" x14ac:dyDescent="0.35"/>
    <row r="2586" ht="14.25" customHeight="1" x14ac:dyDescent="0.35"/>
    <row r="2587" ht="14.25" customHeight="1" x14ac:dyDescent="0.35"/>
    <row r="2588" ht="14.25" customHeight="1" x14ac:dyDescent="0.35"/>
    <row r="2589" ht="14.25" customHeight="1" x14ac:dyDescent="0.35"/>
    <row r="2590" ht="14.25" customHeight="1" x14ac:dyDescent="0.35"/>
    <row r="2591" ht="14.25" customHeight="1" x14ac:dyDescent="0.35"/>
    <row r="2592" ht="14.25" customHeight="1" x14ac:dyDescent="0.35"/>
    <row r="2593" ht="14.25" customHeight="1" x14ac:dyDescent="0.35"/>
    <row r="2594" ht="14.25" customHeight="1" x14ac:dyDescent="0.35"/>
    <row r="2595" ht="14.25" customHeight="1" x14ac:dyDescent="0.35"/>
    <row r="2596" ht="14.25" customHeight="1" x14ac:dyDescent="0.35"/>
    <row r="2597" ht="14.25" customHeight="1" x14ac:dyDescent="0.35"/>
    <row r="2598" ht="14.25" customHeight="1" x14ac:dyDescent="0.35"/>
    <row r="2599" ht="14.25" customHeight="1" x14ac:dyDescent="0.35"/>
    <row r="2600" ht="14.25" customHeight="1" x14ac:dyDescent="0.35"/>
    <row r="2601" ht="14.25" customHeight="1" x14ac:dyDescent="0.35"/>
    <row r="2602" ht="14.25" customHeight="1" x14ac:dyDescent="0.35"/>
    <row r="2603" ht="14.25" customHeight="1" x14ac:dyDescent="0.35"/>
    <row r="2604" ht="14.25" customHeight="1" x14ac:dyDescent="0.35"/>
    <row r="2605" ht="14.25" customHeight="1" x14ac:dyDescent="0.35"/>
    <row r="2606" ht="14.25" customHeight="1" x14ac:dyDescent="0.35"/>
    <row r="2607" ht="14.25" customHeight="1" x14ac:dyDescent="0.35"/>
    <row r="2608" ht="14.25" customHeight="1" x14ac:dyDescent="0.35"/>
    <row r="2609" ht="14.25" customHeight="1" x14ac:dyDescent="0.35"/>
    <row r="2610" ht="14.25" customHeight="1" x14ac:dyDescent="0.35"/>
    <row r="2611" ht="14.25" customHeight="1" x14ac:dyDescent="0.35"/>
    <row r="2612" ht="14.25" customHeight="1" x14ac:dyDescent="0.35"/>
    <row r="2613" ht="14.25" customHeight="1" x14ac:dyDescent="0.35"/>
    <row r="2614" ht="14.25" customHeight="1" x14ac:dyDescent="0.35"/>
    <row r="2615" ht="14.25" customHeight="1" x14ac:dyDescent="0.35"/>
    <row r="2616" ht="14.25" customHeight="1" x14ac:dyDescent="0.35"/>
    <row r="2617" ht="14.25" customHeight="1" x14ac:dyDescent="0.35"/>
    <row r="2618" ht="14.25" customHeight="1" x14ac:dyDescent="0.35"/>
    <row r="2619" ht="14.25" customHeight="1" x14ac:dyDescent="0.35"/>
    <row r="2620" ht="14.25" customHeight="1" x14ac:dyDescent="0.35"/>
    <row r="2621" ht="14.25" customHeight="1" x14ac:dyDescent="0.35"/>
    <row r="2622" ht="14.25" customHeight="1" x14ac:dyDescent="0.35"/>
    <row r="2623" ht="14.25" customHeight="1" x14ac:dyDescent="0.35"/>
    <row r="2624" ht="14.25" customHeight="1" x14ac:dyDescent="0.35"/>
    <row r="2625" ht="14.25" customHeight="1" x14ac:dyDescent="0.35"/>
    <row r="2626" ht="14.25" customHeight="1" x14ac:dyDescent="0.35"/>
    <row r="2627" ht="14.25" customHeight="1" x14ac:dyDescent="0.35"/>
    <row r="2628" ht="14.25" customHeight="1" x14ac:dyDescent="0.35"/>
    <row r="2629" ht="14.25" customHeight="1" x14ac:dyDescent="0.35"/>
    <row r="2630" ht="14.25" customHeight="1" x14ac:dyDescent="0.35"/>
    <row r="2631" ht="14.25" customHeight="1" x14ac:dyDescent="0.35"/>
    <row r="2632" ht="14.25" customHeight="1" x14ac:dyDescent="0.35"/>
    <row r="2633" ht="14.25" customHeight="1" x14ac:dyDescent="0.35"/>
    <row r="2634" ht="14.25" customHeight="1" x14ac:dyDescent="0.35"/>
    <row r="2635" ht="14.25" customHeight="1" x14ac:dyDescent="0.35"/>
    <row r="2636" ht="14.25" customHeight="1" x14ac:dyDescent="0.35"/>
    <row r="2637" ht="14.25" customHeight="1" x14ac:dyDescent="0.35"/>
    <row r="2638" ht="14.25" customHeight="1" x14ac:dyDescent="0.35"/>
    <row r="2639" ht="14.25" customHeight="1" x14ac:dyDescent="0.35"/>
    <row r="2640" ht="14.25" customHeight="1" x14ac:dyDescent="0.35"/>
    <row r="2641" ht="14.25" customHeight="1" x14ac:dyDescent="0.35"/>
    <row r="2642" ht="14.25" customHeight="1" x14ac:dyDescent="0.35"/>
    <row r="2643" ht="14.25" customHeight="1" x14ac:dyDescent="0.35"/>
    <row r="2644" ht="14.25" customHeight="1" x14ac:dyDescent="0.35"/>
    <row r="2645" ht="14.25" customHeight="1" x14ac:dyDescent="0.35"/>
    <row r="2646" ht="14.25" customHeight="1" x14ac:dyDescent="0.35"/>
    <row r="2647" ht="14.25" customHeight="1" x14ac:dyDescent="0.35"/>
    <row r="2648" ht="14.25" customHeight="1" x14ac:dyDescent="0.35"/>
    <row r="2649" ht="14.25" customHeight="1" x14ac:dyDescent="0.35"/>
    <row r="2650" ht="14.25" customHeight="1" x14ac:dyDescent="0.35"/>
    <row r="2651" ht="14.25" customHeight="1" x14ac:dyDescent="0.35"/>
    <row r="2652" ht="14.25" customHeight="1" x14ac:dyDescent="0.35"/>
    <row r="2653" ht="14.25" customHeight="1" x14ac:dyDescent="0.35"/>
    <row r="2654" ht="14.25" customHeight="1" x14ac:dyDescent="0.35"/>
    <row r="2655" ht="14.25" customHeight="1" x14ac:dyDescent="0.35"/>
    <row r="2656" ht="14.25" customHeight="1" x14ac:dyDescent="0.35"/>
    <row r="2657" ht="14.25" customHeight="1" x14ac:dyDescent="0.35"/>
    <row r="2658" ht="14.25" customHeight="1" x14ac:dyDescent="0.35"/>
    <row r="2659" ht="14.25" customHeight="1" x14ac:dyDescent="0.35"/>
    <row r="2660" ht="14.25" customHeight="1" x14ac:dyDescent="0.35"/>
    <row r="2661" ht="14.25" customHeight="1" x14ac:dyDescent="0.35"/>
    <row r="2662" ht="14.25" customHeight="1" x14ac:dyDescent="0.35"/>
    <row r="2663" ht="14.25" customHeight="1" x14ac:dyDescent="0.35"/>
    <row r="2664" ht="14.25" customHeight="1" x14ac:dyDescent="0.35"/>
    <row r="2665" ht="14.25" customHeight="1" x14ac:dyDescent="0.35"/>
    <row r="2666" ht="14.25" customHeight="1" x14ac:dyDescent="0.35"/>
    <row r="2667" ht="14.25" customHeight="1" x14ac:dyDescent="0.35"/>
    <row r="2668" ht="14.25" customHeight="1" x14ac:dyDescent="0.35"/>
    <row r="2669" ht="14.25" customHeight="1" x14ac:dyDescent="0.35"/>
    <row r="2670" ht="14.25" customHeight="1" x14ac:dyDescent="0.35"/>
    <row r="2671" ht="14.25" customHeight="1" x14ac:dyDescent="0.35"/>
    <row r="2672" ht="14.25" customHeight="1" x14ac:dyDescent="0.35"/>
    <row r="2673" ht="14.25" customHeight="1" x14ac:dyDescent="0.35"/>
    <row r="2674" ht="14.25" customHeight="1" x14ac:dyDescent="0.35"/>
    <row r="2675" ht="14.25" customHeight="1" x14ac:dyDescent="0.35"/>
    <row r="2676" ht="14.25" customHeight="1" x14ac:dyDescent="0.35"/>
    <row r="2677" ht="14.25" customHeight="1" x14ac:dyDescent="0.35"/>
    <row r="2678" ht="14.25" customHeight="1" x14ac:dyDescent="0.35"/>
    <row r="2679" ht="14.25" customHeight="1" x14ac:dyDescent="0.35"/>
    <row r="2680" ht="14.25" customHeight="1" x14ac:dyDescent="0.35"/>
    <row r="2681" ht="14.25" customHeight="1" x14ac:dyDescent="0.35"/>
    <row r="2682" ht="14.25" customHeight="1" x14ac:dyDescent="0.35"/>
    <row r="2683" ht="14.25" customHeight="1" x14ac:dyDescent="0.35"/>
    <row r="2684" ht="14.25" customHeight="1" x14ac:dyDescent="0.35"/>
    <row r="2685" ht="14.25" customHeight="1" x14ac:dyDescent="0.35"/>
    <row r="2686" ht="14.25" customHeight="1" x14ac:dyDescent="0.35"/>
    <row r="2687" ht="14.25" customHeight="1" x14ac:dyDescent="0.35"/>
    <row r="2688" ht="14.25" customHeight="1" x14ac:dyDescent="0.35"/>
    <row r="2689" ht="14.25" customHeight="1" x14ac:dyDescent="0.35"/>
    <row r="2690" ht="14.25" customHeight="1" x14ac:dyDescent="0.35"/>
    <row r="2691" ht="14.25" customHeight="1" x14ac:dyDescent="0.35"/>
    <row r="2692" ht="14.25" customHeight="1" x14ac:dyDescent="0.35"/>
    <row r="2693" ht="14.25" customHeight="1" x14ac:dyDescent="0.35"/>
    <row r="2694" ht="14.25" customHeight="1" x14ac:dyDescent="0.35"/>
    <row r="2695" ht="14.25" customHeight="1" x14ac:dyDescent="0.35"/>
    <row r="2696" ht="14.25" customHeight="1" x14ac:dyDescent="0.35"/>
    <row r="2697" ht="14.25" customHeight="1" x14ac:dyDescent="0.35"/>
    <row r="2698" ht="14.25" customHeight="1" x14ac:dyDescent="0.35"/>
    <row r="2699" ht="14.25" customHeight="1" x14ac:dyDescent="0.35"/>
    <row r="2700" ht="14.25" customHeight="1" x14ac:dyDescent="0.35"/>
    <row r="2701" ht="14.25" customHeight="1" x14ac:dyDescent="0.35"/>
    <row r="2702" ht="14.25" customHeight="1" x14ac:dyDescent="0.35"/>
    <row r="2703" ht="14.25" customHeight="1" x14ac:dyDescent="0.35"/>
    <row r="2704" ht="14.25" customHeight="1" x14ac:dyDescent="0.35"/>
    <row r="2705" ht="14.25" customHeight="1" x14ac:dyDescent="0.35"/>
    <row r="2706" ht="14.25" customHeight="1" x14ac:dyDescent="0.35"/>
    <row r="2707" ht="14.25" customHeight="1" x14ac:dyDescent="0.35"/>
    <row r="2708" ht="14.25" customHeight="1" x14ac:dyDescent="0.35"/>
    <row r="2709" ht="14.25" customHeight="1" x14ac:dyDescent="0.35"/>
    <row r="2710" ht="14.25" customHeight="1" x14ac:dyDescent="0.35"/>
    <row r="2711" ht="14.25" customHeight="1" x14ac:dyDescent="0.35"/>
    <row r="2712" ht="14.25" customHeight="1" x14ac:dyDescent="0.35"/>
    <row r="2713" ht="14.25" customHeight="1" x14ac:dyDescent="0.35"/>
    <row r="2714" ht="14.25" customHeight="1" x14ac:dyDescent="0.35"/>
    <row r="2715" ht="14.25" customHeight="1" x14ac:dyDescent="0.35"/>
    <row r="2716" ht="14.25" customHeight="1" x14ac:dyDescent="0.35"/>
    <row r="2717" ht="14.25" customHeight="1" x14ac:dyDescent="0.35"/>
    <row r="2718" ht="14.25" customHeight="1" x14ac:dyDescent="0.35"/>
    <row r="2719" ht="14.25" customHeight="1" x14ac:dyDescent="0.35"/>
    <row r="2720" ht="14.25" customHeight="1" x14ac:dyDescent="0.35"/>
    <row r="2721" ht="14.25" customHeight="1" x14ac:dyDescent="0.35"/>
    <row r="2722" ht="14.25" customHeight="1" x14ac:dyDescent="0.35"/>
    <row r="2723" ht="14.25" customHeight="1" x14ac:dyDescent="0.35"/>
    <row r="2724" ht="14.25" customHeight="1" x14ac:dyDescent="0.35"/>
    <row r="2725" ht="14.25" customHeight="1" x14ac:dyDescent="0.35"/>
    <row r="2726" ht="14.25" customHeight="1" x14ac:dyDescent="0.35"/>
    <row r="2727" ht="14.25" customHeight="1" x14ac:dyDescent="0.35"/>
    <row r="2728" ht="14.25" customHeight="1" x14ac:dyDescent="0.35"/>
    <row r="2729" ht="14.25" customHeight="1" x14ac:dyDescent="0.35"/>
    <row r="2730" ht="14.25" customHeight="1" x14ac:dyDescent="0.35"/>
    <row r="2731" ht="14.25" customHeight="1" x14ac:dyDescent="0.35"/>
    <row r="2732" ht="14.25" customHeight="1" x14ac:dyDescent="0.35"/>
    <row r="2733" ht="14.25" customHeight="1" x14ac:dyDescent="0.35"/>
    <row r="2734" ht="14.25" customHeight="1" x14ac:dyDescent="0.35"/>
    <row r="2735" ht="14.25" customHeight="1" x14ac:dyDescent="0.35"/>
    <row r="2736" ht="14.25" customHeight="1" x14ac:dyDescent="0.35"/>
    <row r="2737" ht="14.25" customHeight="1" x14ac:dyDescent="0.35"/>
    <row r="2738" ht="14.25" customHeight="1" x14ac:dyDescent="0.35"/>
    <row r="2739" ht="14.25" customHeight="1" x14ac:dyDescent="0.35"/>
    <row r="2740" ht="14.25" customHeight="1" x14ac:dyDescent="0.35"/>
    <row r="2741" ht="14.25" customHeight="1" x14ac:dyDescent="0.35"/>
    <row r="2742" ht="14.25" customHeight="1" x14ac:dyDescent="0.35"/>
    <row r="2743" ht="14.25" customHeight="1" x14ac:dyDescent="0.35"/>
    <row r="2744" ht="14.25" customHeight="1" x14ac:dyDescent="0.35"/>
    <row r="2745" ht="14.25" customHeight="1" x14ac:dyDescent="0.35"/>
    <row r="2746" ht="14.25" customHeight="1" x14ac:dyDescent="0.35"/>
    <row r="2747" ht="14.25" customHeight="1" x14ac:dyDescent="0.35"/>
    <row r="2748" ht="14.25" customHeight="1" x14ac:dyDescent="0.35"/>
    <row r="2749" ht="14.25" customHeight="1" x14ac:dyDescent="0.35"/>
    <row r="2750" ht="14.25" customHeight="1" x14ac:dyDescent="0.35"/>
    <row r="2751" ht="14.25" customHeight="1" x14ac:dyDescent="0.35"/>
    <row r="2752" ht="14.25" customHeight="1" x14ac:dyDescent="0.35"/>
    <row r="2753" ht="14.25" customHeight="1" x14ac:dyDescent="0.35"/>
    <row r="2754" ht="14.25" customHeight="1" x14ac:dyDescent="0.35"/>
    <row r="2755" ht="14.25" customHeight="1" x14ac:dyDescent="0.35"/>
    <row r="2756" ht="14.25" customHeight="1" x14ac:dyDescent="0.35"/>
    <row r="2757" ht="14.25" customHeight="1" x14ac:dyDescent="0.35"/>
    <row r="2758" ht="14.25" customHeight="1" x14ac:dyDescent="0.35"/>
    <row r="2759" ht="14.25" customHeight="1" x14ac:dyDescent="0.35"/>
    <row r="2760" ht="14.25" customHeight="1" x14ac:dyDescent="0.35"/>
    <row r="2761" ht="14.25" customHeight="1" x14ac:dyDescent="0.35"/>
    <row r="2762" ht="14.25" customHeight="1" x14ac:dyDescent="0.35"/>
    <row r="2763" ht="14.25" customHeight="1" x14ac:dyDescent="0.35"/>
    <row r="2764" ht="14.25" customHeight="1" x14ac:dyDescent="0.35"/>
    <row r="2765" ht="14.25" customHeight="1" x14ac:dyDescent="0.35"/>
    <row r="2766" ht="14.25" customHeight="1" x14ac:dyDescent="0.35"/>
    <row r="2767" ht="14.25" customHeight="1" x14ac:dyDescent="0.35"/>
    <row r="2768" ht="14.25" customHeight="1" x14ac:dyDescent="0.35"/>
    <row r="2769" ht="14.25" customHeight="1" x14ac:dyDescent="0.35"/>
    <row r="2770" ht="14.25" customHeight="1" x14ac:dyDescent="0.35"/>
    <row r="2771" ht="14.25" customHeight="1" x14ac:dyDescent="0.35"/>
    <row r="2772" ht="14.25" customHeight="1" x14ac:dyDescent="0.35"/>
    <row r="2773" ht="14.25" customHeight="1" x14ac:dyDescent="0.35"/>
    <row r="2774" ht="14.25" customHeight="1" x14ac:dyDescent="0.35"/>
    <row r="2775" ht="14.25" customHeight="1" x14ac:dyDescent="0.35"/>
    <row r="2776" ht="14.25" customHeight="1" x14ac:dyDescent="0.35"/>
    <row r="2777" ht="14.25" customHeight="1" x14ac:dyDescent="0.35"/>
    <row r="2778" ht="14.25" customHeight="1" x14ac:dyDescent="0.35"/>
    <row r="2779" ht="14.25" customHeight="1" x14ac:dyDescent="0.35"/>
    <row r="2780" ht="14.25" customHeight="1" x14ac:dyDescent="0.35"/>
    <row r="2781" ht="14.25" customHeight="1" x14ac:dyDescent="0.35"/>
    <row r="2782" ht="14.25" customHeight="1" x14ac:dyDescent="0.35"/>
    <row r="2783" ht="14.25" customHeight="1" x14ac:dyDescent="0.35"/>
    <row r="2784" ht="14.25" customHeight="1" x14ac:dyDescent="0.35"/>
    <row r="2785" ht="14.25" customHeight="1" x14ac:dyDescent="0.35"/>
    <row r="2786" ht="14.25" customHeight="1" x14ac:dyDescent="0.35"/>
    <row r="2787" ht="14.25" customHeight="1" x14ac:dyDescent="0.35"/>
    <row r="2788" ht="14.25" customHeight="1" x14ac:dyDescent="0.35"/>
    <row r="2789" ht="14.25" customHeight="1" x14ac:dyDescent="0.35"/>
    <row r="2790" ht="14.25" customHeight="1" x14ac:dyDescent="0.35"/>
    <row r="2791" ht="14.25" customHeight="1" x14ac:dyDescent="0.35"/>
    <row r="2792" ht="14.25" customHeight="1" x14ac:dyDescent="0.35"/>
    <row r="2793" ht="14.25" customHeight="1" x14ac:dyDescent="0.35"/>
    <row r="2794" ht="14.25" customHeight="1" x14ac:dyDescent="0.35"/>
    <row r="2795" ht="14.25" customHeight="1" x14ac:dyDescent="0.35"/>
    <row r="2796" ht="14.25" customHeight="1" x14ac:dyDescent="0.35"/>
    <row r="2797" ht="14.25" customHeight="1" x14ac:dyDescent="0.35"/>
    <row r="2798" ht="14.25" customHeight="1" x14ac:dyDescent="0.35"/>
    <row r="2799" ht="14.25" customHeight="1" x14ac:dyDescent="0.35"/>
    <row r="2800" ht="14.25" customHeight="1" x14ac:dyDescent="0.35"/>
    <row r="2801" ht="14.25" customHeight="1" x14ac:dyDescent="0.35"/>
    <row r="2802" ht="14.25" customHeight="1" x14ac:dyDescent="0.35"/>
    <row r="2803" ht="14.25" customHeight="1" x14ac:dyDescent="0.35"/>
    <row r="2804" ht="14.25" customHeight="1" x14ac:dyDescent="0.35"/>
    <row r="2805" ht="14.25" customHeight="1" x14ac:dyDescent="0.35"/>
    <row r="2806" ht="14.25" customHeight="1" x14ac:dyDescent="0.35"/>
    <row r="2807" ht="14.25" customHeight="1" x14ac:dyDescent="0.35"/>
    <row r="2808" ht="14.25" customHeight="1" x14ac:dyDescent="0.35"/>
    <row r="2809" ht="14.25" customHeight="1" x14ac:dyDescent="0.35"/>
    <row r="2810" ht="14.25" customHeight="1" x14ac:dyDescent="0.35"/>
    <row r="2811" ht="14.25" customHeight="1" x14ac:dyDescent="0.35"/>
    <row r="2812" ht="14.25" customHeight="1" x14ac:dyDescent="0.35"/>
    <row r="2813" ht="14.25" customHeight="1" x14ac:dyDescent="0.35"/>
    <row r="2814" ht="14.25" customHeight="1" x14ac:dyDescent="0.35"/>
    <row r="2815" ht="14.25" customHeight="1" x14ac:dyDescent="0.35"/>
    <row r="2816" ht="14.25" customHeight="1" x14ac:dyDescent="0.35"/>
    <row r="2817" ht="14.25" customHeight="1" x14ac:dyDescent="0.35"/>
    <row r="2818" ht="14.25" customHeight="1" x14ac:dyDescent="0.35"/>
    <row r="2819" ht="14.25" customHeight="1" x14ac:dyDescent="0.35"/>
    <row r="2820" ht="14.25" customHeight="1" x14ac:dyDescent="0.35"/>
    <row r="2821" ht="14.25" customHeight="1" x14ac:dyDescent="0.35"/>
    <row r="2822" ht="14.25" customHeight="1" x14ac:dyDescent="0.35"/>
    <row r="2823" ht="14.25" customHeight="1" x14ac:dyDescent="0.35"/>
    <row r="2824" ht="14.25" customHeight="1" x14ac:dyDescent="0.35"/>
    <row r="2825" ht="14.25" customHeight="1" x14ac:dyDescent="0.35"/>
    <row r="2826" ht="14.25" customHeight="1" x14ac:dyDescent="0.35"/>
    <row r="2827" ht="14.25" customHeight="1" x14ac:dyDescent="0.35"/>
    <row r="2828" ht="14.25" customHeight="1" x14ac:dyDescent="0.35"/>
    <row r="2829" ht="14.25" customHeight="1" x14ac:dyDescent="0.35"/>
    <row r="2830" ht="14.25" customHeight="1" x14ac:dyDescent="0.35"/>
    <row r="2831" ht="14.25" customHeight="1" x14ac:dyDescent="0.35"/>
    <row r="2832" ht="14.25" customHeight="1" x14ac:dyDescent="0.35"/>
    <row r="2833" ht="14.25" customHeight="1" x14ac:dyDescent="0.35"/>
    <row r="2834" ht="14.25" customHeight="1" x14ac:dyDescent="0.35"/>
    <row r="2835" ht="14.25" customHeight="1" x14ac:dyDescent="0.35"/>
    <row r="2836" ht="14.25" customHeight="1" x14ac:dyDescent="0.35"/>
    <row r="2837" ht="14.25" customHeight="1" x14ac:dyDescent="0.35"/>
    <row r="2838" ht="14.25" customHeight="1" x14ac:dyDescent="0.35"/>
    <row r="2839" ht="14.25" customHeight="1" x14ac:dyDescent="0.35"/>
    <row r="2840" ht="14.25" customHeight="1" x14ac:dyDescent="0.35"/>
    <row r="2841" ht="14.25" customHeight="1" x14ac:dyDescent="0.35"/>
    <row r="2842" ht="14.25" customHeight="1" x14ac:dyDescent="0.35"/>
    <row r="2843" ht="14.25" customHeight="1" x14ac:dyDescent="0.35"/>
    <row r="2844" ht="14.25" customHeight="1" x14ac:dyDescent="0.35"/>
    <row r="2845" ht="14.25" customHeight="1" x14ac:dyDescent="0.35"/>
    <row r="2846" ht="14.25" customHeight="1" x14ac:dyDescent="0.35"/>
    <row r="2847" ht="14.25" customHeight="1" x14ac:dyDescent="0.35"/>
    <row r="2848" ht="14.25" customHeight="1" x14ac:dyDescent="0.35"/>
    <row r="2849" ht="14.25" customHeight="1" x14ac:dyDescent="0.35"/>
    <row r="2850" ht="14.25" customHeight="1" x14ac:dyDescent="0.35"/>
    <row r="2851" ht="14.25" customHeight="1" x14ac:dyDescent="0.35"/>
    <row r="2852" ht="14.25" customHeight="1" x14ac:dyDescent="0.35"/>
    <row r="2853" ht="14.25" customHeight="1" x14ac:dyDescent="0.35"/>
    <row r="2854" ht="14.25" customHeight="1" x14ac:dyDescent="0.35"/>
    <row r="2855" ht="14.25" customHeight="1" x14ac:dyDescent="0.35"/>
    <row r="2856" ht="14.25" customHeight="1" x14ac:dyDescent="0.35"/>
    <row r="2857" ht="14.25" customHeight="1" x14ac:dyDescent="0.35"/>
    <row r="2858" ht="14.25" customHeight="1" x14ac:dyDescent="0.35"/>
    <row r="2859" ht="14.25" customHeight="1" x14ac:dyDescent="0.35"/>
    <row r="2860" ht="14.25" customHeight="1" x14ac:dyDescent="0.35"/>
    <row r="2861" ht="14.25" customHeight="1" x14ac:dyDescent="0.35"/>
    <row r="2862" ht="14.25" customHeight="1" x14ac:dyDescent="0.35"/>
    <row r="2863" ht="14.25" customHeight="1" x14ac:dyDescent="0.35"/>
    <row r="2864" ht="14.25" customHeight="1" x14ac:dyDescent="0.35"/>
    <row r="2865" ht="14.25" customHeight="1" x14ac:dyDescent="0.35"/>
    <row r="2866" ht="14.25" customHeight="1" x14ac:dyDescent="0.35"/>
    <row r="2867" ht="14.25" customHeight="1" x14ac:dyDescent="0.35"/>
    <row r="2868" ht="14.25" customHeight="1" x14ac:dyDescent="0.35"/>
    <row r="2869" ht="14.25" customHeight="1" x14ac:dyDescent="0.35"/>
    <row r="2870" ht="14.25" customHeight="1" x14ac:dyDescent="0.35"/>
    <row r="2871" ht="14.25" customHeight="1" x14ac:dyDescent="0.35"/>
    <row r="2872" ht="14.25" customHeight="1" x14ac:dyDescent="0.35"/>
    <row r="2873" ht="14.25" customHeight="1" x14ac:dyDescent="0.35"/>
    <row r="2874" ht="14.25" customHeight="1" x14ac:dyDescent="0.35"/>
    <row r="2875" ht="14.25" customHeight="1" x14ac:dyDescent="0.35"/>
    <row r="2876" ht="14.25" customHeight="1" x14ac:dyDescent="0.35"/>
    <row r="2877" ht="14.25" customHeight="1" x14ac:dyDescent="0.35"/>
    <row r="2878" ht="14.25" customHeight="1" x14ac:dyDescent="0.35"/>
    <row r="2879" ht="14.25" customHeight="1" x14ac:dyDescent="0.35"/>
    <row r="2880" ht="14.25" customHeight="1" x14ac:dyDescent="0.35"/>
    <row r="2881" ht="14.25" customHeight="1" x14ac:dyDescent="0.35"/>
    <row r="2882" ht="14.25" customHeight="1" x14ac:dyDescent="0.35"/>
    <row r="2883" ht="14.25" customHeight="1" x14ac:dyDescent="0.35"/>
    <row r="2884" ht="14.25" customHeight="1" x14ac:dyDescent="0.35"/>
    <row r="2885" ht="14.25" customHeight="1" x14ac:dyDescent="0.35"/>
    <row r="2886" ht="14.25" customHeight="1" x14ac:dyDescent="0.35"/>
    <row r="2887" ht="14.25" customHeight="1" x14ac:dyDescent="0.35"/>
    <row r="2888" ht="14.25" customHeight="1" x14ac:dyDescent="0.35"/>
    <row r="2889" ht="14.25" customHeight="1" x14ac:dyDescent="0.35"/>
    <row r="2890" ht="14.25" customHeight="1" x14ac:dyDescent="0.35"/>
    <row r="2891" ht="14.25" customHeight="1" x14ac:dyDescent="0.35"/>
    <row r="2892" ht="14.25" customHeight="1" x14ac:dyDescent="0.35"/>
    <row r="2893" ht="14.25" customHeight="1" x14ac:dyDescent="0.35"/>
    <row r="2894" ht="14.25" customHeight="1" x14ac:dyDescent="0.35"/>
    <row r="2895" ht="14.25" customHeight="1" x14ac:dyDescent="0.35"/>
    <row r="2896" ht="14.25" customHeight="1" x14ac:dyDescent="0.35"/>
    <row r="2897" ht="14.25" customHeight="1" x14ac:dyDescent="0.35"/>
    <row r="2898" ht="14.25" customHeight="1" x14ac:dyDescent="0.35"/>
    <row r="2899" ht="14.25" customHeight="1" x14ac:dyDescent="0.35"/>
    <row r="2900" ht="14.25" customHeight="1" x14ac:dyDescent="0.35"/>
    <row r="2901" ht="14.25" customHeight="1" x14ac:dyDescent="0.35"/>
    <row r="2902" ht="14.25" customHeight="1" x14ac:dyDescent="0.35"/>
    <row r="2903" ht="14.25" customHeight="1" x14ac:dyDescent="0.35"/>
    <row r="2904" ht="14.25" customHeight="1" x14ac:dyDescent="0.35"/>
    <row r="2905" ht="14.25" customHeight="1" x14ac:dyDescent="0.35"/>
    <row r="2906" ht="14.25" customHeight="1" x14ac:dyDescent="0.35"/>
    <row r="2907" ht="14.25" customHeight="1" x14ac:dyDescent="0.35"/>
    <row r="2908" ht="14.25" customHeight="1" x14ac:dyDescent="0.35"/>
    <row r="2909" ht="14.25" customHeight="1" x14ac:dyDescent="0.35"/>
    <row r="2910" ht="14.25" customHeight="1" x14ac:dyDescent="0.35"/>
    <row r="2911" ht="14.25" customHeight="1" x14ac:dyDescent="0.35"/>
    <row r="2912" ht="14.25" customHeight="1" x14ac:dyDescent="0.35"/>
    <row r="2913" ht="14.25" customHeight="1" x14ac:dyDescent="0.35"/>
    <row r="2914" ht="14.25" customHeight="1" x14ac:dyDescent="0.35"/>
    <row r="2915" ht="14.25" customHeight="1" x14ac:dyDescent="0.35"/>
    <row r="2916" ht="14.25" customHeight="1" x14ac:dyDescent="0.35"/>
    <row r="2917" ht="14.25" customHeight="1" x14ac:dyDescent="0.35"/>
    <row r="2918" ht="14.25" customHeight="1" x14ac:dyDescent="0.35"/>
    <row r="2919" ht="14.25" customHeight="1" x14ac:dyDescent="0.35"/>
    <row r="2920" ht="14.25" customHeight="1" x14ac:dyDescent="0.35"/>
    <row r="2921" ht="14.25" customHeight="1" x14ac:dyDescent="0.35"/>
    <row r="2922" ht="14.25" customHeight="1" x14ac:dyDescent="0.35"/>
    <row r="2923" ht="14.25" customHeight="1" x14ac:dyDescent="0.35"/>
    <row r="2924" ht="14.25" customHeight="1" x14ac:dyDescent="0.35"/>
    <row r="2925" ht="14.25" customHeight="1" x14ac:dyDescent="0.35"/>
    <row r="2926" ht="14.25" customHeight="1" x14ac:dyDescent="0.35"/>
    <row r="2927" ht="14.25" customHeight="1" x14ac:dyDescent="0.35"/>
    <row r="2928" ht="14.25" customHeight="1" x14ac:dyDescent="0.35"/>
    <row r="2929" ht="14.25" customHeight="1" x14ac:dyDescent="0.35"/>
    <row r="2930" ht="14.25" customHeight="1" x14ac:dyDescent="0.35"/>
    <row r="2931" ht="14.25" customHeight="1" x14ac:dyDescent="0.35"/>
    <row r="2932" ht="14.25" customHeight="1" x14ac:dyDescent="0.35"/>
    <row r="2933" ht="14.25" customHeight="1" x14ac:dyDescent="0.35"/>
    <row r="2934" ht="14.25" customHeight="1" x14ac:dyDescent="0.35"/>
    <row r="2935" ht="14.25" customHeight="1" x14ac:dyDescent="0.35"/>
    <row r="2936" ht="14.25" customHeight="1" x14ac:dyDescent="0.35"/>
    <row r="2937" ht="14.25" customHeight="1" x14ac:dyDescent="0.35"/>
    <row r="2938" ht="14.25" customHeight="1" x14ac:dyDescent="0.35"/>
    <row r="2939" ht="14.25" customHeight="1" x14ac:dyDescent="0.35"/>
    <row r="2940" ht="14.25" customHeight="1" x14ac:dyDescent="0.35"/>
    <row r="2941" ht="14.25" customHeight="1" x14ac:dyDescent="0.35"/>
    <row r="2942" ht="14.25" customHeight="1" x14ac:dyDescent="0.35"/>
    <row r="2943" ht="14.25" customHeight="1" x14ac:dyDescent="0.35"/>
    <row r="2944" ht="14.25" customHeight="1" x14ac:dyDescent="0.35"/>
    <row r="2945" ht="14.25" customHeight="1" x14ac:dyDescent="0.35"/>
    <row r="2946" ht="14.25" customHeight="1" x14ac:dyDescent="0.35"/>
    <row r="2947" ht="14.25" customHeight="1" x14ac:dyDescent="0.35"/>
    <row r="2948" ht="14.25" customHeight="1" x14ac:dyDescent="0.35"/>
    <row r="2949" ht="14.25" customHeight="1" x14ac:dyDescent="0.35"/>
    <row r="2950" ht="14.25" customHeight="1" x14ac:dyDescent="0.35"/>
    <row r="2951" ht="14.25" customHeight="1" x14ac:dyDescent="0.35"/>
    <row r="2952" ht="14.25" customHeight="1" x14ac:dyDescent="0.35"/>
    <row r="2953" ht="14.25" customHeight="1" x14ac:dyDescent="0.35"/>
    <row r="2954" ht="14.25" customHeight="1" x14ac:dyDescent="0.35"/>
    <row r="2955" ht="14.25" customHeight="1" x14ac:dyDescent="0.35"/>
    <row r="2956" ht="14.25" customHeight="1" x14ac:dyDescent="0.35"/>
    <row r="2957" ht="14.25" customHeight="1" x14ac:dyDescent="0.35"/>
    <row r="2958" ht="14.25" customHeight="1" x14ac:dyDescent="0.35"/>
    <row r="2959" ht="14.25" customHeight="1" x14ac:dyDescent="0.35"/>
    <row r="2960" ht="14.25" customHeight="1" x14ac:dyDescent="0.35"/>
    <row r="2961" ht="14.25" customHeight="1" x14ac:dyDescent="0.35"/>
    <row r="2962" ht="14.25" customHeight="1" x14ac:dyDescent="0.35"/>
    <row r="2963" ht="14.25" customHeight="1" x14ac:dyDescent="0.35"/>
    <row r="2964" ht="14.25" customHeight="1" x14ac:dyDescent="0.35"/>
    <row r="2965" ht="14.25" customHeight="1" x14ac:dyDescent="0.35"/>
    <row r="2966" ht="14.25" customHeight="1" x14ac:dyDescent="0.35"/>
    <row r="2967" ht="14.25" customHeight="1" x14ac:dyDescent="0.35"/>
    <row r="2968" ht="14.25" customHeight="1" x14ac:dyDescent="0.35"/>
    <row r="2969" ht="14.25" customHeight="1" x14ac:dyDescent="0.35"/>
    <row r="2970" ht="14.25" customHeight="1" x14ac:dyDescent="0.35"/>
    <row r="2971" ht="14.25" customHeight="1" x14ac:dyDescent="0.35"/>
    <row r="2972" ht="14.25" customHeight="1" x14ac:dyDescent="0.35"/>
    <row r="2973" ht="14.25" customHeight="1" x14ac:dyDescent="0.35"/>
    <row r="2974" ht="14.25" customHeight="1" x14ac:dyDescent="0.35"/>
    <row r="2975" ht="14.25" customHeight="1" x14ac:dyDescent="0.35"/>
    <row r="2976" ht="14.25" customHeight="1" x14ac:dyDescent="0.35"/>
    <row r="2977" ht="14.25" customHeight="1" x14ac:dyDescent="0.35"/>
    <row r="2978" ht="14.25" customHeight="1" x14ac:dyDescent="0.35"/>
    <row r="2979" ht="14.25" customHeight="1" x14ac:dyDescent="0.35"/>
    <row r="2980" ht="14.25" customHeight="1" x14ac:dyDescent="0.35"/>
    <row r="2981" ht="14.25" customHeight="1" x14ac:dyDescent="0.35"/>
    <row r="2982" ht="14.25" customHeight="1" x14ac:dyDescent="0.35"/>
    <row r="2983" ht="14.25" customHeight="1" x14ac:dyDescent="0.35"/>
    <row r="2984" ht="14.25" customHeight="1" x14ac:dyDescent="0.35"/>
    <row r="2985" ht="14.25" customHeight="1" x14ac:dyDescent="0.35"/>
    <row r="2986" ht="14.25" customHeight="1" x14ac:dyDescent="0.35"/>
    <row r="2987" ht="14.25" customHeight="1" x14ac:dyDescent="0.35"/>
    <row r="2988" ht="14.25" customHeight="1" x14ac:dyDescent="0.35"/>
    <row r="2989" ht="14.25" customHeight="1" x14ac:dyDescent="0.35"/>
    <row r="2990" ht="14.25" customHeight="1" x14ac:dyDescent="0.35"/>
    <row r="2991" ht="14.25" customHeight="1" x14ac:dyDescent="0.35"/>
    <row r="2992" ht="14.25" customHeight="1" x14ac:dyDescent="0.35"/>
    <row r="2993" ht="14.25" customHeight="1" x14ac:dyDescent="0.35"/>
    <row r="2994" ht="14.25" customHeight="1" x14ac:dyDescent="0.35"/>
    <row r="2995" ht="14.25" customHeight="1" x14ac:dyDescent="0.35"/>
    <row r="2996" ht="14.25" customHeight="1" x14ac:dyDescent="0.35"/>
    <row r="2997" ht="14.25" customHeight="1" x14ac:dyDescent="0.35"/>
    <row r="2998" ht="14.25" customHeight="1" x14ac:dyDescent="0.35"/>
    <row r="2999" ht="14.25" customHeight="1" x14ac:dyDescent="0.35"/>
    <row r="3000" ht="14.25" customHeight="1" x14ac:dyDescent="0.35"/>
    <row r="3001" ht="14.25" customHeight="1" x14ac:dyDescent="0.35"/>
    <row r="3002" ht="14.25" customHeight="1" x14ac:dyDescent="0.35"/>
    <row r="3003" ht="14.25" customHeight="1" x14ac:dyDescent="0.35"/>
    <row r="3004" ht="14.25" customHeight="1" x14ac:dyDescent="0.35"/>
    <row r="3005" ht="14.25" customHeight="1" x14ac:dyDescent="0.35"/>
    <row r="3006" ht="14.25" customHeight="1" x14ac:dyDescent="0.35"/>
    <row r="3007" ht="14.25" customHeight="1" x14ac:dyDescent="0.35"/>
    <row r="3008" ht="14.25" customHeight="1" x14ac:dyDescent="0.35"/>
    <row r="3009" ht="14.25" customHeight="1" x14ac:dyDescent="0.35"/>
    <row r="3010" ht="14.25" customHeight="1" x14ac:dyDescent="0.35"/>
    <row r="3011" ht="14.25" customHeight="1" x14ac:dyDescent="0.35"/>
    <row r="3012" ht="14.25" customHeight="1" x14ac:dyDescent="0.35"/>
    <row r="3013" ht="14.25" customHeight="1" x14ac:dyDescent="0.35"/>
    <row r="3014" ht="14.25" customHeight="1" x14ac:dyDescent="0.35"/>
    <row r="3015" ht="14.25" customHeight="1" x14ac:dyDescent="0.35"/>
    <row r="3016" ht="14.25" customHeight="1" x14ac:dyDescent="0.35"/>
    <row r="3017" ht="14.25" customHeight="1" x14ac:dyDescent="0.35"/>
    <row r="3018" ht="14.25" customHeight="1" x14ac:dyDescent="0.35"/>
    <row r="3019" ht="14.25" customHeight="1" x14ac:dyDescent="0.35"/>
    <row r="3020" ht="14.25" customHeight="1" x14ac:dyDescent="0.35"/>
    <row r="3021" ht="14.25" customHeight="1" x14ac:dyDescent="0.35"/>
    <row r="3022" ht="14.25" customHeight="1" x14ac:dyDescent="0.35"/>
    <row r="3023" ht="14.25" customHeight="1" x14ac:dyDescent="0.35"/>
    <row r="3024" ht="14.25" customHeight="1" x14ac:dyDescent="0.35"/>
    <row r="3025" ht="14.25" customHeight="1" x14ac:dyDescent="0.35"/>
    <row r="3026" ht="14.25" customHeight="1" x14ac:dyDescent="0.35"/>
    <row r="3027" ht="14.25" customHeight="1" x14ac:dyDescent="0.35"/>
    <row r="3028" ht="14.25" customHeight="1" x14ac:dyDescent="0.35"/>
    <row r="3029" ht="14.25" customHeight="1" x14ac:dyDescent="0.35"/>
    <row r="3030" ht="14.25" customHeight="1" x14ac:dyDescent="0.35"/>
    <row r="3031" ht="14.25" customHeight="1" x14ac:dyDescent="0.35"/>
    <row r="3032" ht="14.25" customHeight="1" x14ac:dyDescent="0.35"/>
    <row r="3033" ht="14.25" customHeight="1" x14ac:dyDescent="0.35"/>
    <row r="3034" ht="14.25" customHeight="1" x14ac:dyDescent="0.35"/>
    <row r="3035" ht="14.25" customHeight="1" x14ac:dyDescent="0.35"/>
    <row r="3036" ht="14.25" customHeight="1" x14ac:dyDescent="0.35"/>
    <row r="3037" ht="14.25" customHeight="1" x14ac:dyDescent="0.35"/>
    <row r="3038" ht="14.25" customHeight="1" x14ac:dyDescent="0.35"/>
    <row r="3039" ht="14.25" customHeight="1" x14ac:dyDescent="0.35"/>
    <row r="3040" ht="14.25" customHeight="1" x14ac:dyDescent="0.35"/>
    <row r="3041" ht="14.25" customHeight="1" x14ac:dyDescent="0.35"/>
    <row r="3042" ht="14.25" customHeight="1" x14ac:dyDescent="0.35"/>
    <row r="3043" ht="14.25" customHeight="1" x14ac:dyDescent="0.35"/>
    <row r="3044" ht="14.25" customHeight="1" x14ac:dyDescent="0.35"/>
    <row r="3045" ht="14.25" customHeight="1" x14ac:dyDescent="0.35"/>
    <row r="3046" ht="14.25" customHeight="1" x14ac:dyDescent="0.35"/>
    <row r="3047" ht="14.25" customHeight="1" x14ac:dyDescent="0.35"/>
    <row r="3048" ht="14.25" customHeight="1" x14ac:dyDescent="0.35"/>
    <row r="3049" ht="14.25" customHeight="1" x14ac:dyDescent="0.35"/>
    <row r="3050" ht="14.25" customHeight="1" x14ac:dyDescent="0.35"/>
    <row r="3051" ht="14.25" customHeight="1" x14ac:dyDescent="0.35"/>
    <row r="3052" ht="14.25" customHeight="1" x14ac:dyDescent="0.35"/>
    <row r="3053" ht="14.25" customHeight="1" x14ac:dyDescent="0.35"/>
    <row r="3054" ht="14.25" customHeight="1" x14ac:dyDescent="0.35"/>
    <row r="3055" ht="14.25" customHeight="1" x14ac:dyDescent="0.35"/>
    <row r="3056" ht="14.25" customHeight="1" x14ac:dyDescent="0.35"/>
    <row r="3057" ht="14.25" customHeight="1" x14ac:dyDescent="0.35"/>
    <row r="3058" ht="14.25" customHeight="1" x14ac:dyDescent="0.35"/>
    <row r="3059" ht="14.25" customHeight="1" x14ac:dyDescent="0.35"/>
    <row r="3060" ht="14.25" customHeight="1" x14ac:dyDescent="0.35"/>
    <row r="3061" ht="14.25" customHeight="1" x14ac:dyDescent="0.35"/>
    <row r="3062" ht="14.25" customHeight="1" x14ac:dyDescent="0.35"/>
    <row r="3063" ht="14.25" customHeight="1" x14ac:dyDescent="0.35"/>
    <row r="3064" ht="14.25" customHeight="1" x14ac:dyDescent="0.35"/>
    <row r="3065" ht="14.25" customHeight="1" x14ac:dyDescent="0.35"/>
    <row r="3066" ht="14.25" customHeight="1" x14ac:dyDescent="0.35"/>
    <row r="3067" ht="14.25" customHeight="1" x14ac:dyDescent="0.35"/>
    <row r="3068" ht="14.25" customHeight="1" x14ac:dyDescent="0.35"/>
    <row r="3069" ht="14.25" customHeight="1" x14ac:dyDescent="0.35"/>
    <row r="3070" ht="14.25" customHeight="1" x14ac:dyDescent="0.35"/>
    <row r="3071" ht="14.25" customHeight="1" x14ac:dyDescent="0.35"/>
    <row r="3072" ht="14.25" customHeight="1" x14ac:dyDescent="0.35"/>
    <row r="3073" ht="14.25" customHeight="1" x14ac:dyDescent="0.35"/>
    <row r="3074" ht="14.25" customHeight="1" x14ac:dyDescent="0.35"/>
    <row r="3075" ht="14.25" customHeight="1" x14ac:dyDescent="0.35"/>
    <row r="3076" ht="14.25" customHeight="1" x14ac:dyDescent="0.35"/>
    <row r="3077" ht="14.25" customHeight="1" x14ac:dyDescent="0.35"/>
    <row r="3078" ht="14.25" customHeight="1" x14ac:dyDescent="0.35"/>
    <row r="3079" ht="14.25" customHeight="1" x14ac:dyDescent="0.35"/>
    <row r="3080" ht="14.25" customHeight="1" x14ac:dyDescent="0.35"/>
    <row r="3081" ht="14.25" customHeight="1" x14ac:dyDescent="0.35"/>
    <row r="3082" ht="14.25" customHeight="1" x14ac:dyDescent="0.35"/>
    <row r="3083" ht="14.25" customHeight="1" x14ac:dyDescent="0.35"/>
    <row r="3084" ht="14.25" customHeight="1" x14ac:dyDescent="0.35"/>
    <row r="3085" ht="14.25" customHeight="1" x14ac:dyDescent="0.35"/>
    <row r="3086" ht="14.25" customHeight="1" x14ac:dyDescent="0.35"/>
    <row r="3087" ht="14.25" customHeight="1" x14ac:dyDescent="0.35"/>
    <row r="3088" ht="14.25" customHeight="1" x14ac:dyDescent="0.35"/>
    <row r="3089" ht="14.25" customHeight="1" x14ac:dyDescent="0.35"/>
    <row r="3090" ht="14.25" customHeight="1" x14ac:dyDescent="0.35"/>
    <row r="3091" ht="14.25" customHeight="1" x14ac:dyDescent="0.35"/>
    <row r="3092" ht="14.25" customHeight="1" x14ac:dyDescent="0.35"/>
    <row r="3093" ht="14.25" customHeight="1" x14ac:dyDescent="0.35"/>
    <row r="3094" ht="14.25" customHeight="1" x14ac:dyDescent="0.35"/>
    <row r="3095" ht="14.25" customHeight="1" x14ac:dyDescent="0.35"/>
    <row r="3096" ht="14.25" customHeight="1" x14ac:dyDescent="0.35"/>
    <row r="3097" ht="14.25" customHeight="1" x14ac:dyDescent="0.35"/>
    <row r="3098" ht="14.25" customHeight="1" x14ac:dyDescent="0.35"/>
    <row r="3099" ht="14.25" customHeight="1" x14ac:dyDescent="0.35"/>
    <row r="3100" ht="14.25" customHeight="1" x14ac:dyDescent="0.35"/>
    <row r="3101" ht="14.25" customHeight="1" x14ac:dyDescent="0.35"/>
    <row r="3102" ht="14.25" customHeight="1" x14ac:dyDescent="0.35"/>
    <row r="3103" ht="14.25" customHeight="1" x14ac:dyDescent="0.35"/>
    <row r="3104" ht="14.25" customHeight="1" x14ac:dyDescent="0.35"/>
    <row r="3105" ht="14.25" customHeight="1" x14ac:dyDescent="0.35"/>
    <row r="3106" ht="14.25" customHeight="1" x14ac:dyDescent="0.35"/>
    <row r="3107" ht="14.25" customHeight="1" x14ac:dyDescent="0.35"/>
    <row r="3108" ht="14.25" customHeight="1" x14ac:dyDescent="0.35"/>
    <row r="3109" ht="14.25" customHeight="1" x14ac:dyDescent="0.35"/>
    <row r="3110" ht="14.25" customHeight="1" x14ac:dyDescent="0.35"/>
    <row r="3111" ht="14.25" customHeight="1" x14ac:dyDescent="0.35"/>
    <row r="3112" ht="14.25" customHeight="1" x14ac:dyDescent="0.35"/>
    <row r="3113" ht="14.25" customHeight="1" x14ac:dyDescent="0.35"/>
    <row r="3114" ht="14.25" customHeight="1" x14ac:dyDescent="0.35"/>
    <row r="3115" ht="14.25" customHeight="1" x14ac:dyDescent="0.35"/>
    <row r="3116" ht="14.25" customHeight="1" x14ac:dyDescent="0.35"/>
    <row r="3117" ht="14.25" customHeight="1" x14ac:dyDescent="0.35"/>
    <row r="3118" ht="14.25" customHeight="1" x14ac:dyDescent="0.35"/>
    <row r="3119" ht="14.25" customHeight="1" x14ac:dyDescent="0.35"/>
    <row r="3120" ht="14.25" customHeight="1" x14ac:dyDescent="0.35"/>
    <row r="3121" ht="14.25" customHeight="1" x14ac:dyDescent="0.35"/>
    <row r="3122" ht="14.25" customHeight="1" x14ac:dyDescent="0.35"/>
    <row r="3123" ht="14.25" customHeight="1" x14ac:dyDescent="0.35"/>
    <row r="3124" ht="14.25" customHeight="1" x14ac:dyDescent="0.35"/>
    <row r="3125" ht="14.25" customHeight="1" x14ac:dyDescent="0.35"/>
    <row r="3126" ht="14.25" customHeight="1" x14ac:dyDescent="0.35"/>
    <row r="3127" ht="14.25" customHeight="1" x14ac:dyDescent="0.35"/>
    <row r="3128" ht="14.25" customHeight="1" x14ac:dyDescent="0.35"/>
    <row r="3129" ht="14.25" customHeight="1" x14ac:dyDescent="0.35"/>
    <row r="3130" ht="14.25" customHeight="1" x14ac:dyDescent="0.35"/>
    <row r="3131" ht="14.25" customHeight="1" x14ac:dyDescent="0.35"/>
    <row r="3132" ht="14.25" customHeight="1" x14ac:dyDescent="0.35"/>
    <row r="3133" ht="14.25" customHeight="1" x14ac:dyDescent="0.35"/>
    <row r="3134" ht="14.25" customHeight="1" x14ac:dyDescent="0.35"/>
    <row r="3135" ht="14.25" customHeight="1" x14ac:dyDescent="0.35"/>
    <row r="3136" ht="14.25" customHeight="1" x14ac:dyDescent="0.35"/>
    <row r="3137" ht="14.25" customHeight="1" x14ac:dyDescent="0.35"/>
    <row r="3138" ht="14.25" customHeight="1" x14ac:dyDescent="0.35"/>
    <row r="3139" ht="14.25" customHeight="1" x14ac:dyDescent="0.35"/>
    <row r="3140" ht="14.25" customHeight="1" x14ac:dyDescent="0.35"/>
    <row r="3141" ht="14.25" customHeight="1" x14ac:dyDescent="0.35"/>
    <row r="3142" ht="14.25" customHeight="1" x14ac:dyDescent="0.35"/>
    <row r="3143" ht="14.25" customHeight="1" x14ac:dyDescent="0.35"/>
    <row r="3144" ht="14.25" customHeight="1" x14ac:dyDescent="0.35"/>
    <row r="3145" ht="14.25" customHeight="1" x14ac:dyDescent="0.35"/>
    <row r="3146" ht="14.25" customHeight="1" x14ac:dyDescent="0.35"/>
    <row r="3147" ht="14.25" customHeight="1" x14ac:dyDescent="0.35"/>
    <row r="3148" ht="14.25" customHeight="1" x14ac:dyDescent="0.35"/>
    <row r="3149" ht="14.25" customHeight="1" x14ac:dyDescent="0.35"/>
    <row r="3150" ht="14.25" customHeight="1" x14ac:dyDescent="0.35"/>
    <row r="3151" ht="14.25" customHeight="1" x14ac:dyDescent="0.35"/>
    <row r="3152" ht="14.25" customHeight="1" x14ac:dyDescent="0.35"/>
    <row r="3153" ht="14.25" customHeight="1" x14ac:dyDescent="0.35"/>
    <row r="3154" ht="14.25" customHeight="1" x14ac:dyDescent="0.35"/>
    <row r="3155" ht="14.25" customHeight="1" x14ac:dyDescent="0.35"/>
    <row r="3156" ht="14.25" customHeight="1" x14ac:dyDescent="0.35"/>
    <row r="3157" ht="14.25" customHeight="1" x14ac:dyDescent="0.35"/>
    <row r="3158" ht="14.25" customHeight="1" x14ac:dyDescent="0.35"/>
    <row r="3159" ht="14.25" customHeight="1" x14ac:dyDescent="0.35"/>
    <row r="3160" ht="14.25" customHeight="1" x14ac:dyDescent="0.35"/>
    <row r="3161" ht="14.25" customHeight="1" x14ac:dyDescent="0.35"/>
    <row r="3162" ht="14.25" customHeight="1" x14ac:dyDescent="0.35"/>
    <row r="3163" ht="14.25" customHeight="1" x14ac:dyDescent="0.35"/>
    <row r="3164" ht="14.25" customHeight="1" x14ac:dyDescent="0.35"/>
    <row r="3165" ht="14.25" customHeight="1" x14ac:dyDescent="0.35"/>
    <row r="3166" ht="14.25" customHeight="1" x14ac:dyDescent="0.35"/>
    <row r="3167" ht="14.25" customHeight="1" x14ac:dyDescent="0.35"/>
    <row r="3168" ht="14.25" customHeight="1" x14ac:dyDescent="0.35"/>
    <row r="3169" ht="14.25" customHeight="1" x14ac:dyDescent="0.35"/>
    <row r="3170" ht="14.25" customHeight="1" x14ac:dyDescent="0.35"/>
    <row r="3171" ht="14.25" customHeight="1" x14ac:dyDescent="0.35"/>
    <row r="3172" ht="14.25" customHeight="1" x14ac:dyDescent="0.35"/>
    <row r="3173" ht="14.25" customHeight="1" x14ac:dyDescent="0.35"/>
    <row r="3174" ht="14.25" customHeight="1" x14ac:dyDescent="0.35"/>
    <row r="3175" ht="14.25" customHeight="1" x14ac:dyDescent="0.35"/>
    <row r="3176" ht="14.25" customHeight="1" x14ac:dyDescent="0.35"/>
    <row r="3177" ht="14.25" customHeight="1" x14ac:dyDescent="0.35"/>
    <row r="3178" ht="14.25" customHeight="1" x14ac:dyDescent="0.35"/>
    <row r="3179" ht="14.25" customHeight="1" x14ac:dyDescent="0.35"/>
    <row r="3180" ht="14.25" customHeight="1" x14ac:dyDescent="0.35"/>
    <row r="3181" ht="14.25" customHeight="1" x14ac:dyDescent="0.35"/>
    <row r="3182" ht="14.25" customHeight="1" x14ac:dyDescent="0.35"/>
    <row r="3183" ht="14.25" customHeight="1" x14ac:dyDescent="0.35"/>
    <row r="3184" ht="14.25" customHeight="1" x14ac:dyDescent="0.35"/>
    <row r="3185" ht="14.25" customHeight="1" x14ac:dyDescent="0.35"/>
    <row r="3186" ht="14.25" customHeight="1" x14ac:dyDescent="0.35"/>
    <row r="3187" ht="14.25" customHeight="1" x14ac:dyDescent="0.35"/>
    <row r="3188" ht="14.25" customHeight="1" x14ac:dyDescent="0.35"/>
    <row r="3189" ht="14.25" customHeight="1" x14ac:dyDescent="0.35"/>
    <row r="3190" ht="14.25" customHeight="1" x14ac:dyDescent="0.35"/>
    <row r="3191" ht="14.25" customHeight="1" x14ac:dyDescent="0.35"/>
    <row r="3192" ht="14.25" customHeight="1" x14ac:dyDescent="0.35"/>
    <row r="3193" ht="14.25" customHeight="1" x14ac:dyDescent="0.35"/>
    <row r="3194" ht="14.25" customHeight="1" x14ac:dyDescent="0.35"/>
    <row r="3195" ht="14.25" customHeight="1" x14ac:dyDescent="0.35"/>
    <row r="3196" ht="14.25" customHeight="1" x14ac:dyDescent="0.35"/>
    <row r="3197" ht="14.25" customHeight="1" x14ac:dyDescent="0.35"/>
    <row r="3198" ht="14.25" customHeight="1" x14ac:dyDescent="0.35"/>
    <row r="3199" ht="14.25" customHeight="1" x14ac:dyDescent="0.35"/>
    <row r="3200" ht="14.25" customHeight="1" x14ac:dyDescent="0.35"/>
    <row r="3201" ht="14.25" customHeight="1" x14ac:dyDescent="0.35"/>
    <row r="3202" ht="14.25" customHeight="1" x14ac:dyDescent="0.35"/>
    <row r="3203" ht="14.25" customHeight="1" x14ac:dyDescent="0.35"/>
    <row r="3204" ht="14.25" customHeight="1" x14ac:dyDescent="0.35"/>
    <row r="3205" ht="14.25" customHeight="1" x14ac:dyDescent="0.35"/>
    <row r="3206" ht="14.25" customHeight="1" x14ac:dyDescent="0.35"/>
    <row r="3207" ht="14.25" customHeight="1" x14ac:dyDescent="0.35"/>
    <row r="3208" ht="14.25" customHeight="1" x14ac:dyDescent="0.35"/>
    <row r="3209" ht="14.25" customHeight="1" x14ac:dyDescent="0.35"/>
    <row r="3210" ht="14.25" customHeight="1" x14ac:dyDescent="0.35"/>
    <row r="3211" ht="14.25" customHeight="1" x14ac:dyDescent="0.35"/>
    <row r="3212" ht="14.25" customHeight="1" x14ac:dyDescent="0.35"/>
    <row r="3213" ht="14.25" customHeight="1" x14ac:dyDescent="0.35"/>
    <row r="3214" ht="14.25" customHeight="1" x14ac:dyDescent="0.35"/>
    <row r="3215" ht="14.25" customHeight="1" x14ac:dyDescent="0.35"/>
    <row r="3216" ht="14.25" customHeight="1" x14ac:dyDescent="0.35"/>
    <row r="3217" ht="14.25" customHeight="1" x14ac:dyDescent="0.35"/>
    <row r="3218" ht="14.25" customHeight="1" x14ac:dyDescent="0.35"/>
    <row r="3219" ht="14.25" customHeight="1" x14ac:dyDescent="0.35"/>
    <row r="3220" ht="14.25" customHeight="1" x14ac:dyDescent="0.35"/>
    <row r="3221" ht="14.25" customHeight="1" x14ac:dyDescent="0.35"/>
    <row r="3222" ht="14.25" customHeight="1" x14ac:dyDescent="0.35"/>
    <row r="3223" ht="14.25" customHeight="1" x14ac:dyDescent="0.35"/>
    <row r="3224" ht="14.25" customHeight="1" x14ac:dyDescent="0.35"/>
    <row r="3225" ht="14.25" customHeight="1" x14ac:dyDescent="0.35"/>
    <row r="3226" ht="14.25" customHeight="1" x14ac:dyDescent="0.35"/>
    <row r="3227" ht="14.25" customHeight="1" x14ac:dyDescent="0.35"/>
    <row r="3228" ht="14.25" customHeight="1" x14ac:dyDescent="0.35"/>
    <row r="3229" ht="14.25" customHeight="1" x14ac:dyDescent="0.35"/>
    <row r="3230" ht="14.25" customHeight="1" x14ac:dyDescent="0.35"/>
    <row r="3231" ht="14.25" customHeight="1" x14ac:dyDescent="0.35"/>
    <row r="3232" ht="14.25" customHeight="1" x14ac:dyDescent="0.35"/>
    <row r="3233" ht="14.25" customHeight="1" x14ac:dyDescent="0.35"/>
    <row r="3234" ht="14.25" customHeight="1" x14ac:dyDescent="0.35"/>
    <row r="3235" ht="14.25" customHeight="1" x14ac:dyDescent="0.35"/>
    <row r="3236" ht="14.25" customHeight="1" x14ac:dyDescent="0.35"/>
    <row r="3237" ht="14.25" customHeight="1" x14ac:dyDescent="0.35"/>
    <row r="3238" ht="14.25" customHeight="1" x14ac:dyDescent="0.35"/>
    <row r="3239" ht="14.25" customHeight="1" x14ac:dyDescent="0.35"/>
    <row r="3240" ht="14.25" customHeight="1" x14ac:dyDescent="0.35"/>
    <row r="3241" ht="14.25" customHeight="1" x14ac:dyDescent="0.35"/>
    <row r="3242" ht="14.25" customHeight="1" x14ac:dyDescent="0.35"/>
    <row r="3243" ht="14.25" customHeight="1" x14ac:dyDescent="0.35"/>
    <row r="3244" ht="14.25" customHeight="1" x14ac:dyDescent="0.35"/>
    <row r="3245" ht="14.25" customHeight="1" x14ac:dyDescent="0.35"/>
    <row r="3246" ht="14.25" customHeight="1" x14ac:dyDescent="0.35"/>
    <row r="3247" ht="14.25" customHeight="1" x14ac:dyDescent="0.35"/>
    <row r="3248" ht="14.25" customHeight="1" x14ac:dyDescent="0.35"/>
    <row r="3249" ht="14.25" customHeight="1" x14ac:dyDescent="0.35"/>
    <row r="3250" ht="14.25" customHeight="1" x14ac:dyDescent="0.35"/>
    <row r="3251" ht="14.25" customHeight="1" x14ac:dyDescent="0.35"/>
    <row r="3252" ht="14.25" customHeight="1" x14ac:dyDescent="0.35"/>
    <row r="3253" ht="14.25" customHeight="1" x14ac:dyDescent="0.35"/>
    <row r="3254" ht="14.25" customHeight="1" x14ac:dyDescent="0.35"/>
    <row r="3255" ht="14.25" customHeight="1" x14ac:dyDescent="0.35"/>
    <row r="3256" ht="14.25" customHeight="1" x14ac:dyDescent="0.35"/>
    <row r="3257" ht="14.25" customHeight="1" x14ac:dyDescent="0.35"/>
    <row r="3258" ht="14.25" customHeight="1" x14ac:dyDescent="0.35"/>
    <row r="3259" ht="14.25" customHeight="1" x14ac:dyDescent="0.35"/>
    <row r="3260" ht="14.25" customHeight="1" x14ac:dyDescent="0.35"/>
    <row r="3261" ht="14.25" customHeight="1" x14ac:dyDescent="0.35"/>
    <row r="3262" ht="14.25" customHeight="1" x14ac:dyDescent="0.35"/>
    <row r="3263" ht="14.25" customHeight="1" x14ac:dyDescent="0.35"/>
    <row r="3264" ht="14.25" customHeight="1" x14ac:dyDescent="0.35"/>
    <row r="3265" ht="14.25" customHeight="1" x14ac:dyDescent="0.35"/>
    <row r="3266" ht="14.25" customHeight="1" x14ac:dyDescent="0.35"/>
    <row r="3267" ht="14.25" customHeight="1" x14ac:dyDescent="0.35"/>
    <row r="3268" ht="14.25" customHeight="1" x14ac:dyDescent="0.35"/>
    <row r="3269" ht="14.25" customHeight="1" x14ac:dyDescent="0.35"/>
    <row r="3270" ht="14.25" customHeight="1" x14ac:dyDescent="0.35"/>
    <row r="3271" ht="14.25" customHeight="1" x14ac:dyDescent="0.35"/>
    <row r="3272" ht="14.25" customHeight="1" x14ac:dyDescent="0.35"/>
    <row r="3273" ht="14.25" customHeight="1" x14ac:dyDescent="0.35"/>
    <row r="3274" ht="14.25" customHeight="1" x14ac:dyDescent="0.35"/>
    <row r="3275" ht="14.25" customHeight="1" x14ac:dyDescent="0.35"/>
    <row r="3276" ht="14.25" customHeight="1" x14ac:dyDescent="0.35"/>
    <row r="3277" ht="14.25" customHeight="1" x14ac:dyDescent="0.35"/>
    <row r="3278" ht="14.25" customHeight="1" x14ac:dyDescent="0.35"/>
    <row r="3279" ht="14.25" customHeight="1" x14ac:dyDescent="0.35"/>
    <row r="3280" ht="14.25" customHeight="1" x14ac:dyDescent="0.35"/>
    <row r="3281" ht="14.25" customHeight="1" x14ac:dyDescent="0.35"/>
    <row r="3282" ht="14.25" customHeight="1" x14ac:dyDescent="0.35"/>
    <row r="3283" ht="14.25" customHeight="1" x14ac:dyDescent="0.35"/>
    <row r="3284" ht="14.25" customHeight="1" x14ac:dyDescent="0.35"/>
    <row r="3285" ht="14.25" customHeight="1" x14ac:dyDescent="0.35"/>
    <row r="3286" ht="14.25" customHeight="1" x14ac:dyDescent="0.35"/>
    <row r="3287" ht="14.25" customHeight="1" x14ac:dyDescent="0.35"/>
    <row r="3288" ht="14.25" customHeight="1" x14ac:dyDescent="0.35"/>
    <row r="3289" ht="14.25" customHeight="1" x14ac:dyDescent="0.35"/>
    <row r="3290" ht="14.25" customHeight="1" x14ac:dyDescent="0.35"/>
    <row r="3291" ht="14.25" customHeight="1" x14ac:dyDescent="0.35"/>
    <row r="3292" ht="14.25" customHeight="1" x14ac:dyDescent="0.35"/>
    <row r="3293" ht="14.25" customHeight="1" x14ac:dyDescent="0.35"/>
    <row r="3294" ht="14.25" customHeight="1" x14ac:dyDescent="0.35"/>
    <row r="3295" ht="14.25" customHeight="1" x14ac:dyDescent="0.35"/>
    <row r="3296" ht="14.25" customHeight="1" x14ac:dyDescent="0.35"/>
    <row r="3297" ht="14.25" customHeight="1" x14ac:dyDescent="0.35"/>
    <row r="3298" ht="14.25" customHeight="1" x14ac:dyDescent="0.35"/>
    <row r="3299" ht="14.25" customHeight="1" x14ac:dyDescent="0.35"/>
    <row r="3300" ht="14.25" customHeight="1" x14ac:dyDescent="0.35"/>
    <row r="3301" ht="14.25" customHeight="1" x14ac:dyDescent="0.35"/>
    <row r="3302" ht="14.25" customHeight="1" x14ac:dyDescent="0.35"/>
    <row r="3303" ht="14.25" customHeight="1" x14ac:dyDescent="0.35"/>
    <row r="3304" ht="14.25" customHeight="1" x14ac:dyDescent="0.35"/>
    <row r="3305" ht="14.25" customHeight="1" x14ac:dyDescent="0.35"/>
    <row r="3306" ht="14.25" customHeight="1" x14ac:dyDescent="0.35"/>
    <row r="3307" ht="14.25" customHeight="1" x14ac:dyDescent="0.35"/>
    <row r="3308" ht="14.25" customHeight="1" x14ac:dyDescent="0.35"/>
    <row r="3309" ht="14.25" customHeight="1" x14ac:dyDescent="0.35"/>
    <row r="3310" ht="14.25" customHeight="1" x14ac:dyDescent="0.35"/>
    <row r="3311" ht="14.25" customHeight="1" x14ac:dyDescent="0.35"/>
    <row r="3312" ht="14.25" customHeight="1" x14ac:dyDescent="0.35"/>
    <row r="3313" ht="14.25" customHeight="1" x14ac:dyDescent="0.35"/>
    <row r="3314" ht="14.25" customHeight="1" x14ac:dyDescent="0.35"/>
    <row r="3315" ht="14.25" customHeight="1" x14ac:dyDescent="0.35"/>
    <row r="3316" ht="14.25" customHeight="1" x14ac:dyDescent="0.35"/>
    <row r="3317" ht="14.25" customHeight="1" x14ac:dyDescent="0.35"/>
    <row r="3318" ht="14.25" customHeight="1" x14ac:dyDescent="0.35"/>
    <row r="3319" ht="14.25" customHeight="1" x14ac:dyDescent="0.35"/>
    <row r="3320" ht="14.25" customHeight="1" x14ac:dyDescent="0.35"/>
    <row r="3321" ht="14.25" customHeight="1" x14ac:dyDescent="0.35"/>
    <row r="3322" ht="14.25" customHeight="1" x14ac:dyDescent="0.35"/>
    <row r="3323" ht="14.25" customHeight="1" x14ac:dyDescent="0.35"/>
    <row r="3324" ht="14.25" customHeight="1" x14ac:dyDescent="0.35"/>
    <row r="3325" ht="14.25" customHeight="1" x14ac:dyDescent="0.35"/>
    <row r="3326" ht="14.25" customHeight="1" x14ac:dyDescent="0.35"/>
    <row r="3327" ht="14.25" customHeight="1" x14ac:dyDescent="0.35"/>
    <row r="3328" ht="14.25" customHeight="1" x14ac:dyDescent="0.35"/>
    <row r="3329" ht="14.25" customHeight="1" x14ac:dyDescent="0.35"/>
    <row r="3330" ht="14.25" customHeight="1" x14ac:dyDescent="0.35"/>
    <row r="3331" ht="14.25" customHeight="1" x14ac:dyDescent="0.35"/>
    <row r="3332" ht="14.25" customHeight="1" x14ac:dyDescent="0.35"/>
    <row r="3333" ht="14.25" customHeight="1" x14ac:dyDescent="0.35"/>
    <row r="3334" ht="14.25" customHeight="1" x14ac:dyDescent="0.35"/>
    <row r="3335" ht="14.25" customHeight="1" x14ac:dyDescent="0.35"/>
    <row r="3336" ht="14.25" customHeight="1" x14ac:dyDescent="0.35"/>
    <row r="3337" ht="14.25" customHeight="1" x14ac:dyDescent="0.35"/>
    <row r="3338" ht="14.25" customHeight="1" x14ac:dyDescent="0.35"/>
    <row r="3339" ht="14.25" customHeight="1" x14ac:dyDescent="0.35"/>
    <row r="3340" ht="14.25" customHeight="1" x14ac:dyDescent="0.35"/>
    <row r="3341" ht="14.25" customHeight="1" x14ac:dyDescent="0.35"/>
    <row r="3342" ht="14.25" customHeight="1" x14ac:dyDescent="0.35"/>
    <row r="3343" ht="14.25" customHeight="1" x14ac:dyDescent="0.35"/>
    <row r="3344" ht="14.25" customHeight="1" x14ac:dyDescent="0.35"/>
    <row r="3345" ht="14.25" customHeight="1" x14ac:dyDescent="0.35"/>
    <row r="3346" ht="14.25" customHeight="1" x14ac:dyDescent="0.35"/>
    <row r="3347" ht="14.25" customHeight="1" x14ac:dyDescent="0.35"/>
    <row r="3348" ht="14.25" customHeight="1" x14ac:dyDescent="0.35"/>
    <row r="3349" ht="14.25" customHeight="1" x14ac:dyDescent="0.35"/>
    <row r="3350" ht="14.25" customHeight="1" x14ac:dyDescent="0.35"/>
    <row r="3351" ht="14.25" customHeight="1" x14ac:dyDescent="0.35"/>
    <row r="3352" ht="14.25" customHeight="1" x14ac:dyDescent="0.35"/>
    <row r="3353" ht="14.25" customHeight="1" x14ac:dyDescent="0.35"/>
    <row r="3354" ht="14.25" customHeight="1" x14ac:dyDescent="0.35"/>
    <row r="3355" ht="14.25" customHeight="1" x14ac:dyDescent="0.35"/>
    <row r="3356" ht="14.25" customHeight="1" x14ac:dyDescent="0.35"/>
    <row r="3357" ht="14.25" customHeight="1" x14ac:dyDescent="0.35"/>
    <row r="3358" ht="14.25" customHeight="1" x14ac:dyDescent="0.35"/>
    <row r="3359" ht="14.25" customHeight="1" x14ac:dyDescent="0.35"/>
    <row r="3360" ht="14.25" customHeight="1" x14ac:dyDescent="0.35"/>
    <row r="3361" ht="14.25" customHeight="1" x14ac:dyDescent="0.35"/>
    <row r="3362" ht="14.25" customHeight="1" x14ac:dyDescent="0.35"/>
    <row r="3363" ht="14.25" customHeight="1" x14ac:dyDescent="0.35"/>
    <row r="3364" ht="14.25" customHeight="1" x14ac:dyDescent="0.35"/>
    <row r="3365" ht="14.25" customHeight="1" x14ac:dyDescent="0.35"/>
    <row r="3366" ht="14.25" customHeight="1" x14ac:dyDescent="0.35"/>
    <row r="3367" ht="14.25" customHeight="1" x14ac:dyDescent="0.35"/>
    <row r="3368" ht="14.25" customHeight="1" x14ac:dyDescent="0.35"/>
    <row r="3369" ht="14.25" customHeight="1" x14ac:dyDescent="0.35"/>
    <row r="3370" ht="14.25" customHeight="1" x14ac:dyDescent="0.35"/>
    <row r="3371" ht="14.25" customHeight="1" x14ac:dyDescent="0.35"/>
    <row r="3372" ht="14.25" customHeight="1" x14ac:dyDescent="0.35"/>
    <row r="3373" ht="14.25" customHeight="1" x14ac:dyDescent="0.35"/>
    <row r="3374" ht="14.25" customHeight="1" x14ac:dyDescent="0.35"/>
    <row r="3375" ht="14.25" customHeight="1" x14ac:dyDescent="0.35"/>
    <row r="3376" ht="14.25" customHeight="1" x14ac:dyDescent="0.35"/>
    <row r="3377" ht="14.25" customHeight="1" x14ac:dyDescent="0.35"/>
    <row r="3378" ht="14.25" customHeight="1" x14ac:dyDescent="0.35"/>
    <row r="3379" ht="14.25" customHeight="1" x14ac:dyDescent="0.35"/>
    <row r="3380" ht="14.25" customHeight="1" x14ac:dyDescent="0.35"/>
    <row r="3381" ht="14.25" customHeight="1" x14ac:dyDescent="0.35"/>
    <row r="3382" ht="14.25" customHeight="1" x14ac:dyDescent="0.35"/>
    <row r="3383" ht="14.25" customHeight="1" x14ac:dyDescent="0.35"/>
    <row r="3384" ht="14.25" customHeight="1" x14ac:dyDescent="0.35"/>
    <row r="3385" ht="14.25" customHeight="1" x14ac:dyDescent="0.35"/>
    <row r="3386" ht="14.25" customHeight="1" x14ac:dyDescent="0.35"/>
    <row r="3387" ht="14.25" customHeight="1" x14ac:dyDescent="0.35"/>
    <row r="3388" ht="14.25" customHeight="1" x14ac:dyDescent="0.35"/>
    <row r="3389" ht="14.25" customHeight="1" x14ac:dyDescent="0.35"/>
    <row r="3390" ht="14.25" customHeight="1" x14ac:dyDescent="0.35"/>
    <row r="3391" ht="14.25" customHeight="1" x14ac:dyDescent="0.35"/>
    <row r="3392" ht="14.25" customHeight="1" x14ac:dyDescent="0.35"/>
    <row r="3393" ht="14.25" customHeight="1" x14ac:dyDescent="0.35"/>
    <row r="3394" ht="14.25" customHeight="1" x14ac:dyDescent="0.35"/>
    <row r="3395" ht="14.25" customHeight="1" x14ac:dyDescent="0.35"/>
    <row r="3396" ht="14.25" customHeight="1" x14ac:dyDescent="0.35"/>
    <row r="3397" ht="14.25" customHeight="1" x14ac:dyDescent="0.35"/>
    <row r="3398" ht="14.25" customHeight="1" x14ac:dyDescent="0.35"/>
    <row r="3399" ht="14.25" customHeight="1" x14ac:dyDescent="0.35"/>
    <row r="3400" ht="14.25" customHeight="1" x14ac:dyDescent="0.35"/>
    <row r="3401" ht="14.25" customHeight="1" x14ac:dyDescent="0.35"/>
    <row r="3402" ht="14.25" customHeight="1" x14ac:dyDescent="0.35"/>
    <row r="3403" ht="14.25" customHeight="1" x14ac:dyDescent="0.35"/>
    <row r="3404" ht="14.25" customHeight="1" x14ac:dyDescent="0.35"/>
    <row r="3405" ht="14.25" customHeight="1" x14ac:dyDescent="0.35"/>
    <row r="3406" ht="14.25" customHeight="1" x14ac:dyDescent="0.35"/>
    <row r="3407" ht="14.25" customHeight="1" x14ac:dyDescent="0.35"/>
    <row r="3408" ht="14.25" customHeight="1" x14ac:dyDescent="0.35"/>
    <row r="3409" ht="14.25" customHeight="1" x14ac:dyDescent="0.35"/>
    <row r="3410" ht="14.25" customHeight="1" x14ac:dyDescent="0.35"/>
    <row r="3411" ht="14.25" customHeight="1" x14ac:dyDescent="0.35"/>
    <row r="3412" ht="14.25" customHeight="1" x14ac:dyDescent="0.35"/>
    <row r="3413" ht="14.25" customHeight="1" x14ac:dyDescent="0.35"/>
    <row r="3414" ht="14.25" customHeight="1" x14ac:dyDescent="0.35"/>
    <row r="3415" ht="14.25" customHeight="1" x14ac:dyDescent="0.35"/>
    <row r="3416" ht="14.25" customHeight="1" x14ac:dyDescent="0.35"/>
    <row r="3417" ht="14.25" customHeight="1" x14ac:dyDescent="0.35"/>
    <row r="3418" ht="14.25" customHeight="1" x14ac:dyDescent="0.35"/>
    <row r="3419" ht="14.25" customHeight="1" x14ac:dyDescent="0.35"/>
    <row r="3420" ht="14.25" customHeight="1" x14ac:dyDescent="0.35"/>
    <row r="3421" ht="14.25" customHeight="1" x14ac:dyDescent="0.35"/>
    <row r="3422" ht="14.25" customHeight="1" x14ac:dyDescent="0.35"/>
    <row r="3423" ht="14.25" customHeight="1" x14ac:dyDescent="0.35"/>
    <row r="3424" ht="14.25" customHeight="1" x14ac:dyDescent="0.35"/>
    <row r="3425" ht="14.25" customHeight="1" x14ac:dyDescent="0.35"/>
    <row r="3426" ht="14.25" customHeight="1" x14ac:dyDescent="0.35"/>
    <row r="3427" ht="14.25" customHeight="1" x14ac:dyDescent="0.35"/>
    <row r="3428" ht="14.25" customHeight="1" x14ac:dyDescent="0.35"/>
    <row r="3429" ht="14.25" customHeight="1" x14ac:dyDescent="0.35"/>
    <row r="3430" ht="14.25" customHeight="1" x14ac:dyDescent="0.35"/>
    <row r="3431" ht="14.25" customHeight="1" x14ac:dyDescent="0.35"/>
    <row r="3432" ht="14.25" customHeight="1" x14ac:dyDescent="0.35"/>
    <row r="3433" ht="14.25" customHeight="1" x14ac:dyDescent="0.35"/>
    <row r="3434" ht="14.25" customHeight="1" x14ac:dyDescent="0.35"/>
    <row r="3435" ht="14.25" customHeight="1" x14ac:dyDescent="0.35"/>
    <row r="3436" ht="14.25" customHeight="1" x14ac:dyDescent="0.35"/>
    <row r="3437" ht="14.25" customHeight="1" x14ac:dyDescent="0.35"/>
    <row r="3438" ht="14.25" customHeight="1" x14ac:dyDescent="0.35"/>
    <row r="3439" ht="14.25" customHeight="1" x14ac:dyDescent="0.35"/>
    <row r="3440" ht="14.25" customHeight="1" x14ac:dyDescent="0.35"/>
    <row r="3441" ht="14.25" customHeight="1" x14ac:dyDescent="0.35"/>
    <row r="3442" ht="14.25" customHeight="1" x14ac:dyDescent="0.35"/>
    <row r="3443" ht="14.25" customHeight="1" x14ac:dyDescent="0.35"/>
    <row r="3444" ht="14.25" customHeight="1" x14ac:dyDescent="0.35"/>
    <row r="3445" ht="14.25" customHeight="1" x14ac:dyDescent="0.35"/>
    <row r="3446" ht="14.25" customHeight="1" x14ac:dyDescent="0.35"/>
    <row r="3447" ht="14.25" customHeight="1" x14ac:dyDescent="0.35"/>
    <row r="3448" ht="14.25" customHeight="1" x14ac:dyDescent="0.35"/>
    <row r="3449" ht="14.25" customHeight="1" x14ac:dyDescent="0.35"/>
    <row r="3450" ht="14.25" customHeight="1" x14ac:dyDescent="0.35"/>
    <row r="3451" ht="14.25" customHeight="1" x14ac:dyDescent="0.35"/>
    <row r="3452" ht="14.25" customHeight="1" x14ac:dyDescent="0.35"/>
    <row r="3453" ht="14.25" customHeight="1" x14ac:dyDescent="0.35"/>
    <row r="3454" ht="14.25" customHeight="1" x14ac:dyDescent="0.35"/>
    <row r="3455" ht="14.25" customHeight="1" x14ac:dyDescent="0.35"/>
    <row r="3456" ht="14.25" customHeight="1" x14ac:dyDescent="0.35"/>
    <row r="3457" ht="14.25" customHeight="1" x14ac:dyDescent="0.35"/>
    <row r="3458" ht="14.25" customHeight="1" x14ac:dyDescent="0.35"/>
    <row r="3459" ht="14.25" customHeight="1" x14ac:dyDescent="0.35"/>
    <row r="3460" ht="14.25" customHeight="1" x14ac:dyDescent="0.35"/>
    <row r="3461" ht="14.25" customHeight="1" x14ac:dyDescent="0.35"/>
    <row r="3462" ht="14.25" customHeight="1" x14ac:dyDescent="0.35"/>
    <row r="3463" ht="14.25" customHeight="1" x14ac:dyDescent="0.35"/>
    <row r="3464" ht="14.25" customHeight="1" x14ac:dyDescent="0.35"/>
    <row r="3465" ht="14.25" customHeight="1" x14ac:dyDescent="0.35"/>
    <row r="3466" ht="14.25" customHeight="1" x14ac:dyDescent="0.35"/>
    <row r="3467" ht="14.25" customHeight="1" x14ac:dyDescent="0.35"/>
    <row r="3468" ht="14.25" customHeight="1" x14ac:dyDescent="0.35"/>
    <row r="3469" ht="14.25" customHeight="1" x14ac:dyDescent="0.35"/>
    <row r="3470" ht="14.25" customHeight="1" x14ac:dyDescent="0.35"/>
    <row r="3471" ht="14.25" customHeight="1" x14ac:dyDescent="0.35"/>
    <row r="3472" ht="14.25" customHeight="1" x14ac:dyDescent="0.35"/>
    <row r="3473" ht="14.25" customHeight="1" x14ac:dyDescent="0.35"/>
    <row r="3474" ht="14.25" customHeight="1" x14ac:dyDescent="0.35"/>
    <row r="3475" ht="14.25" customHeight="1" x14ac:dyDescent="0.35"/>
    <row r="3476" ht="14.25" customHeight="1" x14ac:dyDescent="0.35"/>
    <row r="3477" ht="14.25" customHeight="1" x14ac:dyDescent="0.35"/>
    <row r="3478" ht="14.25" customHeight="1" x14ac:dyDescent="0.35"/>
    <row r="3479" ht="14.25" customHeight="1" x14ac:dyDescent="0.35"/>
    <row r="3480" ht="14.25" customHeight="1" x14ac:dyDescent="0.35"/>
    <row r="3481" ht="14.25" customHeight="1" x14ac:dyDescent="0.35"/>
    <row r="3482" ht="14.25" customHeight="1" x14ac:dyDescent="0.35"/>
    <row r="3483" ht="14.25" customHeight="1" x14ac:dyDescent="0.35"/>
    <row r="3484" ht="14.25" customHeight="1" x14ac:dyDescent="0.35"/>
    <row r="3485" ht="14.25" customHeight="1" x14ac:dyDescent="0.35"/>
    <row r="3486" ht="14.25" customHeight="1" x14ac:dyDescent="0.35"/>
    <row r="3487" ht="14.25" customHeight="1" x14ac:dyDescent="0.35"/>
    <row r="3488" ht="14.25" customHeight="1" x14ac:dyDescent="0.35"/>
    <row r="3489" ht="14.25" customHeight="1" x14ac:dyDescent="0.35"/>
    <row r="3490" ht="14.25" customHeight="1" x14ac:dyDescent="0.35"/>
    <row r="3491" ht="14.25" customHeight="1" x14ac:dyDescent="0.35"/>
    <row r="3492" ht="14.25" customHeight="1" x14ac:dyDescent="0.35"/>
    <row r="3493" ht="14.25" customHeight="1" x14ac:dyDescent="0.35"/>
    <row r="3494" ht="14.25" customHeight="1" x14ac:dyDescent="0.35"/>
    <row r="3495" ht="14.25" customHeight="1" x14ac:dyDescent="0.35"/>
    <row r="3496" ht="14.25" customHeight="1" x14ac:dyDescent="0.35"/>
    <row r="3497" ht="14.25" customHeight="1" x14ac:dyDescent="0.35"/>
    <row r="3498" ht="14.25" customHeight="1" x14ac:dyDescent="0.35"/>
    <row r="3499" ht="14.25" customHeight="1" x14ac:dyDescent="0.35"/>
    <row r="3500" ht="14.25" customHeight="1" x14ac:dyDescent="0.35"/>
    <row r="3501" ht="14.25" customHeight="1" x14ac:dyDescent="0.35"/>
    <row r="3502" ht="14.25" customHeight="1" x14ac:dyDescent="0.35"/>
    <row r="3503" ht="14.25" customHeight="1" x14ac:dyDescent="0.35"/>
    <row r="3504" ht="14.25" customHeight="1" x14ac:dyDescent="0.35"/>
    <row r="3505" ht="14.25" customHeight="1" x14ac:dyDescent="0.35"/>
    <row r="3506" ht="14.25" customHeight="1" x14ac:dyDescent="0.35"/>
    <row r="3507" ht="14.25" customHeight="1" x14ac:dyDescent="0.35"/>
    <row r="3508" ht="14.25" customHeight="1" x14ac:dyDescent="0.35"/>
    <row r="3509" ht="14.25" customHeight="1" x14ac:dyDescent="0.35"/>
    <row r="3510" ht="14.25" customHeight="1" x14ac:dyDescent="0.35"/>
    <row r="3511" ht="14.25" customHeight="1" x14ac:dyDescent="0.35"/>
    <row r="3512" ht="14.25" customHeight="1" x14ac:dyDescent="0.35"/>
    <row r="3513" ht="14.25" customHeight="1" x14ac:dyDescent="0.35"/>
    <row r="3514" ht="14.25" customHeight="1" x14ac:dyDescent="0.35"/>
    <row r="3515" ht="14.25" customHeight="1" x14ac:dyDescent="0.35"/>
    <row r="3516" ht="14.25" customHeight="1" x14ac:dyDescent="0.35"/>
    <row r="3517" ht="14.25" customHeight="1" x14ac:dyDescent="0.35"/>
    <row r="3518" ht="14.25" customHeight="1" x14ac:dyDescent="0.35"/>
    <row r="3519" ht="14.25" customHeight="1" x14ac:dyDescent="0.35"/>
    <row r="3520" ht="14.25" customHeight="1" x14ac:dyDescent="0.35"/>
    <row r="3521" ht="14.25" customHeight="1" x14ac:dyDescent="0.35"/>
    <row r="3522" ht="14.25" customHeight="1" x14ac:dyDescent="0.35"/>
    <row r="3523" ht="14.25" customHeight="1" x14ac:dyDescent="0.35"/>
    <row r="3524" ht="14.25" customHeight="1" x14ac:dyDescent="0.35"/>
    <row r="3525" ht="14.25" customHeight="1" x14ac:dyDescent="0.35"/>
    <row r="3526" ht="14.25" customHeight="1" x14ac:dyDescent="0.35"/>
    <row r="3527" ht="14.25" customHeight="1" x14ac:dyDescent="0.35"/>
    <row r="3528" ht="14.25" customHeight="1" x14ac:dyDescent="0.35"/>
    <row r="3529" ht="14.25" customHeight="1" x14ac:dyDescent="0.35"/>
    <row r="3530" ht="14.25" customHeight="1" x14ac:dyDescent="0.35"/>
    <row r="3531" ht="14.25" customHeight="1" x14ac:dyDescent="0.35"/>
    <row r="3532" ht="14.25" customHeight="1" x14ac:dyDescent="0.35"/>
    <row r="3533" ht="14.25" customHeight="1" x14ac:dyDescent="0.35"/>
    <row r="3534" ht="14.25" customHeight="1" x14ac:dyDescent="0.35"/>
    <row r="3535" ht="14.25" customHeight="1" x14ac:dyDescent="0.35"/>
    <row r="3536" ht="14.25" customHeight="1" x14ac:dyDescent="0.35"/>
    <row r="3537" ht="14.25" customHeight="1" x14ac:dyDescent="0.35"/>
    <row r="3538" ht="14.25" customHeight="1" x14ac:dyDescent="0.35"/>
    <row r="3539" ht="14.25" customHeight="1" x14ac:dyDescent="0.35"/>
    <row r="3540" ht="14.25" customHeight="1" x14ac:dyDescent="0.35"/>
    <row r="3541" ht="14.25" customHeight="1" x14ac:dyDescent="0.35"/>
    <row r="3542" ht="14.25" customHeight="1" x14ac:dyDescent="0.35"/>
    <row r="3543" ht="14.25" customHeight="1" x14ac:dyDescent="0.35"/>
    <row r="3544" ht="14.25" customHeight="1" x14ac:dyDescent="0.35"/>
    <row r="3545" ht="14.25" customHeight="1" x14ac:dyDescent="0.35"/>
    <row r="3546" ht="14.25" customHeight="1" x14ac:dyDescent="0.35"/>
    <row r="3547" ht="14.25" customHeight="1" x14ac:dyDescent="0.35"/>
    <row r="3548" ht="14.25" customHeight="1" x14ac:dyDescent="0.35"/>
    <row r="3549" ht="14.25" customHeight="1" x14ac:dyDescent="0.35"/>
    <row r="3550" ht="14.25" customHeight="1" x14ac:dyDescent="0.35"/>
    <row r="3551" ht="14.25" customHeight="1" x14ac:dyDescent="0.35"/>
    <row r="3552" ht="14.25" customHeight="1" x14ac:dyDescent="0.35"/>
    <row r="3553" ht="14.25" customHeight="1" x14ac:dyDescent="0.35"/>
    <row r="3554" ht="14.25" customHeight="1" x14ac:dyDescent="0.35"/>
    <row r="3555" ht="14.25" customHeight="1" x14ac:dyDescent="0.35"/>
    <row r="3556" ht="14.25" customHeight="1" x14ac:dyDescent="0.35"/>
    <row r="3557" ht="14.25" customHeight="1" x14ac:dyDescent="0.35"/>
    <row r="3558" ht="14.25" customHeight="1" x14ac:dyDescent="0.35"/>
    <row r="3559" ht="14.25" customHeight="1" x14ac:dyDescent="0.35"/>
    <row r="3560" ht="14.25" customHeight="1" x14ac:dyDescent="0.35"/>
    <row r="3561" ht="14.25" customHeight="1" x14ac:dyDescent="0.35"/>
    <row r="3562" ht="14.25" customHeight="1" x14ac:dyDescent="0.35"/>
    <row r="3563" ht="14.25" customHeight="1" x14ac:dyDescent="0.35"/>
    <row r="3564" ht="14.25" customHeight="1" x14ac:dyDescent="0.35"/>
    <row r="3565" ht="14.25" customHeight="1" x14ac:dyDescent="0.35"/>
    <row r="3566" ht="14.25" customHeight="1" x14ac:dyDescent="0.35"/>
    <row r="3567" ht="14.25" customHeight="1" x14ac:dyDescent="0.35"/>
    <row r="3568" ht="14.25" customHeight="1" x14ac:dyDescent="0.35"/>
    <row r="3569" ht="14.25" customHeight="1" x14ac:dyDescent="0.35"/>
    <row r="3570" ht="14.25" customHeight="1" x14ac:dyDescent="0.35"/>
    <row r="3571" ht="14.25" customHeight="1" x14ac:dyDescent="0.35"/>
    <row r="3572" ht="14.25" customHeight="1" x14ac:dyDescent="0.35"/>
    <row r="3573" ht="14.25" customHeight="1" x14ac:dyDescent="0.35"/>
    <row r="3574" ht="14.25" customHeight="1" x14ac:dyDescent="0.35"/>
    <row r="3575" ht="14.25" customHeight="1" x14ac:dyDescent="0.35"/>
    <row r="3576" ht="14.25" customHeight="1" x14ac:dyDescent="0.35"/>
    <row r="3577" ht="14.25" customHeight="1" x14ac:dyDescent="0.35"/>
    <row r="3578" ht="14.25" customHeight="1" x14ac:dyDescent="0.35"/>
    <row r="3579" ht="14.25" customHeight="1" x14ac:dyDescent="0.35"/>
    <row r="3580" ht="14.25" customHeight="1" x14ac:dyDescent="0.35"/>
    <row r="3581" ht="14.25" customHeight="1" x14ac:dyDescent="0.35"/>
    <row r="3582" ht="14.25" customHeight="1" x14ac:dyDescent="0.35"/>
    <row r="3583" ht="14.25" customHeight="1" x14ac:dyDescent="0.35"/>
    <row r="3584" ht="14.25" customHeight="1" x14ac:dyDescent="0.35"/>
    <row r="3585" ht="14.25" customHeight="1" x14ac:dyDescent="0.35"/>
    <row r="3586" ht="14.25" customHeight="1" x14ac:dyDescent="0.35"/>
    <row r="3587" ht="14.25" customHeight="1" x14ac:dyDescent="0.35"/>
    <row r="3588" ht="14.25" customHeight="1" x14ac:dyDescent="0.35"/>
    <row r="3589" ht="14.25" customHeight="1" x14ac:dyDescent="0.35"/>
    <row r="3590" ht="14.25" customHeight="1" x14ac:dyDescent="0.35"/>
    <row r="3591" ht="14.25" customHeight="1" x14ac:dyDescent="0.35"/>
    <row r="3592" ht="14.25" customHeight="1" x14ac:dyDescent="0.35"/>
    <row r="3593" ht="14.25" customHeight="1" x14ac:dyDescent="0.35"/>
    <row r="3594" ht="14.25" customHeight="1" x14ac:dyDescent="0.35"/>
    <row r="3595" ht="14.25" customHeight="1" x14ac:dyDescent="0.35"/>
    <row r="3596" ht="14.25" customHeight="1" x14ac:dyDescent="0.35"/>
    <row r="3597" ht="14.25" customHeight="1" x14ac:dyDescent="0.35"/>
    <row r="3598" ht="14.25" customHeight="1" x14ac:dyDescent="0.35"/>
    <row r="3599" ht="14.25" customHeight="1" x14ac:dyDescent="0.35"/>
    <row r="3600" ht="14.25" customHeight="1" x14ac:dyDescent="0.35"/>
    <row r="3601" ht="14.25" customHeight="1" x14ac:dyDescent="0.35"/>
    <row r="3602" ht="14.25" customHeight="1" x14ac:dyDescent="0.35"/>
    <row r="3603" ht="14.25" customHeight="1" x14ac:dyDescent="0.35"/>
    <row r="3604" ht="14.25" customHeight="1" x14ac:dyDescent="0.35"/>
    <row r="3605" ht="14.25" customHeight="1" x14ac:dyDescent="0.35"/>
    <row r="3606" ht="14.25" customHeight="1" x14ac:dyDescent="0.35"/>
    <row r="3607" ht="14.25" customHeight="1" x14ac:dyDescent="0.35"/>
    <row r="3608" ht="14.25" customHeight="1" x14ac:dyDescent="0.35"/>
    <row r="3609" ht="14.25" customHeight="1" x14ac:dyDescent="0.35"/>
    <row r="3610" ht="14.25" customHeight="1" x14ac:dyDescent="0.35"/>
    <row r="3611" ht="14.25" customHeight="1" x14ac:dyDescent="0.35"/>
    <row r="3612" ht="14.25" customHeight="1" x14ac:dyDescent="0.35"/>
    <row r="3613" ht="14.25" customHeight="1" x14ac:dyDescent="0.35"/>
    <row r="3614" ht="14.25" customHeight="1" x14ac:dyDescent="0.35"/>
    <row r="3615" ht="14.25" customHeight="1" x14ac:dyDescent="0.35"/>
    <row r="3616" ht="14.25" customHeight="1" x14ac:dyDescent="0.35"/>
    <row r="3617" ht="14.25" customHeight="1" x14ac:dyDescent="0.35"/>
    <row r="3618" ht="14.25" customHeight="1" x14ac:dyDescent="0.35"/>
    <row r="3619" ht="14.25" customHeight="1" x14ac:dyDescent="0.35"/>
    <row r="3620" ht="14.25" customHeight="1" x14ac:dyDescent="0.35"/>
    <row r="3621" ht="14.25" customHeight="1" x14ac:dyDescent="0.35"/>
    <row r="3622" ht="14.25" customHeight="1" x14ac:dyDescent="0.35"/>
    <row r="3623" ht="14.25" customHeight="1" x14ac:dyDescent="0.35"/>
    <row r="3624" ht="14.25" customHeight="1" x14ac:dyDescent="0.35"/>
    <row r="3625" ht="14.25" customHeight="1" x14ac:dyDescent="0.35"/>
    <row r="3626" ht="14.25" customHeight="1" x14ac:dyDescent="0.35"/>
    <row r="3627" ht="14.25" customHeight="1" x14ac:dyDescent="0.35"/>
    <row r="3628" ht="14.25" customHeight="1" x14ac:dyDescent="0.35"/>
    <row r="3629" ht="14.25" customHeight="1" x14ac:dyDescent="0.35"/>
    <row r="3630" ht="14.25" customHeight="1" x14ac:dyDescent="0.35"/>
    <row r="3631" ht="14.25" customHeight="1" x14ac:dyDescent="0.35"/>
    <row r="3632" ht="14.25" customHeight="1" x14ac:dyDescent="0.35"/>
    <row r="3633" ht="14.25" customHeight="1" x14ac:dyDescent="0.35"/>
    <row r="3634" ht="14.25" customHeight="1" x14ac:dyDescent="0.35"/>
    <row r="3635" ht="14.25" customHeight="1" x14ac:dyDescent="0.35"/>
    <row r="3636" ht="14.25" customHeight="1" x14ac:dyDescent="0.35"/>
    <row r="3637" ht="14.25" customHeight="1" x14ac:dyDescent="0.35"/>
    <row r="3638" ht="14.25" customHeight="1" x14ac:dyDescent="0.35"/>
    <row r="3639" ht="14.25" customHeight="1" x14ac:dyDescent="0.35"/>
    <row r="3640" ht="14.25" customHeight="1" x14ac:dyDescent="0.35"/>
    <row r="3641" ht="14.25" customHeight="1" x14ac:dyDescent="0.35"/>
    <row r="3642" ht="14.25" customHeight="1" x14ac:dyDescent="0.35"/>
    <row r="3643" ht="14.25" customHeight="1" x14ac:dyDescent="0.35"/>
    <row r="3644" ht="14.25" customHeight="1" x14ac:dyDescent="0.35"/>
  </sheetData>
  <sheetProtection selectLockedCells="1"/>
  <mergeCells count="5951">
    <mergeCell ref="Z613:AC613"/>
    <mergeCell ref="Z614:AC614"/>
    <mergeCell ref="AQ620:AT620"/>
    <mergeCell ref="AQ621:AT621"/>
    <mergeCell ref="AQ622:AT622"/>
    <mergeCell ref="AQ623:AT623"/>
    <mergeCell ref="AQ624:AT624"/>
    <mergeCell ref="AQ625:AT625"/>
    <mergeCell ref="AQ626:AT626"/>
    <mergeCell ref="AQ616:AT616"/>
    <mergeCell ref="AQ617:AT617"/>
    <mergeCell ref="AG625:AI625"/>
    <mergeCell ref="AJ613:AL613"/>
    <mergeCell ref="AJ614:AL614"/>
    <mergeCell ref="AJ615:AL615"/>
    <mergeCell ref="AW840:CM840"/>
    <mergeCell ref="AB790:AH790"/>
    <mergeCell ref="AB791:AH791"/>
    <mergeCell ref="AP797:AT797"/>
    <mergeCell ref="AJ631:AL631"/>
    <mergeCell ref="AG627:AI627"/>
    <mergeCell ref="Z622:AC622"/>
    <mergeCell ref="Z623:AC623"/>
    <mergeCell ref="AQ597:AT597"/>
    <mergeCell ref="AQ598:AT598"/>
    <mergeCell ref="AQ599:AT599"/>
    <mergeCell ref="AQ600:AT600"/>
    <mergeCell ref="AQ601:AT601"/>
    <mergeCell ref="AQ602:AT602"/>
    <mergeCell ref="AQ603:AT603"/>
    <mergeCell ref="AQ604:AT604"/>
    <mergeCell ref="AQ605:AT605"/>
    <mergeCell ref="AQ606:AT606"/>
    <mergeCell ref="AQ607:AT607"/>
    <mergeCell ref="AQ608:AT608"/>
    <mergeCell ref="AQ609:AT609"/>
    <mergeCell ref="AQ610:AT610"/>
    <mergeCell ref="AQ611:AT611"/>
    <mergeCell ref="AQ612:AT612"/>
    <mergeCell ref="AQ627:AT627"/>
    <mergeCell ref="AQ619:AT619"/>
    <mergeCell ref="AQ618:AT618"/>
    <mergeCell ref="AQ615:AT615"/>
    <mergeCell ref="AM614:AP614"/>
    <mergeCell ref="AM620:AP620"/>
    <mergeCell ref="AJ629:AL629"/>
    <mergeCell ref="AM616:AP616"/>
    <mergeCell ref="AM617:AP617"/>
    <mergeCell ref="D813:Z813"/>
    <mergeCell ref="D814:Z814"/>
    <mergeCell ref="AJ616:AL616"/>
    <mergeCell ref="AJ617:AL617"/>
    <mergeCell ref="AJ618:AL618"/>
    <mergeCell ref="AM615:AP615"/>
    <mergeCell ref="D798:V798"/>
    <mergeCell ref="D661:U661"/>
    <mergeCell ref="D660:U660"/>
    <mergeCell ref="D659:U659"/>
    <mergeCell ref="D800:V800"/>
    <mergeCell ref="D801:V801"/>
    <mergeCell ref="AK799:AO799"/>
    <mergeCell ref="AK800:AO800"/>
    <mergeCell ref="AK801:AO801"/>
    <mergeCell ref="AD802:AJ802"/>
    <mergeCell ref="AI784:AT785"/>
    <mergeCell ref="AJ620:AL620"/>
    <mergeCell ref="AJ622:AL622"/>
    <mergeCell ref="Z624:AC624"/>
    <mergeCell ref="Z625:AC625"/>
    <mergeCell ref="Z626:AC626"/>
    <mergeCell ref="Z627:AC627"/>
    <mergeCell ref="Z628:AC628"/>
    <mergeCell ref="Z629:AC629"/>
    <mergeCell ref="Z630:AC630"/>
    <mergeCell ref="AG615:AI615"/>
    <mergeCell ref="AJ628:AL628"/>
    <mergeCell ref="AJ626:AL626"/>
    <mergeCell ref="AJ627:AL627"/>
    <mergeCell ref="V601:Y601"/>
    <mergeCell ref="V602:Y602"/>
    <mergeCell ref="V603:Y603"/>
    <mergeCell ref="V604:Y604"/>
    <mergeCell ref="V605:Y605"/>
    <mergeCell ref="V606:Y606"/>
    <mergeCell ref="V607:Y607"/>
    <mergeCell ref="V608:Y608"/>
    <mergeCell ref="V609:Y609"/>
    <mergeCell ref="V610:Y610"/>
    <mergeCell ref="V611:Y611"/>
    <mergeCell ref="V612:Y612"/>
    <mergeCell ref="V613:Y613"/>
    <mergeCell ref="V614:Y614"/>
    <mergeCell ref="V615:Y615"/>
    <mergeCell ref="V616:Y616"/>
    <mergeCell ref="V624:Y624"/>
    <mergeCell ref="AJ619:AL619"/>
    <mergeCell ref="AG613:AI613"/>
    <mergeCell ref="AD610:AF610"/>
    <mergeCell ref="AD612:AF612"/>
    <mergeCell ref="AD622:AF622"/>
    <mergeCell ref="AD623:AF623"/>
    <mergeCell ref="Z611:AC611"/>
    <mergeCell ref="AG622:AI622"/>
    <mergeCell ref="D1205:AF1205"/>
    <mergeCell ref="AG1205:AM1205"/>
    <mergeCell ref="AN1205:AT1205"/>
    <mergeCell ref="D1206:AF1206"/>
    <mergeCell ref="BL1215:BT1215"/>
    <mergeCell ref="BU1215:CB1215"/>
    <mergeCell ref="CC1215:CH1215"/>
    <mergeCell ref="D1217:AF1217"/>
    <mergeCell ref="AG1217:AM1217"/>
    <mergeCell ref="AN1217:AT1217"/>
    <mergeCell ref="CC1209:CH1209"/>
    <mergeCell ref="AG1206:AM1206"/>
    <mergeCell ref="AN1206:AT1206"/>
    <mergeCell ref="D1207:AF1207"/>
    <mergeCell ref="AG1207:AM1207"/>
    <mergeCell ref="AN1207:AT1207"/>
    <mergeCell ref="D1208:AF1208"/>
    <mergeCell ref="AG1208:AM1208"/>
    <mergeCell ref="AV1209:BK1209"/>
    <mergeCell ref="BL1209:BT1209"/>
    <mergeCell ref="BU1209:CB1209"/>
    <mergeCell ref="AV1205:BK1205"/>
    <mergeCell ref="BL1205:BT1205"/>
    <mergeCell ref="BU1205:CB1205"/>
    <mergeCell ref="CC1205:CH1205"/>
    <mergeCell ref="D1216:AF1216"/>
    <mergeCell ref="AG1216:AM1216"/>
    <mergeCell ref="AN1216:AT1216"/>
    <mergeCell ref="AG1209:AM1209"/>
    <mergeCell ref="D1252:AF1252"/>
    <mergeCell ref="AG1252:AM1252"/>
    <mergeCell ref="AN1252:AT1252"/>
    <mergeCell ref="AV1251:BK1251"/>
    <mergeCell ref="BL1251:BT1251"/>
    <mergeCell ref="BU1251:CB1251"/>
    <mergeCell ref="CC1251:CH1251"/>
    <mergeCell ref="CI1251:CN1251"/>
    <mergeCell ref="AV1252:BK1252"/>
    <mergeCell ref="BL1252:BT1252"/>
    <mergeCell ref="BU1252:CB1252"/>
    <mergeCell ref="CC1252:CH1252"/>
    <mergeCell ref="CI1252:CN1252"/>
    <mergeCell ref="CI1226:CN1226"/>
    <mergeCell ref="CI1233:CN1233"/>
    <mergeCell ref="CI1239:CN1239"/>
    <mergeCell ref="CI1250:CN1250"/>
    <mergeCell ref="CC1237:CH1237"/>
    <mergeCell ref="AV1250:BK1250"/>
    <mergeCell ref="BL1250:BT1250"/>
    <mergeCell ref="AV1243:BK1243"/>
    <mergeCell ref="BL1243:BT1243"/>
    <mergeCell ref="BU1243:CB1243"/>
    <mergeCell ref="CI1243:CN1243"/>
    <mergeCell ref="AV1242:BK1242"/>
    <mergeCell ref="BL1242:BT1242"/>
    <mergeCell ref="BU1242:CB1242"/>
    <mergeCell ref="CC1242:CH1242"/>
    <mergeCell ref="CI1235:CN1235"/>
    <mergeCell ref="AV1236:BK1236"/>
    <mergeCell ref="BL1236:BT1236"/>
    <mergeCell ref="D1251:AF1251"/>
    <mergeCell ref="AG1251:AM1251"/>
    <mergeCell ref="AN1251:AT1251"/>
    <mergeCell ref="AG1215:AM1215"/>
    <mergeCell ref="AN1215:AT1215"/>
    <mergeCell ref="BU1218:CB1218"/>
    <mergeCell ref="CC1218:CH1218"/>
    <mergeCell ref="BL1218:BT1218"/>
    <mergeCell ref="BU1224:CB1224"/>
    <mergeCell ref="AV1225:BK1225"/>
    <mergeCell ref="BL1225:BT1225"/>
    <mergeCell ref="BU1225:CB1225"/>
    <mergeCell ref="AV1226:BK1226"/>
    <mergeCell ref="BL1226:BT1226"/>
    <mergeCell ref="BU1226:CB1226"/>
    <mergeCell ref="AV1227:BK1227"/>
    <mergeCell ref="BU1223:CB1223"/>
    <mergeCell ref="AV1220:BK1220"/>
    <mergeCell ref="D1249:AF1249"/>
    <mergeCell ref="AG1249:AM1249"/>
    <mergeCell ref="AN1249:AT1249"/>
    <mergeCell ref="AG1218:AM1218"/>
    <mergeCell ref="AN1218:AT1218"/>
    <mergeCell ref="D1219:AF1219"/>
    <mergeCell ref="AG1219:AM1219"/>
    <mergeCell ref="AN1219:AT1219"/>
    <mergeCell ref="D1220:AF1220"/>
    <mergeCell ref="AG1220:AM1220"/>
    <mergeCell ref="AG1230:AM1230"/>
    <mergeCell ref="AN1211:AT1211"/>
    <mergeCell ref="D1212:AF1212"/>
    <mergeCell ref="BL1210:BT1210"/>
    <mergeCell ref="BU1210:CB1210"/>
    <mergeCell ref="CI1214:CN1214"/>
    <mergeCell ref="CI1209:CN1209"/>
    <mergeCell ref="AV1210:BK1210"/>
    <mergeCell ref="AN1208:AT1208"/>
    <mergeCell ref="CC1213:CH1213"/>
    <mergeCell ref="BU1213:CB1213"/>
    <mergeCell ref="CI1212:CN1212"/>
    <mergeCell ref="AV1213:BK1213"/>
    <mergeCell ref="BL1213:BT1213"/>
    <mergeCell ref="CC1210:CH1210"/>
    <mergeCell ref="CI1210:CN1210"/>
    <mergeCell ref="AV1211:BK1211"/>
    <mergeCell ref="BL1211:BT1211"/>
    <mergeCell ref="BU1211:CB1211"/>
    <mergeCell ref="CI1217:CN1217"/>
    <mergeCell ref="AV1219:BK1219"/>
    <mergeCell ref="AV1229:BK1229"/>
    <mergeCell ref="AV1221:BK1221"/>
    <mergeCell ref="BL1220:BT1220"/>
    <mergeCell ref="BU1220:CB1220"/>
    <mergeCell ref="CC1220:CH1220"/>
    <mergeCell ref="D1215:AF1215"/>
    <mergeCell ref="D1211:AF1211"/>
    <mergeCell ref="AG1211:AM1211"/>
    <mergeCell ref="D1209:AF1209"/>
    <mergeCell ref="AG1212:AM1212"/>
    <mergeCell ref="AN1212:AT1212"/>
    <mergeCell ref="CI1205:CN1205"/>
    <mergeCell ref="AV1206:BK1206"/>
    <mergeCell ref="BL1206:BT1206"/>
    <mergeCell ref="BU1206:CB1206"/>
    <mergeCell ref="CC1206:CH1206"/>
    <mergeCell ref="CI1206:CN1206"/>
    <mergeCell ref="AV1207:BK1207"/>
    <mergeCell ref="BL1207:BT1207"/>
    <mergeCell ref="BU1207:CB1207"/>
    <mergeCell ref="CC1207:CH1207"/>
    <mergeCell ref="CI1207:CN1207"/>
    <mergeCell ref="AV1208:BK1208"/>
    <mergeCell ref="CI1208:CN1208"/>
    <mergeCell ref="BL1208:BT1208"/>
    <mergeCell ref="BU1208:CB1208"/>
    <mergeCell ref="CC1208:CH1208"/>
    <mergeCell ref="AN1214:AT1214"/>
    <mergeCell ref="CI1211:CN1211"/>
    <mergeCell ref="AV1212:BK1212"/>
    <mergeCell ref="BL1212:BT1212"/>
    <mergeCell ref="BU1212:CB1212"/>
    <mergeCell ref="CC1212:CH1212"/>
    <mergeCell ref="AN1230:AT1230"/>
    <mergeCell ref="D1231:AF1231"/>
    <mergeCell ref="D1232:AF1232"/>
    <mergeCell ref="AN1237:AT1237"/>
    <mergeCell ref="D1233:AF1233"/>
    <mergeCell ref="D1218:AF1218"/>
    <mergeCell ref="AN1232:AT1232"/>
    <mergeCell ref="AG1237:AM1237"/>
    <mergeCell ref="AG1232:AM1232"/>
    <mergeCell ref="AG1233:AM1233"/>
    <mergeCell ref="AN1233:AT1233"/>
    <mergeCell ref="D1234:AF1234"/>
    <mergeCell ref="AG1234:AM1234"/>
    <mergeCell ref="AN1234:AT1234"/>
    <mergeCell ref="D1235:AF1235"/>
    <mergeCell ref="AG1235:AM1235"/>
    <mergeCell ref="AN1235:AT1235"/>
    <mergeCell ref="AG1231:AM1231"/>
    <mergeCell ref="AN1231:AT1231"/>
    <mergeCell ref="D1226:AF1226"/>
    <mergeCell ref="AG1226:AM1226"/>
    <mergeCell ref="AN1225:AT1225"/>
    <mergeCell ref="AN1226:AT1226"/>
    <mergeCell ref="D1227:AF1227"/>
    <mergeCell ref="AG1227:AM1227"/>
    <mergeCell ref="AN1227:AT1227"/>
    <mergeCell ref="D1228:AF1228"/>
    <mergeCell ref="AG1228:AM1228"/>
    <mergeCell ref="AN1228:AT1228"/>
    <mergeCell ref="AN1220:AT1220"/>
    <mergeCell ref="AN1229:AT1229"/>
    <mergeCell ref="D1230:AF1230"/>
    <mergeCell ref="D1250:AF1250"/>
    <mergeCell ref="AG1250:AM1250"/>
    <mergeCell ref="AN1250:AT1250"/>
    <mergeCell ref="D1239:AF1239"/>
    <mergeCell ref="AG1239:AM1239"/>
    <mergeCell ref="AN1239:AT1239"/>
    <mergeCell ref="D1240:AF1240"/>
    <mergeCell ref="AG1240:AM1240"/>
    <mergeCell ref="AN1240:AT1240"/>
    <mergeCell ref="D1241:AF1241"/>
    <mergeCell ref="AG1241:AM1241"/>
    <mergeCell ref="AN1241:AT1241"/>
    <mergeCell ref="D1242:AF1242"/>
    <mergeCell ref="AG1242:AM1242"/>
    <mergeCell ref="AN1242:AT1242"/>
    <mergeCell ref="D1243:AF1243"/>
    <mergeCell ref="AG1243:AM1243"/>
    <mergeCell ref="AN1243:AT1243"/>
    <mergeCell ref="D1247:AF1247"/>
    <mergeCell ref="AG1247:AM1247"/>
    <mergeCell ref="AN1247:AT1247"/>
    <mergeCell ref="D1246:AF1246"/>
    <mergeCell ref="AG1246:AM1246"/>
    <mergeCell ref="AN1246:AT1246"/>
    <mergeCell ref="D1245:AF1245"/>
    <mergeCell ref="AG1245:AM1245"/>
    <mergeCell ref="AN1245:AT1245"/>
    <mergeCell ref="D1244:AF1244"/>
    <mergeCell ref="AG1244:AM1244"/>
    <mergeCell ref="AN1244:AT1244"/>
    <mergeCell ref="AG1238:AM1238"/>
    <mergeCell ref="AN1238:AT1238"/>
    <mergeCell ref="D1248:AF1248"/>
    <mergeCell ref="AG1248:AM1248"/>
    <mergeCell ref="AN1248:AT1248"/>
    <mergeCell ref="AV1247:BK1247"/>
    <mergeCell ref="BL1247:BT1247"/>
    <mergeCell ref="BU1247:CB1247"/>
    <mergeCell ref="D1236:AF1236"/>
    <mergeCell ref="AG1236:AM1236"/>
    <mergeCell ref="CI1237:CN1237"/>
    <mergeCell ref="BL1239:BT1239"/>
    <mergeCell ref="BU1239:CB1239"/>
    <mergeCell ref="CC1239:CH1239"/>
    <mergeCell ref="AV1240:BK1240"/>
    <mergeCell ref="BL1240:BT1240"/>
    <mergeCell ref="BU1240:CB1240"/>
    <mergeCell ref="AV1246:BK1246"/>
    <mergeCell ref="D1238:AF1238"/>
    <mergeCell ref="AN1236:AT1236"/>
    <mergeCell ref="D1237:AF1237"/>
    <mergeCell ref="BU1236:CB1236"/>
    <mergeCell ref="CC1236:CH1236"/>
    <mergeCell ref="CI1236:CN1236"/>
    <mergeCell ref="CI1246:CN1246"/>
    <mergeCell ref="AV1237:BK1237"/>
    <mergeCell ref="CI1242:CN1242"/>
    <mergeCell ref="AV1249:BK1249"/>
    <mergeCell ref="AV1238:BK1238"/>
    <mergeCell ref="BL1238:BT1238"/>
    <mergeCell ref="BU1238:CB1238"/>
    <mergeCell ref="CC1238:CH1238"/>
    <mergeCell ref="CI1238:CN1238"/>
    <mergeCell ref="BL1249:BT1249"/>
    <mergeCell ref="BU1249:CB1249"/>
    <mergeCell ref="CC1249:CH1249"/>
    <mergeCell ref="AV1239:BK1239"/>
    <mergeCell ref="CC1247:CH1247"/>
    <mergeCell ref="CI1247:CN1247"/>
    <mergeCell ref="AV1248:BK1248"/>
    <mergeCell ref="BL1248:BT1248"/>
    <mergeCell ref="BU1248:CB1248"/>
    <mergeCell ref="CC1248:CH1248"/>
    <mergeCell ref="CI1248:CN1248"/>
    <mergeCell ref="CC1240:CH1240"/>
    <mergeCell ref="CI1240:CN1240"/>
    <mergeCell ref="BL1246:BT1246"/>
    <mergeCell ref="BU1246:CB1246"/>
    <mergeCell ref="CC1241:CH1241"/>
    <mergeCell ref="CI1241:CN1241"/>
    <mergeCell ref="CI1244:CN1244"/>
    <mergeCell ref="AV1245:BK1245"/>
    <mergeCell ref="BL1245:BT1245"/>
    <mergeCell ref="BU1245:CB1245"/>
    <mergeCell ref="CC1245:CH1245"/>
    <mergeCell ref="CI1245:CN1245"/>
    <mergeCell ref="CC1235:CH1235"/>
    <mergeCell ref="BU1222:CB1222"/>
    <mergeCell ref="BL1227:BT1227"/>
    <mergeCell ref="BL1223:BT1223"/>
    <mergeCell ref="BL1228:BT1228"/>
    <mergeCell ref="BU1228:CB1228"/>
    <mergeCell ref="CC1228:CH1228"/>
    <mergeCell ref="BL1237:BT1237"/>
    <mergeCell ref="BU1237:CB1237"/>
    <mergeCell ref="CC1221:CH1221"/>
    <mergeCell ref="BU1250:CB1250"/>
    <mergeCell ref="CC1250:CH1250"/>
    <mergeCell ref="AV1232:BK1232"/>
    <mergeCell ref="BL1232:BT1232"/>
    <mergeCell ref="BU1232:CB1232"/>
    <mergeCell ref="CC1232:CH1232"/>
    <mergeCell ref="AV1233:BK1233"/>
    <mergeCell ref="BL1233:BT1233"/>
    <mergeCell ref="BU1233:CB1233"/>
    <mergeCell ref="CC1233:CH1233"/>
    <mergeCell ref="AV1234:BK1234"/>
    <mergeCell ref="BL1234:BT1234"/>
    <mergeCell ref="BU1234:CB1234"/>
    <mergeCell ref="CC1234:CH1234"/>
    <mergeCell ref="AV1241:BK1241"/>
    <mergeCell ref="BL1241:BT1241"/>
    <mergeCell ref="CC1246:CH1246"/>
    <mergeCell ref="AV1230:BK1230"/>
    <mergeCell ref="BL1230:BT1230"/>
    <mergeCell ref="BL1224:BT1224"/>
    <mergeCell ref="BU1229:CB1229"/>
    <mergeCell ref="BU1241:CB1241"/>
    <mergeCell ref="AV1235:BK1235"/>
    <mergeCell ref="BL1235:BT1235"/>
    <mergeCell ref="CI1219:CN1219"/>
    <mergeCell ref="CI1220:CN1220"/>
    <mergeCell ref="CC1211:CH1211"/>
    <mergeCell ref="AV1215:BK1215"/>
    <mergeCell ref="CI1228:CN1228"/>
    <mergeCell ref="AV1222:BK1222"/>
    <mergeCell ref="AV1223:BK1223"/>
    <mergeCell ref="CI1249:CN1249"/>
    <mergeCell ref="BU1235:CB1235"/>
    <mergeCell ref="CC1243:CH1243"/>
    <mergeCell ref="CI1221:CN1221"/>
    <mergeCell ref="CC1222:CH1222"/>
    <mergeCell ref="CI1222:CN1222"/>
    <mergeCell ref="CC1223:CH1223"/>
    <mergeCell ref="CI1223:CN1223"/>
    <mergeCell ref="CC1224:CH1224"/>
    <mergeCell ref="CI1224:CN1224"/>
    <mergeCell ref="CC1225:CH1225"/>
    <mergeCell ref="CI1225:CN1225"/>
    <mergeCell ref="CC1226:CH1226"/>
    <mergeCell ref="CC1229:CH1229"/>
    <mergeCell ref="CI1229:CN1229"/>
    <mergeCell ref="BL1221:BT1221"/>
    <mergeCell ref="BU1221:CB1221"/>
    <mergeCell ref="BL1222:BT1222"/>
    <mergeCell ref="CI1227:CN1227"/>
    <mergeCell ref="AV1244:BK1244"/>
    <mergeCell ref="BL1244:BT1244"/>
    <mergeCell ref="BU1244:CB1244"/>
    <mergeCell ref="CC1244:CH1244"/>
    <mergeCell ref="BU1230:CB1230"/>
    <mergeCell ref="CC1230:CH1230"/>
    <mergeCell ref="CI1230:CN1230"/>
    <mergeCell ref="AV1231:BK1231"/>
    <mergeCell ref="BL1231:BT1231"/>
    <mergeCell ref="BU1231:CB1231"/>
    <mergeCell ref="CC1231:CH1231"/>
    <mergeCell ref="CI1231:CN1231"/>
    <mergeCell ref="CI1232:CN1232"/>
    <mergeCell ref="CI1234:CN1234"/>
    <mergeCell ref="AN1210:AT1210"/>
    <mergeCell ref="AV1228:BK1228"/>
    <mergeCell ref="D1221:AF1221"/>
    <mergeCell ref="AG1221:AM1221"/>
    <mergeCell ref="AN1221:AT1221"/>
    <mergeCell ref="D1222:AF1222"/>
    <mergeCell ref="AG1222:AM1222"/>
    <mergeCell ref="AN1222:AT1222"/>
    <mergeCell ref="D1223:AF1223"/>
    <mergeCell ref="AG1223:AM1223"/>
    <mergeCell ref="AN1223:AT1223"/>
    <mergeCell ref="D1224:AF1224"/>
    <mergeCell ref="AG1224:AM1224"/>
    <mergeCell ref="AN1224:AT1224"/>
    <mergeCell ref="D1225:AF1225"/>
    <mergeCell ref="AG1225:AM1225"/>
    <mergeCell ref="AV1224:BK1224"/>
    <mergeCell ref="BL1229:BT1229"/>
    <mergeCell ref="BU1227:CB1227"/>
    <mergeCell ref="CC1227:CH1227"/>
    <mergeCell ref="D1229:AF1229"/>
    <mergeCell ref="AG1229:AM1229"/>
    <mergeCell ref="CI1204:CN1204"/>
    <mergeCell ref="D1213:AF1213"/>
    <mergeCell ref="AG1213:AM1213"/>
    <mergeCell ref="AN1213:AT1213"/>
    <mergeCell ref="D1214:AF1214"/>
    <mergeCell ref="AG1214:AM1214"/>
    <mergeCell ref="CI1216:CN1216"/>
    <mergeCell ref="CI1213:CN1213"/>
    <mergeCell ref="CI1215:CN1215"/>
    <mergeCell ref="AV1216:BK1216"/>
    <mergeCell ref="BL1216:BT1216"/>
    <mergeCell ref="CI1218:CN1218"/>
    <mergeCell ref="AV1217:BK1217"/>
    <mergeCell ref="BL1217:BT1217"/>
    <mergeCell ref="BU1217:CB1217"/>
    <mergeCell ref="CC1217:CH1217"/>
    <mergeCell ref="BU1219:CB1219"/>
    <mergeCell ref="CC1219:CH1219"/>
    <mergeCell ref="AV1214:BK1214"/>
    <mergeCell ref="BL1214:BT1214"/>
    <mergeCell ref="BU1214:CB1214"/>
    <mergeCell ref="CC1214:CH1214"/>
    <mergeCell ref="AV1218:BK1218"/>
    <mergeCell ref="D1204:AF1204"/>
    <mergeCell ref="AG1204:AM1204"/>
    <mergeCell ref="AN1204:AT1204"/>
    <mergeCell ref="BU1216:CB1216"/>
    <mergeCell ref="CC1216:CH1216"/>
    <mergeCell ref="BL1219:BT1219"/>
    <mergeCell ref="AN1209:AT1209"/>
    <mergeCell ref="D1210:AF1210"/>
    <mergeCell ref="AG1210:AM1210"/>
    <mergeCell ref="AV1204:BK1204"/>
    <mergeCell ref="BL1204:BT1204"/>
    <mergeCell ref="BU1204:CB1204"/>
    <mergeCell ref="CC1204:CH1204"/>
    <mergeCell ref="D1195:AF1195"/>
    <mergeCell ref="D1200:AF1200"/>
    <mergeCell ref="D1203:AF1203"/>
    <mergeCell ref="AG1203:AM1203"/>
    <mergeCell ref="AN1203:AT1203"/>
    <mergeCell ref="AV1203:BK1203"/>
    <mergeCell ref="BL1203:BT1203"/>
    <mergeCell ref="BU1203:CB1203"/>
    <mergeCell ref="CC1203:CH1203"/>
    <mergeCell ref="CI1203:CN1203"/>
    <mergeCell ref="AG1196:AM1196"/>
    <mergeCell ref="AN1196:AT1196"/>
    <mergeCell ref="D1197:AF1197"/>
    <mergeCell ref="AG1197:AM1197"/>
    <mergeCell ref="AN1197:AT1197"/>
    <mergeCell ref="AV1200:BK1200"/>
    <mergeCell ref="BL1200:BT1200"/>
    <mergeCell ref="BU1200:CB1200"/>
    <mergeCell ref="CC1200:CH1200"/>
    <mergeCell ref="AV1196:BK1196"/>
    <mergeCell ref="BL1202:BT1202"/>
    <mergeCell ref="AV1201:BK1201"/>
    <mergeCell ref="BL1201:BT1201"/>
    <mergeCell ref="BU1201:CB1201"/>
    <mergeCell ref="CC1201:CH1201"/>
    <mergeCell ref="CI1201:CN1201"/>
    <mergeCell ref="CI1202:CN1202"/>
    <mergeCell ref="D1201:AF1201"/>
    <mergeCell ref="AN1199:AT1199"/>
    <mergeCell ref="AG1200:AM1200"/>
    <mergeCell ref="AN1200:AT1200"/>
    <mergeCell ref="AG1183:AM1183"/>
    <mergeCell ref="AN1183:AT1183"/>
    <mergeCell ref="D1184:AF1184"/>
    <mergeCell ref="AG1184:AM1184"/>
    <mergeCell ref="AN1184:AT1184"/>
    <mergeCell ref="D1185:AF1185"/>
    <mergeCell ref="AG1185:AM1185"/>
    <mergeCell ref="AN1185:AT1185"/>
    <mergeCell ref="AN1189:AT1189"/>
    <mergeCell ref="BL1193:BT1193"/>
    <mergeCell ref="BU1193:CB1193"/>
    <mergeCell ref="CC1193:CH1193"/>
    <mergeCell ref="CI1193:CN1193"/>
    <mergeCell ref="BL1192:BT1192"/>
    <mergeCell ref="BU1192:CB1192"/>
    <mergeCell ref="D1193:AF1193"/>
    <mergeCell ref="AG1193:AM1193"/>
    <mergeCell ref="AN1193:AT1193"/>
    <mergeCell ref="BU1191:CB1191"/>
    <mergeCell ref="AV1189:BK1189"/>
    <mergeCell ref="BL1189:BT1189"/>
    <mergeCell ref="BU1189:CB1189"/>
    <mergeCell ref="CC1189:CH1189"/>
    <mergeCell ref="CI1189:CN1189"/>
    <mergeCell ref="AV1191:BK1191"/>
    <mergeCell ref="CI1191:CN1191"/>
    <mergeCell ref="AV1193:BK1193"/>
    <mergeCell ref="D1188:AF1188"/>
    <mergeCell ref="CI1199:CN1199"/>
    <mergeCell ref="AN1198:AT1198"/>
    <mergeCell ref="AG1195:AM1195"/>
    <mergeCell ref="AN1195:AT1195"/>
    <mergeCell ref="AG1199:AM1199"/>
    <mergeCell ref="AN1186:AT1186"/>
    <mergeCell ref="CI1186:CN1186"/>
    <mergeCell ref="AV1187:BK1187"/>
    <mergeCell ref="BL1187:BT1187"/>
    <mergeCell ref="AV1184:BK1184"/>
    <mergeCell ref="BL1184:BT1184"/>
    <mergeCell ref="BU1184:CB1184"/>
    <mergeCell ref="AV1198:BK1198"/>
    <mergeCell ref="BL1198:BT1198"/>
    <mergeCell ref="BL1196:BT1196"/>
    <mergeCell ref="BU1196:CB1196"/>
    <mergeCell ref="CC1196:CH1196"/>
    <mergeCell ref="CI1196:CN1196"/>
    <mergeCell ref="AV1197:BK1197"/>
    <mergeCell ref="BL1197:BT1197"/>
    <mergeCell ref="BU1197:CB1197"/>
    <mergeCell ref="CC1197:CH1197"/>
    <mergeCell ref="CI1197:CN1197"/>
    <mergeCell ref="CC1195:CH1195"/>
    <mergeCell ref="CI1195:CN1195"/>
    <mergeCell ref="BU1198:CB1198"/>
    <mergeCell ref="CC1198:CH1198"/>
    <mergeCell ref="CI1198:CN1198"/>
    <mergeCell ref="AG1198:AM1198"/>
    <mergeCell ref="AG1190:AM1190"/>
    <mergeCell ref="AN1190:AT1190"/>
    <mergeCell ref="AG1194:AM1194"/>
    <mergeCell ref="AN1194:AT1194"/>
    <mergeCell ref="BU1181:CB1181"/>
    <mergeCell ref="CC1181:CH1181"/>
    <mergeCell ref="CI1181:CN1181"/>
    <mergeCell ref="AV1177:BK1177"/>
    <mergeCell ref="CI1178:CN1178"/>
    <mergeCell ref="AV1179:BK1179"/>
    <mergeCell ref="CC1191:CH1191"/>
    <mergeCell ref="AV1186:BK1186"/>
    <mergeCell ref="BL1186:BT1186"/>
    <mergeCell ref="BU1186:CB1186"/>
    <mergeCell ref="CC1186:CH1186"/>
    <mergeCell ref="D1186:AF1186"/>
    <mergeCell ref="CC1190:CH1190"/>
    <mergeCell ref="CI1190:CN1190"/>
    <mergeCell ref="BU1187:CB1187"/>
    <mergeCell ref="CC1187:CH1187"/>
    <mergeCell ref="CI1187:CN1187"/>
    <mergeCell ref="AV1188:BK1188"/>
    <mergeCell ref="BL1188:BT1188"/>
    <mergeCell ref="BU1188:CB1188"/>
    <mergeCell ref="CC1188:CH1188"/>
    <mergeCell ref="CI1188:CN1188"/>
    <mergeCell ref="D1189:AF1189"/>
    <mergeCell ref="D1190:AF1190"/>
    <mergeCell ref="AG1186:AM1186"/>
    <mergeCell ref="BL1178:BT1178"/>
    <mergeCell ref="AV1180:BK1180"/>
    <mergeCell ref="BL1180:BT1180"/>
    <mergeCell ref="BU1180:CB1180"/>
    <mergeCell ref="CC1180:CH1180"/>
    <mergeCell ref="D1180:AF1180"/>
    <mergeCell ref="AG1180:AM1180"/>
    <mergeCell ref="AN1180:AT1180"/>
    <mergeCell ref="CI1180:CN1180"/>
    <mergeCell ref="D1160:AF1160"/>
    <mergeCell ref="AG1160:AM1160"/>
    <mergeCell ref="D1161:AF1161"/>
    <mergeCell ref="AG1161:AM1161"/>
    <mergeCell ref="D1162:AF1162"/>
    <mergeCell ref="D1163:AF1163"/>
    <mergeCell ref="BU1171:CB1171"/>
    <mergeCell ref="BU1172:CB1172"/>
    <mergeCell ref="BU1175:CB1175"/>
    <mergeCell ref="AN1166:AT1166"/>
    <mergeCell ref="AN1167:AT1167"/>
    <mergeCell ref="AV1160:BK1160"/>
    <mergeCell ref="AG1179:AM1179"/>
    <mergeCell ref="AN1179:AT1179"/>
    <mergeCell ref="BU1178:CB1178"/>
    <mergeCell ref="AG1177:AM1177"/>
    <mergeCell ref="AN1177:AT1177"/>
    <mergeCell ref="CC1175:CH1175"/>
    <mergeCell ref="CI1179:CN1179"/>
    <mergeCell ref="AG1178:AM1178"/>
    <mergeCell ref="AN1178:AT1178"/>
    <mergeCell ref="D1175:AF1175"/>
    <mergeCell ref="D1176:AF1176"/>
    <mergeCell ref="CC1178:CH1178"/>
    <mergeCell ref="BU1167:CB1167"/>
    <mergeCell ref="CC1167:CH1167"/>
    <mergeCell ref="CI1167:CN1167"/>
    <mergeCell ref="CI1161:CN1161"/>
    <mergeCell ref="BL1162:BT1162"/>
    <mergeCell ref="BU1162:CB1162"/>
    <mergeCell ref="CI1175:CN1175"/>
    <mergeCell ref="CC1166:CH1166"/>
    <mergeCell ref="CI1166:CN1166"/>
    <mergeCell ref="AV1167:BK1167"/>
    <mergeCell ref="BL1167:BT1167"/>
    <mergeCell ref="AG1168:AM1168"/>
    <mergeCell ref="BU1170:CB1170"/>
    <mergeCell ref="AV1169:BK1169"/>
    <mergeCell ref="D1168:AF1168"/>
    <mergeCell ref="D1169:AF1169"/>
    <mergeCell ref="D1170:AF1170"/>
    <mergeCell ref="D1171:AF1171"/>
    <mergeCell ref="AG1173:AM1173"/>
    <mergeCell ref="AG1172:AM1172"/>
    <mergeCell ref="BL1113:BS1113"/>
    <mergeCell ref="BT1113:CA1113"/>
    <mergeCell ref="CI1168:CN1168"/>
    <mergeCell ref="CI1169:CN1169"/>
    <mergeCell ref="BU1158:CB1158"/>
    <mergeCell ref="BU1159:CB1159"/>
    <mergeCell ref="CC1158:CH1158"/>
    <mergeCell ref="BU1168:CB1168"/>
    <mergeCell ref="BU1169:CB1169"/>
    <mergeCell ref="D1155:AF1155"/>
    <mergeCell ref="D1154:AF1154"/>
    <mergeCell ref="D1153:AF1153"/>
    <mergeCell ref="AG1159:AM1159"/>
    <mergeCell ref="CI1158:CN1158"/>
    <mergeCell ref="CC1159:CH1159"/>
    <mergeCell ref="BL1160:BT1160"/>
    <mergeCell ref="CE1129:CN1129"/>
    <mergeCell ref="BJ1130:CD1130"/>
    <mergeCell ref="Z1108:AJ1108"/>
    <mergeCell ref="Z1109:AJ1109"/>
    <mergeCell ref="Z1110:AJ1110"/>
    <mergeCell ref="Z1111:AJ1111"/>
    <mergeCell ref="BM917:BU917"/>
    <mergeCell ref="BV917:CD917"/>
    <mergeCell ref="AO1123:BI1123"/>
    <mergeCell ref="AV1103:BK1104"/>
    <mergeCell ref="BL1103:CA1104"/>
    <mergeCell ref="AV1108:BC1108"/>
    <mergeCell ref="D930:AN930"/>
    <mergeCell ref="D929:AN929"/>
    <mergeCell ref="D1015:Y1015"/>
    <mergeCell ref="Z1015:AE1015"/>
    <mergeCell ref="AF1015:AM1015"/>
    <mergeCell ref="AN1015:AT1015"/>
    <mergeCell ref="AV1065:BP1065"/>
    <mergeCell ref="AE1050:AL1050"/>
    <mergeCell ref="AE1051:AL1051"/>
    <mergeCell ref="AE1052:AL1052"/>
    <mergeCell ref="AM1049:AT1049"/>
    <mergeCell ref="AE1047:AT1047"/>
    <mergeCell ref="D995:Y996"/>
    <mergeCell ref="D1021:Y1021"/>
    <mergeCell ref="D1022:Y1022"/>
    <mergeCell ref="D1023:Y1023"/>
    <mergeCell ref="D1013:Y1013"/>
    <mergeCell ref="D1012:Y1012"/>
    <mergeCell ref="CB1107:CN1107"/>
    <mergeCell ref="D1122:AN1123"/>
    <mergeCell ref="AV1100:CN1102"/>
    <mergeCell ref="AV1087:CN1088"/>
    <mergeCell ref="CI1174:CN1174"/>
    <mergeCell ref="CI1165:CN1165"/>
    <mergeCell ref="CI1170:CN1170"/>
    <mergeCell ref="CI1171:CN1171"/>
    <mergeCell ref="AG1166:AM1166"/>
    <mergeCell ref="AG1167:AM1167"/>
    <mergeCell ref="AO1133:BI1133"/>
    <mergeCell ref="AO1134:BI1134"/>
    <mergeCell ref="AO1135:BI1135"/>
    <mergeCell ref="BJ1131:CD1131"/>
    <mergeCell ref="BL1168:BT1168"/>
    <mergeCell ref="BL1169:BT1169"/>
    <mergeCell ref="AV1150:BK1151"/>
    <mergeCell ref="BL1150:CB1150"/>
    <mergeCell ref="CC1150:CN1150"/>
    <mergeCell ref="D1142:AN1142"/>
    <mergeCell ref="AN1173:AT1173"/>
    <mergeCell ref="D1174:AF1174"/>
    <mergeCell ref="CI1173:CN1173"/>
    <mergeCell ref="AG1169:AM1169"/>
    <mergeCell ref="CC1168:CH1168"/>
    <mergeCell ref="CC1169:CH1169"/>
    <mergeCell ref="CC1170:CH1170"/>
    <mergeCell ref="CC1171:CH1171"/>
    <mergeCell ref="CC1172:CH1172"/>
    <mergeCell ref="CC1173:CH1173"/>
    <mergeCell ref="BV885:CD885"/>
    <mergeCell ref="CE885:CM885"/>
    <mergeCell ref="BV913:CD913"/>
    <mergeCell ref="D914:AB914"/>
    <mergeCell ref="AC914:AT914"/>
    <mergeCell ref="AU914:BL914"/>
    <mergeCell ref="CE912:CM912"/>
    <mergeCell ref="CE911:CM911"/>
    <mergeCell ref="BV911:CD911"/>
    <mergeCell ref="BM911:BU911"/>
    <mergeCell ref="AU911:BL911"/>
    <mergeCell ref="CE913:CM913"/>
    <mergeCell ref="CE914:CM914"/>
    <mergeCell ref="AU907:BL907"/>
    <mergeCell ref="AC894:AT894"/>
    <mergeCell ref="BM905:BU905"/>
    <mergeCell ref="BV905:CD905"/>
    <mergeCell ref="CE905:CM905"/>
    <mergeCell ref="BV904:CD904"/>
    <mergeCell ref="AU899:BL899"/>
    <mergeCell ref="BM899:BU899"/>
    <mergeCell ref="BM902:BU902"/>
    <mergeCell ref="BV902:CD902"/>
    <mergeCell ref="CE902:CM902"/>
    <mergeCell ref="AC902:AT902"/>
    <mergeCell ref="AU897:BL897"/>
    <mergeCell ref="BM897:BU897"/>
    <mergeCell ref="AN1176:AT1176"/>
    <mergeCell ref="AN1163:AT1163"/>
    <mergeCell ref="CB1117:CN1117"/>
    <mergeCell ref="CE1123:CN1123"/>
    <mergeCell ref="CE1124:CN1124"/>
    <mergeCell ref="CE1128:CN1128"/>
    <mergeCell ref="BT1117:CA1117"/>
    <mergeCell ref="AV1118:CN1118"/>
    <mergeCell ref="CB1106:CN1106"/>
    <mergeCell ref="AV1110:BC1110"/>
    <mergeCell ref="BL1109:BS1109"/>
    <mergeCell ref="BT1110:CA1110"/>
    <mergeCell ref="BL1165:BT1165"/>
    <mergeCell ref="BU1165:CB1165"/>
    <mergeCell ref="CC1165:CH1165"/>
    <mergeCell ref="AV1166:BK1166"/>
    <mergeCell ref="BL1166:BT1166"/>
    <mergeCell ref="BD1111:BK1111"/>
    <mergeCell ref="BD1108:BK1108"/>
    <mergeCell ref="BL1108:BS1108"/>
    <mergeCell ref="BT1108:CA1108"/>
    <mergeCell ref="BT1109:CA1109"/>
    <mergeCell ref="CB1109:CN1109"/>
    <mergeCell ref="BD1109:BK1109"/>
    <mergeCell ref="BL1171:BT1171"/>
    <mergeCell ref="CI1172:CN1172"/>
    <mergeCell ref="AV1148:CN1149"/>
    <mergeCell ref="BJ1129:CD1129"/>
    <mergeCell ref="AV1174:BK1174"/>
    <mergeCell ref="BL1174:BT1174"/>
    <mergeCell ref="BU1174:CB1174"/>
    <mergeCell ref="CC1174:CH1174"/>
    <mergeCell ref="AV1372:CN1372"/>
    <mergeCell ref="AV1354:CN1354"/>
    <mergeCell ref="CI1155:CN1155"/>
    <mergeCell ref="CE1137:CN1137"/>
    <mergeCell ref="CE1136:CN1136"/>
    <mergeCell ref="CE1135:CN1135"/>
    <mergeCell ref="CE1134:CN1134"/>
    <mergeCell ref="CE1133:CN1133"/>
    <mergeCell ref="CE1132:CN1132"/>
    <mergeCell ref="CE1131:CN1131"/>
    <mergeCell ref="CE1127:CN1127"/>
    <mergeCell ref="AO1122:CN1122"/>
    <mergeCell ref="CB1115:CN1115"/>
    <mergeCell ref="CB1114:CN1114"/>
    <mergeCell ref="CB1113:CN1113"/>
    <mergeCell ref="CB1112:CN1112"/>
    <mergeCell ref="CB1108:CN1108"/>
    <mergeCell ref="BU1164:CB1164"/>
    <mergeCell ref="CC1164:CH1164"/>
    <mergeCell ref="CI1164:CN1164"/>
    <mergeCell ref="AV1165:BK1165"/>
    <mergeCell ref="D1367:AT1367"/>
    <mergeCell ref="D1354:AT1354"/>
    <mergeCell ref="D1158:AF1158"/>
    <mergeCell ref="AV1163:BK1163"/>
    <mergeCell ref="BL1163:BT1163"/>
    <mergeCell ref="BU1163:CB1163"/>
    <mergeCell ref="CC1163:CH1163"/>
    <mergeCell ref="CI1163:CN1163"/>
    <mergeCell ref="CI1177:CN1177"/>
    <mergeCell ref="AV1178:BK1178"/>
    <mergeCell ref="D1136:AN1136"/>
    <mergeCell ref="AG524:AJ524"/>
    <mergeCell ref="D473:AT473"/>
    <mergeCell ref="BW468:CE468"/>
    <mergeCell ref="R474:AE475"/>
    <mergeCell ref="AV492:BU492"/>
    <mergeCell ref="R492:U492"/>
    <mergeCell ref="AN488:AS488"/>
    <mergeCell ref="AN486:AS486"/>
    <mergeCell ref="AN489:AS489"/>
    <mergeCell ref="D419:CN419"/>
    <mergeCell ref="D329:P329"/>
    <mergeCell ref="D330:P330"/>
    <mergeCell ref="D331:P331"/>
    <mergeCell ref="BV426:CA426"/>
    <mergeCell ref="BQ404:BV404"/>
    <mergeCell ref="BP367:BY368"/>
    <mergeCell ref="BP369:BY370"/>
    <mergeCell ref="CD367:CN368"/>
    <mergeCell ref="BL342:BT342"/>
    <mergeCell ref="AV371:BZ371"/>
    <mergeCell ref="AV367:BK368"/>
    <mergeCell ref="CI398:CN398"/>
    <mergeCell ref="BW399:CB399"/>
    <mergeCell ref="BW400:CB400"/>
    <mergeCell ref="BW401:CB401"/>
    <mergeCell ref="BW402:CB402"/>
    <mergeCell ref="BW403:CB403"/>
    <mergeCell ref="BW404:CB404"/>
    <mergeCell ref="BW405:CB405"/>
    <mergeCell ref="D402:T402"/>
    <mergeCell ref="D392:AT392"/>
    <mergeCell ref="D505:J505"/>
    <mergeCell ref="R624:U624"/>
    <mergeCell ref="R609:U609"/>
    <mergeCell ref="R610:U610"/>
    <mergeCell ref="R611:U611"/>
    <mergeCell ref="R612:U612"/>
    <mergeCell ref="R613:U613"/>
    <mergeCell ref="R614:U614"/>
    <mergeCell ref="R606:U606"/>
    <mergeCell ref="R607:U607"/>
    <mergeCell ref="R608:U608"/>
    <mergeCell ref="R619:U619"/>
    <mergeCell ref="R620:U620"/>
    <mergeCell ref="R621:U621"/>
    <mergeCell ref="R622:U622"/>
    <mergeCell ref="R623:U623"/>
    <mergeCell ref="D669:U669"/>
    <mergeCell ref="D615:Q615"/>
    <mergeCell ref="D616:Q616"/>
    <mergeCell ref="R616:U616"/>
    <mergeCell ref="R617:U617"/>
    <mergeCell ref="R618:U618"/>
    <mergeCell ref="D630:Q630"/>
    <mergeCell ref="D652:U653"/>
    <mergeCell ref="D628:Q628"/>
    <mergeCell ref="D654:U654"/>
    <mergeCell ref="D655:U655"/>
    <mergeCell ref="D658:U658"/>
    <mergeCell ref="D613:Q613"/>
    <mergeCell ref="D614:Q614"/>
    <mergeCell ref="R615:U615"/>
    <mergeCell ref="D788:T788"/>
    <mergeCell ref="D905:AB905"/>
    <mergeCell ref="AC905:AT905"/>
    <mergeCell ref="O1039:V1039"/>
    <mergeCell ref="W1039:AD1039"/>
    <mergeCell ref="D1034:AT1034"/>
    <mergeCell ref="D1038:N1038"/>
    <mergeCell ref="D917:AB917"/>
    <mergeCell ref="AC917:AT917"/>
    <mergeCell ref="D916:AB916"/>
    <mergeCell ref="D908:AB908"/>
    <mergeCell ref="AC883:AT883"/>
    <mergeCell ref="AU883:BL883"/>
    <mergeCell ref="AU915:BL915"/>
    <mergeCell ref="AC915:AT915"/>
    <mergeCell ref="D915:AB915"/>
    <mergeCell ref="AC916:AT916"/>
    <mergeCell ref="AU916:BL916"/>
    <mergeCell ref="AV1034:CN1035"/>
    <mergeCell ref="BM883:BU883"/>
    <mergeCell ref="BV883:CD883"/>
    <mergeCell ref="CE883:CM883"/>
    <mergeCell ref="D884:AB884"/>
    <mergeCell ref="AC884:AT884"/>
    <mergeCell ref="AU884:BL884"/>
    <mergeCell ref="BM884:BU884"/>
    <mergeCell ref="BV884:CD884"/>
    <mergeCell ref="CE884:CM884"/>
    <mergeCell ref="D885:AB885"/>
    <mergeCell ref="AC885:AT885"/>
    <mergeCell ref="AU885:BL885"/>
    <mergeCell ref="BM885:BU885"/>
    <mergeCell ref="D622:Q622"/>
    <mergeCell ref="D623:Q623"/>
    <mergeCell ref="AD620:AF620"/>
    <mergeCell ref="D799:V799"/>
    <mergeCell ref="D1042:AT1042"/>
    <mergeCell ref="AO1127:BI1127"/>
    <mergeCell ref="AV1050:BJ1050"/>
    <mergeCell ref="D926:AN926"/>
    <mergeCell ref="D897:AB897"/>
    <mergeCell ref="D1025:Y1025"/>
    <mergeCell ref="D1019:Y1020"/>
    <mergeCell ref="AC909:AT909"/>
    <mergeCell ref="AC910:AT910"/>
    <mergeCell ref="Z1112:AJ1112"/>
    <mergeCell ref="Z1113:AJ1113"/>
    <mergeCell ref="AO773:AT773"/>
    <mergeCell ref="W774:AB774"/>
    <mergeCell ref="W775:AB775"/>
    <mergeCell ref="AK802:AO802"/>
    <mergeCell ref="AK803:AO803"/>
    <mergeCell ref="AP803:AT803"/>
    <mergeCell ref="U789:AA789"/>
    <mergeCell ref="U790:AA790"/>
    <mergeCell ref="D1058:X1059"/>
    <mergeCell ref="Y1058:AT1058"/>
    <mergeCell ref="Y1059:AI1059"/>
    <mergeCell ref="AJ1059:AT1059"/>
    <mergeCell ref="D1082:P1082"/>
    <mergeCell ref="D1062:X1062"/>
    <mergeCell ref="D1001:Y1001"/>
    <mergeCell ref="AO931:BK931"/>
    <mergeCell ref="D920:AC920"/>
    <mergeCell ref="EP1327:EV1327"/>
    <mergeCell ref="D1101:AT1102"/>
    <mergeCell ref="D1259:CN1260"/>
    <mergeCell ref="D1041:N1041"/>
    <mergeCell ref="D1040:N1040"/>
    <mergeCell ref="D1039:N1039"/>
    <mergeCell ref="D1261:AG1262"/>
    <mergeCell ref="Z1103:AJ1104"/>
    <mergeCell ref="AV1066:BP1066"/>
    <mergeCell ref="BQ1066:BX1066"/>
    <mergeCell ref="BY1066:CN1066"/>
    <mergeCell ref="AV1067:BP1067"/>
    <mergeCell ref="BQ1067:BX1067"/>
    <mergeCell ref="BY1067:CN1067"/>
    <mergeCell ref="AV1068:BP1068"/>
    <mergeCell ref="Z1114:AJ1114"/>
    <mergeCell ref="Z1115:AJ1115"/>
    <mergeCell ref="Z1116:AJ1116"/>
    <mergeCell ref="BU1173:CB1173"/>
    <mergeCell ref="BU1202:CB1202"/>
    <mergeCell ref="D1254:AF1254"/>
    <mergeCell ref="AH1261:BK1262"/>
    <mergeCell ref="AN1169:AT1169"/>
    <mergeCell ref="AN1170:AT1170"/>
    <mergeCell ref="AN1171:AT1171"/>
    <mergeCell ref="AN1172:AT1172"/>
    <mergeCell ref="CI1200:CN1200"/>
    <mergeCell ref="EJ1313:EN1313"/>
    <mergeCell ref="EP1313:ET1313"/>
    <mergeCell ref="EJ1317:EK1317"/>
    <mergeCell ref="C1323:AR1323"/>
    <mergeCell ref="AW1323:CL1323"/>
    <mergeCell ref="D1372:AT1372"/>
    <mergeCell ref="AV1254:CN1254"/>
    <mergeCell ref="AR526:AT526"/>
    <mergeCell ref="AG527:AJ527"/>
    <mergeCell ref="AK527:AN527"/>
    <mergeCell ref="AO527:AQ527"/>
    <mergeCell ref="AR527:AT527"/>
    <mergeCell ref="AG528:AJ528"/>
    <mergeCell ref="AK528:AN528"/>
    <mergeCell ref="AO528:AQ528"/>
    <mergeCell ref="AR528:AT528"/>
    <mergeCell ref="AG529:AJ529"/>
    <mergeCell ref="AK529:AN529"/>
    <mergeCell ref="AO529:AQ529"/>
    <mergeCell ref="AR529:AT529"/>
    <mergeCell ref="D529:AF529"/>
    <mergeCell ref="D787:T787"/>
    <mergeCell ref="AA808:AT809"/>
    <mergeCell ref="V597:Y597"/>
    <mergeCell ref="V599:Y599"/>
    <mergeCell ref="V600:Y600"/>
    <mergeCell ref="Z598:AC598"/>
    <mergeCell ref="Z599:AC599"/>
    <mergeCell ref="Z600:AC600"/>
    <mergeCell ref="Z601:AC601"/>
    <mergeCell ref="Z602:AC602"/>
    <mergeCell ref="Z603:AC603"/>
    <mergeCell ref="Z604:AC604"/>
    <mergeCell ref="Z605:AC605"/>
    <mergeCell ref="AG600:AI600"/>
    <mergeCell ref="O565:S565"/>
    <mergeCell ref="T565:X565"/>
    <mergeCell ref="D626:Q626"/>
    <mergeCell ref="D625:Q625"/>
    <mergeCell ref="D624:Q624"/>
    <mergeCell ref="AD607:AF607"/>
    <mergeCell ref="D604:Q604"/>
    <mergeCell ref="D605:Q605"/>
    <mergeCell ref="D606:Q606"/>
    <mergeCell ref="D607:Q607"/>
    <mergeCell ref="D608:Q608"/>
    <mergeCell ref="D609:Q609"/>
    <mergeCell ref="AD611:AF611"/>
    <mergeCell ref="AJ601:AL601"/>
    <mergeCell ref="AJ612:AL612"/>
    <mergeCell ref="AD609:AF609"/>
    <mergeCell ref="R605:U605"/>
    <mergeCell ref="D612:Q612"/>
    <mergeCell ref="AG197:AK197"/>
    <mergeCell ref="AL197:AO197"/>
    <mergeCell ref="AM605:AP605"/>
    <mergeCell ref="AM606:AP606"/>
    <mergeCell ref="AM607:AP607"/>
    <mergeCell ref="R598:U598"/>
    <mergeCell ref="V516:AD516"/>
    <mergeCell ref="V618:Y618"/>
    <mergeCell ref="V619:Y619"/>
    <mergeCell ref="AD617:AF617"/>
    <mergeCell ref="AD621:AF621"/>
    <mergeCell ref="AM621:AP621"/>
    <mergeCell ref="AD619:AF619"/>
    <mergeCell ref="D619:Q619"/>
    <mergeCell ref="D620:Q620"/>
    <mergeCell ref="D621:Q621"/>
    <mergeCell ref="K505:S505"/>
    <mergeCell ref="D524:AF524"/>
    <mergeCell ref="D518:AT518"/>
    <mergeCell ref="AD600:AF600"/>
    <mergeCell ref="Z595:AC595"/>
    <mergeCell ref="AD595:AF595"/>
    <mergeCell ref="AG595:AI595"/>
    <mergeCell ref="AG492:AM492"/>
    <mergeCell ref="D596:Q596"/>
    <mergeCell ref="D594:Q595"/>
    <mergeCell ref="D565:N565"/>
    <mergeCell ref="Z606:AC606"/>
    <mergeCell ref="Z607:AC607"/>
    <mergeCell ref="Z608:AC608"/>
    <mergeCell ref="Z609:AC609"/>
    <mergeCell ref="Z610:AC610"/>
    <mergeCell ref="AR523:AT523"/>
    <mergeCell ref="AM594:AT594"/>
    <mergeCell ref="R595:U595"/>
    <mergeCell ref="V595:Y595"/>
    <mergeCell ref="V596:Y596"/>
    <mergeCell ref="D585:Z585"/>
    <mergeCell ref="AD606:AF606"/>
    <mergeCell ref="AM516:AT516"/>
    <mergeCell ref="AM512:AT513"/>
    <mergeCell ref="AM514:AT514"/>
    <mergeCell ref="AM517:AT517"/>
    <mergeCell ref="AM515:AT515"/>
    <mergeCell ref="R600:U600"/>
    <mergeCell ref="R601:U601"/>
    <mergeCell ref="R602:U602"/>
    <mergeCell ref="AQ596:AT596"/>
    <mergeCell ref="V630:Y630"/>
    <mergeCell ref="D791:T791"/>
    <mergeCell ref="X192:AF192"/>
    <mergeCell ref="AN484:AS484"/>
    <mergeCell ref="AN493:AS493"/>
    <mergeCell ref="C483:K483"/>
    <mergeCell ref="C481:K482"/>
    <mergeCell ref="I460:Q468"/>
    <mergeCell ref="D469:AT469"/>
    <mergeCell ref="D501:J503"/>
    <mergeCell ref="W803:AC803"/>
    <mergeCell ref="D530:AF531"/>
    <mergeCell ref="D504:J504"/>
    <mergeCell ref="V517:AD517"/>
    <mergeCell ref="D434:R436"/>
    <mergeCell ref="C493:K493"/>
    <mergeCell ref="C490:K490"/>
    <mergeCell ref="C489:K489"/>
    <mergeCell ref="T505:AB505"/>
    <mergeCell ref="D506:J506"/>
    <mergeCell ref="D205:AT206"/>
    <mergeCell ref="D610:Q610"/>
    <mergeCell ref="L490:Q490"/>
    <mergeCell ref="L481:AS481"/>
    <mergeCell ref="Z482:AF482"/>
    <mergeCell ref="D476:Q476"/>
    <mergeCell ref="V490:Y490"/>
    <mergeCell ref="V492:Y492"/>
    <mergeCell ref="AC504:AK504"/>
    <mergeCell ref="AL504:AT504"/>
    <mergeCell ref="D507:AJ507"/>
    <mergeCell ref="K504:S504"/>
    <mergeCell ref="AP798:AT798"/>
    <mergeCell ref="AI791:AT791"/>
    <mergeCell ref="AC762:AK762"/>
    <mergeCell ref="AI776:AN776"/>
    <mergeCell ref="AB788:AH788"/>
    <mergeCell ref="D763:G763"/>
    <mergeCell ref="U791:AA791"/>
    <mergeCell ref="D789:T789"/>
    <mergeCell ref="D792:T792"/>
    <mergeCell ref="AQ630:AT630"/>
    <mergeCell ref="AG618:AI618"/>
    <mergeCell ref="AJ630:AL630"/>
    <mergeCell ref="AD798:AJ798"/>
    <mergeCell ref="AI789:AT789"/>
    <mergeCell ref="AI790:AT790"/>
    <mergeCell ref="D668:U668"/>
    <mergeCell ref="D667:U667"/>
    <mergeCell ref="D666:U666"/>
    <mergeCell ref="D665:U665"/>
    <mergeCell ref="D769:V770"/>
    <mergeCell ref="D680:U680"/>
    <mergeCell ref="D679:U679"/>
    <mergeCell ref="U788:AA788"/>
    <mergeCell ref="D796:V797"/>
    <mergeCell ref="W797:AC797"/>
    <mergeCell ref="AD797:AJ797"/>
    <mergeCell ref="AK796:AT796"/>
    <mergeCell ref="V627:Y627"/>
    <mergeCell ref="H764:K764"/>
    <mergeCell ref="L764:O764"/>
    <mergeCell ref="P764:S764"/>
    <mergeCell ref="D764:G764"/>
    <mergeCell ref="U785:AA785"/>
    <mergeCell ref="AB785:AH785"/>
    <mergeCell ref="X763:AB763"/>
    <mergeCell ref="T762:AB762"/>
    <mergeCell ref="D762:K762"/>
    <mergeCell ref="L762:S762"/>
    <mergeCell ref="D784:T785"/>
    <mergeCell ref="U786:AA786"/>
    <mergeCell ref="U787:AA787"/>
    <mergeCell ref="D773:V773"/>
    <mergeCell ref="D663:U663"/>
    <mergeCell ref="D733:AP733"/>
    <mergeCell ref="D750:U750"/>
    <mergeCell ref="D685:U685"/>
    <mergeCell ref="D688:U688"/>
    <mergeCell ref="D687:U687"/>
    <mergeCell ref="D686:U686"/>
    <mergeCell ref="D683:U683"/>
    <mergeCell ref="D670:U670"/>
    <mergeCell ref="D689:U689"/>
    <mergeCell ref="AG763:AK763"/>
    <mergeCell ref="AL763:AO763"/>
    <mergeCell ref="D684:U684"/>
    <mergeCell ref="D692:AE693"/>
    <mergeCell ref="AB787:AH787"/>
    <mergeCell ref="W776:AB776"/>
    <mergeCell ref="AC774:AH774"/>
    <mergeCell ref="AC775:AH775"/>
    <mergeCell ref="AC776:AH776"/>
    <mergeCell ref="AI774:AN774"/>
    <mergeCell ref="D786:T786"/>
    <mergeCell ref="D674:U674"/>
    <mergeCell ref="V652:AC652"/>
    <mergeCell ref="V653:Y653"/>
    <mergeCell ref="Z653:AC653"/>
    <mergeCell ref="AD626:AF626"/>
    <mergeCell ref="D671:U671"/>
    <mergeCell ref="D673:U673"/>
    <mergeCell ref="D672:U672"/>
    <mergeCell ref="D677:U677"/>
    <mergeCell ref="D678:U678"/>
    <mergeCell ref="D676:U676"/>
    <mergeCell ref="D664:U664"/>
    <mergeCell ref="Z618:AC618"/>
    <mergeCell ref="Z619:AC619"/>
    <mergeCell ref="D629:Q629"/>
    <mergeCell ref="AG619:AI619"/>
    <mergeCell ref="AJ623:AL623"/>
    <mergeCell ref="AM618:AP618"/>
    <mergeCell ref="R629:U629"/>
    <mergeCell ref="R630:U630"/>
    <mergeCell ref="AG623:AI623"/>
    <mergeCell ref="AG624:AI624"/>
    <mergeCell ref="AM622:AP622"/>
    <mergeCell ref="AM623:AP623"/>
    <mergeCell ref="AG628:AI628"/>
    <mergeCell ref="AG629:AI629"/>
    <mergeCell ref="AG630:AI630"/>
    <mergeCell ref="AD652:AT652"/>
    <mergeCell ref="AL653:AO653"/>
    <mergeCell ref="AP653:AT653"/>
    <mergeCell ref="D627:Q627"/>
    <mergeCell ref="D618:Q618"/>
    <mergeCell ref="D662:U662"/>
    <mergeCell ref="AQ628:AT628"/>
    <mergeCell ref="AQ629:AT629"/>
    <mergeCell ref="AD618:AF618"/>
    <mergeCell ref="AD624:AF624"/>
    <mergeCell ref="AD625:AF625"/>
    <mergeCell ref="V617:Y617"/>
    <mergeCell ref="AG626:AI626"/>
    <mergeCell ref="R627:U627"/>
    <mergeCell ref="R628:U628"/>
    <mergeCell ref="AM624:AP624"/>
    <mergeCell ref="AM625:AP625"/>
    <mergeCell ref="AM626:AP626"/>
    <mergeCell ref="V625:Y625"/>
    <mergeCell ref="AM619:AP619"/>
    <mergeCell ref="Z617:AC617"/>
    <mergeCell ref="Z616:AC616"/>
    <mergeCell ref="Z620:AC620"/>
    <mergeCell ref="Z621:AC621"/>
    <mergeCell ref="R626:U626"/>
    <mergeCell ref="AG620:AI620"/>
    <mergeCell ref="AG617:AI617"/>
    <mergeCell ref="V620:Y620"/>
    <mergeCell ref="V621:Y621"/>
    <mergeCell ref="V622:Y622"/>
    <mergeCell ref="V623:Y623"/>
    <mergeCell ref="AG621:AI621"/>
    <mergeCell ref="AJ624:AL624"/>
    <mergeCell ref="AJ625:AL625"/>
    <mergeCell ref="AM629:AP629"/>
    <mergeCell ref="V628:Y628"/>
    <mergeCell ref="V629:Y629"/>
    <mergeCell ref="R625:U625"/>
    <mergeCell ref="D399:T399"/>
    <mergeCell ref="D410:T410"/>
    <mergeCell ref="V512:AD513"/>
    <mergeCell ref="V515:AD515"/>
    <mergeCell ref="D516:K516"/>
    <mergeCell ref="AE512:AL513"/>
    <mergeCell ref="AE514:AL514"/>
    <mergeCell ref="AE517:AL517"/>
    <mergeCell ref="AE515:AL515"/>
    <mergeCell ref="AE516:AL516"/>
    <mergeCell ref="K501:S503"/>
    <mergeCell ref="D457:H459"/>
    <mergeCell ref="Z489:AF489"/>
    <mergeCell ref="AG610:AI610"/>
    <mergeCell ref="AG611:AI611"/>
    <mergeCell ref="AG616:AI616"/>
    <mergeCell ref="V626:Y626"/>
    <mergeCell ref="D617:Q617"/>
    <mergeCell ref="AD615:AF615"/>
    <mergeCell ref="L491:Q491"/>
    <mergeCell ref="R491:U491"/>
    <mergeCell ref="V491:Y491"/>
    <mergeCell ref="Z491:AF491"/>
    <mergeCell ref="AG491:AM491"/>
    <mergeCell ref="AM404:AR404"/>
    <mergeCell ref="U404:Z404"/>
    <mergeCell ref="U405:Z405"/>
    <mergeCell ref="AD616:AF616"/>
    <mergeCell ref="D600:Q600"/>
    <mergeCell ref="D578:Z578"/>
    <mergeCell ref="AA575:AJ575"/>
    <mergeCell ref="AA576:AJ576"/>
    <mergeCell ref="BW455:CE455"/>
    <mergeCell ref="AV421:CN422"/>
    <mergeCell ref="D421:AT422"/>
    <mergeCell ref="Z490:AF490"/>
    <mergeCell ref="Z492:AF492"/>
    <mergeCell ref="D474:Q475"/>
    <mergeCell ref="CI417:CN417"/>
    <mergeCell ref="BQ417:BV417"/>
    <mergeCell ref="AC423:AF425"/>
    <mergeCell ref="CB425:CE425"/>
    <mergeCell ref="AG423:AJ425"/>
    <mergeCell ref="O423:S425"/>
    <mergeCell ref="BS424:BU424"/>
    <mergeCell ref="CC416:CH416"/>
    <mergeCell ref="AV423:BL423"/>
    <mergeCell ref="CF424:CK424"/>
    <mergeCell ref="D417:T417"/>
    <mergeCell ref="AG417:AL417"/>
    <mergeCell ref="AA417:AF417"/>
    <mergeCell ref="D443:R443"/>
    <mergeCell ref="AF474:AT475"/>
    <mergeCell ref="R460:V468"/>
    <mergeCell ref="W460:AA468"/>
    <mergeCell ref="AB460:AJ468"/>
    <mergeCell ref="AK460:AT468"/>
    <mergeCell ref="Z486:AF486"/>
    <mergeCell ref="L484:Q484"/>
    <mergeCell ref="AG482:AM482"/>
    <mergeCell ref="AP427:AT427"/>
    <mergeCell ref="AP428:AT428"/>
    <mergeCell ref="Z483:AF483"/>
    <mergeCell ref="C485:K485"/>
    <mergeCell ref="AG435:AM436"/>
    <mergeCell ref="AN435:AT436"/>
    <mergeCell ref="Z444:AF444"/>
    <mergeCell ref="AN441:AT441"/>
    <mergeCell ref="AN442:AT442"/>
    <mergeCell ref="AN443:AT443"/>
    <mergeCell ref="U417:Z417"/>
    <mergeCell ref="AQ595:AT595"/>
    <mergeCell ref="D598:Q598"/>
    <mergeCell ref="AD598:AF598"/>
    <mergeCell ref="AM598:AP598"/>
    <mergeCell ref="AJ599:AL599"/>
    <mergeCell ref="Y565:AC565"/>
    <mergeCell ref="AD565:AH565"/>
    <mergeCell ref="AI565:AN565"/>
    <mergeCell ref="AO565:AT565"/>
    <mergeCell ref="D573:Z574"/>
    <mergeCell ref="AK524:AN524"/>
    <mergeCell ref="AO524:AQ524"/>
    <mergeCell ref="AR524:AT524"/>
    <mergeCell ref="D525:AF525"/>
    <mergeCell ref="D526:AF526"/>
    <mergeCell ref="AO523:AQ523"/>
    <mergeCell ref="Z597:AC597"/>
    <mergeCell ref="AM595:AP595"/>
    <mergeCell ref="AK573:AT574"/>
    <mergeCell ref="D575:Z575"/>
    <mergeCell ref="D576:Z576"/>
    <mergeCell ref="D577:Z577"/>
    <mergeCell ref="AN491:AS491"/>
    <mergeCell ref="AG489:AM489"/>
    <mergeCell ref="V493:Y493"/>
    <mergeCell ref="CI400:CN400"/>
    <mergeCell ref="BK405:BP405"/>
    <mergeCell ref="CI401:CN401"/>
    <mergeCell ref="CI402:CN402"/>
    <mergeCell ref="CI403:CN403"/>
    <mergeCell ref="CC405:CH405"/>
    <mergeCell ref="BE404:BJ404"/>
    <mergeCell ref="BE405:BJ405"/>
    <mergeCell ref="CI405:CN405"/>
    <mergeCell ref="AY405:BD405"/>
    <mergeCell ref="CC402:CH402"/>
    <mergeCell ref="BE401:BJ401"/>
    <mergeCell ref="AS403:AX403"/>
    <mergeCell ref="D445:AT445"/>
    <mergeCell ref="AG442:AM442"/>
    <mergeCell ref="D442:R442"/>
    <mergeCell ref="D438:R438"/>
    <mergeCell ref="D437:R437"/>
    <mergeCell ref="AN438:AT438"/>
    <mergeCell ref="S444:Y444"/>
    <mergeCell ref="AN439:AT439"/>
    <mergeCell ref="D444:R444"/>
    <mergeCell ref="U415:Z415"/>
    <mergeCell ref="AK427:AO427"/>
    <mergeCell ref="D409:T409"/>
    <mergeCell ref="D408:T408"/>
    <mergeCell ref="D406:T406"/>
    <mergeCell ref="AA408:AF408"/>
    <mergeCell ref="T423:X425"/>
    <mergeCell ref="AS408:AX408"/>
    <mergeCell ref="D413:T413"/>
    <mergeCell ref="BK403:BP403"/>
    <mergeCell ref="BE398:BJ398"/>
    <mergeCell ref="CC398:CH398"/>
    <mergeCell ref="BQ401:BV401"/>
    <mergeCell ref="AY401:BD401"/>
    <mergeCell ref="BQ400:BV400"/>
    <mergeCell ref="BK402:BP402"/>
    <mergeCell ref="AS400:AX400"/>
    <mergeCell ref="AG400:AL400"/>
    <mergeCell ref="AA401:AF401"/>
    <mergeCell ref="AY399:BD399"/>
    <mergeCell ref="BE399:BJ399"/>
    <mergeCell ref="BE400:BJ400"/>
    <mergeCell ref="BK400:BP400"/>
    <mergeCell ref="U402:Z402"/>
    <mergeCell ref="U403:Z403"/>
    <mergeCell ref="AY403:BD403"/>
    <mergeCell ref="AA403:AF403"/>
    <mergeCell ref="U399:Z399"/>
    <mergeCell ref="AY398:BD398"/>
    <mergeCell ref="U397:AL397"/>
    <mergeCell ref="U398:Z398"/>
    <mergeCell ref="AS398:AX398"/>
    <mergeCell ref="E159:F159"/>
    <mergeCell ref="G159:S159"/>
    <mergeCell ref="T159:AH159"/>
    <mergeCell ref="AI159:AO159"/>
    <mergeCell ref="AP159:AV159"/>
    <mergeCell ref="AW159:BC159"/>
    <mergeCell ref="BD159:BJ159"/>
    <mergeCell ref="CD369:CN370"/>
    <mergeCell ref="BL341:BT341"/>
    <mergeCell ref="BK398:BP398"/>
    <mergeCell ref="BQ398:BV398"/>
    <mergeCell ref="BR159:BX159"/>
    <mergeCell ref="BY159:CE159"/>
    <mergeCell ref="F192:N192"/>
    <mergeCell ref="O192:W192"/>
    <mergeCell ref="V210:AG210"/>
    <mergeCell ref="AH210:AT210"/>
    <mergeCell ref="D211:U211"/>
    <mergeCell ref="V211:AG211"/>
    <mergeCell ref="AH211:AT211"/>
    <mergeCell ref="D212:U212"/>
    <mergeCell ref="V212:AG212"/>
    <mergeCell ref="AH212:AT212"/>
    <mergeCell ref="D213:U213"/>
    <mergeCell ref="BF211:BS211"/>
    <mergeCell ref="BF217:BS217"/>
    <mergeCell ref="BT217:CN217"/>
    <mergeCell ref="AB316:AK317"/>
    <mergeCell ref="D397:T398"/>
    <mergeCell ref="CF159:CJ159"/>
    <mergeCell ref="CK159:CN159"/>
    <mergeCell ref="E160:F160"/>
    <mergeCell ref="G160:S160"/>
    <mergeCell ref="T160:AH160"/>
    <mergeCell ref="AI160:AO160"/>
    <mergeCell ref="AP160:AV160"/>
    <mergeCell ref="AW160:BC160"/>
    <mergeCell ref="BD160:BJ160"/>
    <mergeCell ref="BK160:BQ160"/>
    <mergeCell ref="BR160:BX160"/>
    <mergeCell ref="BY160:CE160"/>
    <mergeCell ref="CF160:CJ160"/>
    <mergeCell ref="CK160:CN160"/>
    <mergeCell ref="BT230:CN230"/>
    <mergeCell ref="AV232:BE232"/>
    <mergeCell ref="BF232:BS232"/>
    <mergeCell ref="BT232:CN232"/>
    <mergeCell ref="D218:U218"/>
    <mergeCell ref="V218:AG218"/>
    <mergeCell ref="AH218:AT218"/>
    <mergeCell ref="F191:N191"/>
    <mergeCell ref="AL194:AO194"/>
    <mergeCell ref="O191:W191"/>
    <mergeCell ref="X191:AF191"/>
    <mergeCell ref="F197:N197"/>
    <mergeCell ref="AP193:AT193"/>
    <mergeCell ref="AL192:AO192"/>
    <mergeCell ref="AP192:AT192"/>
    <mergeCell ref="AP197:AT197"/>
    <mergeCell ref="CK157:CN157"/>
    <mergeCell ref="E158:F158"/>
    <mergeCell ref="G158:S158"/>
    <mergeCell ref="T158:AH158"/>
    <mergeCell ref="AI158:AO158"/>
    <mergeCell ref="AP158:AV158"/>
    <mergeCell ref="AW158:BC158"/>
    <mergeCell ref="BR158:BX158"/>
    <mergeCell ref="BY158:CE158"/>
    <mergeCell ref="CF158:CJ158"/>
    <mergeCell ref="CK158:CN158"/>
    <mergeCell ref="BD158:BJ158"/>
    <mergeCell ref="BK158:BQ158"/>
    <mergeCell ref="E155:F155"/>
    <mergeCell ref="G155:S155"/>
    <mergeCell ref="T155:AH155"/>
    <mergeCell ref="AI155:AO155"/>
    <mergeCell ref="AP155:AV155"/>
    <mergeCell ref="AW155:BC155"/>
    <mergeCell ref="BD155:BJ155"/>
    <mergeCell ref="BK155:BQ155"/>
    <mergeCell ref="BR155:BX155"/>
    <mergeCell ref="BY155:CE155"/>
    <mergeCell ref="CF155:CJ155"/>
    <mergeCell ref="CK155:CN155"/>
    <mergeCell ref="E156:F156"/>
    <mergeCell ref="G156:S156"/>
    <mergeCell ref="T156:AH156"/>
    <mergeCell ref="AI156:AO156"/>
    <mergeCell ref="AP156:AV156"/>
    <mergeCell ref="AW156:BC156"/>
    <mergeCell ref="BD156:BJ156"/>
    <mergeCell ref="CK156:CN156"/>
    <mergeCell ref="G138:S138"/>
    <mergeCell ref="CF142:CJ142"/>
    <mergeCell ref="CK142:CN142"/>
    <mergeCell ref="E143:F143"/>
    <mergeCell ref="G143:S143"/>
    <mergeCell ref="T143:AH143"/>
    <mergeCell ref="AI143:AO143"/>
    <mergeCell ref="AP143:AV143"/>
    <mergeCell ref="AW143:BC143"/>
    <mergeCell ref="BD143:BJ143"/>
    <mergeCell ref="BK143:BQ143"/>
    <mergeCell ref="BR143:BX143"/>
    <mergeCell ref="BY143:CE143"/>
    <mergeCell ref="CF143:CJ143"/>
    <mergeCell ref="CK143:CN143"/>
    <mergeCell ref="E142:F142"/>
    <mergeCell ref="G142:S142"/>
    <mergeCell ref="T142:AH142"/>
    <mergeCell ref="AI142:AO142"/>
    <mergeCell ref="AP142:AV142"/>
    <mergeCell ref="AW142:BC142"/>
    <mergeCell ref="BD142:BJ142"/>
    <mergeCell ref="BY140:CE140"/>
    <mergeCell ref="CF140:CJ140"/>
    <mergeCell ref="CK140:CN140"/>
    <mergeCell ref="E141:F141"/>
    <mergeCell ref="G141:S141"/>
    <mergeCell ref="CK151:CN151"/>
    <mergeCell ref="E139:F139"/>
    <mergeCell ref="G139:S139"/>
    <mergeCell ref="T139:AH139"/>
    <mergeCell ref="CK139:CN139"/>
    <mergeCell ref="CK147:CN147"/>
    <mergeCell ref="E145:F145"/>
    <mergeCell ref="G145:S145"/>
    <mergeCell ref="T145:AH145"/>
    <mergeCell ref="AI145:AO145"/>
    <mergeCell ref="AP145:AV145"/>
    <mergeCell ref="AW145:BC145"/>
    <mergeCell ref="BD145:BJ145"/>
    <mergeCell ref="BK145:BQ145"/>
    <mergeCell ref="BY141:CE141"/>
    <mergeCell ref="CF141:CJ141"/>
    <mergeCell ref="AI140:AO140"/>
    <mergeCell ref="E140:F140"/>
    <mergeCell ref="BY145:CE145"/>
    <mergeCell ref="CF145:CJ145"/>
    <mergeCell ref="E144:F144"/>
    <mergeCell ref="G144:S144"/>
    <mergeCell ref="T144:AH144"/>
    <mergeCell ref="BY142:CE142"/>
    <mergeCell ref="BR139:BX139"/>
    <mergeCell ref="BY139:CE139"/>
    <mergeCell ref="BD141:BJ141"/>
    <mergeCell ref="CK145:CN145"/>
    <mergeCell ref="E146:F146"/>
    <mergeCell ref="BR146:BX146"/>
    <mergeCell ref="G140:S140"/>
    <mergeCell ref="T140:AH140"/>
    <mergeCell ref="E150:F150"/>
    <mergeCell ref="AP151:AV151"/>
    <mergeCell ref="BK156:BQ156"/>
    <mergeCell ref="AI347:AL347"/>
    <mergeCell ref="D346:L346"/>
    <mergeCell ref="AE340:AH341"/>
    <mergeCell ref="BR156:BX156"/>
    <mergeCell ref="BY156:CE156"/>
    <mergeCell ref="CF156:CJ156"/>
    <mergeCell ref="AW157:BC157"/>
    <mergeCell ref="BD157:BJ157"/>
    <mergeCell ref="BK157:BQ157"/>
    <mergeCell ref="BR157:BX157"/>
    <mergeCell ref="BY157:CE157"/>
    <mergeCell ref="CF157:CJ157"/>
    <mergeCell ref="AI139:AO139"/>
    <mergeCell ref="AP139:AV139"/>
    <mergeCell ref="AW139:BC139"/>
    <mergeCell ref="BD139:BJ139"/>
    <mergeCell ref="BK139:BQ139"/>
    <mergeCell ref="CF139:CJ139"/>
    <mergeCell ref="AP140:AV140"/>
    <mergeCell ref="AW140:BC140"/>
    <mergeCell ref="BD140:BJ140"/>
    <mergeCell ref="BK140:BQ140"/>
    <mergeCell ref="BR140:BX140"/>
    <mergeCell ref="AW150:BC150"/>
    <mergeCell ref="BD150:BJ150"/>
    <mergeCell ref="BK150:BQ150"/>
    <mergeCell ref="BK146:BQ146"/>
    <mergeCell ref="AI149:AO149"/>
    <mergeCell ref="AW141:BC141"/>
    <mergeCell ref="BL1116:BS1116"/>
    <mergeCell ref="AE360:AL360"/>
    <mergeCell ref="AM360:AT360"/>
    <mergeCell ref="D361:V361"/>
    <mergeCell ref="D362:V362"/>
    <mergeCell ref="AN1152:AT1152"/>
    <mergeCell ref="AN1159:AT1159"/>
    <mergeCell ref="AV1162:BK1162"/>
    <mergeCell ref="E151:F151"/>
    <mergeCell ref="G151:S151"/>
    <mergeCell ref="T151:AH151"/>
    <mergeCell ref="T141:AH141"/>
    <mergeCell ref="AI141:AO141"/>
    <mergeCell ref="AP141:AV141"/>
    <mergeCell ref="AM358:AT358"/>
    <mergeCell ref="U343:X343"/>
    <mergeCell ref="P305:Y305"/>
    <mergeCell ref="P306:Y306"/>
    <mergeCell ref="D319:P319"/>
    <mergeCell ref="D320:P320"/>
    <mergeCell ref="E157:F157"/>
    <mergeCell ref="G157:S157"/>
    <mergeCell ref="T157:AH157"/>
    <mergeCell ref="AI157:AO157"/>
    <mergeCell ref="AP157:AV157"/>
    <mergeCell ref="E148:F148"/>
    <mergeCell ref="AV342:BK342"/>
    <mergeCell ref="D333:P333"/>
    <mergeCell ref="AB329:AK329"/>
    <mergeCell ref="AB330:AK330"/>
    <mergeCell ref="AB331:AK331"/>
    <mergeCell ref="U340:X341"/>
    <mergeCell ref="D1177:AF1177"/>
    <mergeCell ref="D1178:AF1178"/>
    <mergeCell ref="D1179:AF1179"/>
    <mergeCell ref="AV1175:BK1175"/>
    <mergeCell ref="AN1182:AT1182"/>
    <mergeCell ref="D1183:AF1183"/>
    <mergeCell ref="C1302:T1302"/>
    <mergeCell ref="AF1352:AT1352"/>
    <mergeCell ref="D324:P324"/>
    <mergeCell ref="Z300:AI300"/>
    <mergeCell ref="R367:AE368"/>
    <mergeCell ref="AQ345:AT345"/>
    <mergeCell ref="AV1112:BC1112"/>
    <mergeCell ref="AV1115:BC1115"/>
    <mergeCell ref="AK1111:AT1111"/>
    <mergeCell ref="AV1107:BC1107"/>
    <mergeCell ref="AV1106:BC1106"/>
    <mergeCell ref="BD1107:BK1107"/>
    <mergeCell ref="BD1116:BK1116"/>
    <mergeCell ref="Q331:AA331"/>
    <mergeCell ref="D335:P335"/>
    <mergeCell ref="AB325:AK325"/>
    <mergeCell ref="AB318:AK318"/>
    <mergeCell ref="D310:O310"/>
    <mergeCell ref="P310:Y310"/>
    <mergeCell ref="Z310:AI310"/>
    <mergeCell ref="AJ310:AT310"/>
    <mergeCell ref="Q318:AA318"/>
    <mergeCell ref="D318:P318"/>
    <mergeCell ref="AL318:AT318"/>
    <mergeCell ref="AL319:AT319"/>
    <mergeCell ref="AL320:AT320"/>
    <mergeCell ref="D1352:Q1352"/>
    <mergeCell ref="AV1171:BK1171"/>
    <mergeCell ref="AV1172:BK1172"/>
    <mergeCell ref="AV1173:BK1173"/>
    <mergeCell ref="AV1202:BK1202"/>
    <mergeCell ref="D1253:AF1253"/>
    <mergeCell ref="AI151:AO151"/>
    <mergeCell ref="D1172:AF1172"/>
    <mergeCell ref="D1173:AF1173"/>
    <mergeCell ref="D1202:AF1202"/>
    <mergeCell ref="R1352:AE1352"/>
    <mergeCell ref="AF1350:AT1350"/>
    <mergeCell ref="AF1351:AT1351"/>
    <mergeCell ref="AG1164:AM1164"/>
    <mergeCell ref="BG248:BL249"/>
    <mergeCell ref="D354:V354"/>
    <mergeCell ref="D355:V355"/>
    <mergeCell ref="M345:P345"/>
    <mergeCell ref="M346:P346"/>
    <mergeCell ref="AQ340:AT341"/>
    <mergeCell ref="Y347:AA347"/>
    <mergeCell ref="D321:P321"/>
    <mergeCell ref="Z301:AI301"/>
    <mergeCell ref="AE345:AH345"/>
    <mergeCell ref="AE346:AH346"/>
    <mergeCell ref="AE347:AH347"/>
    <mergeCell ref="D332:P332"/>
    <mergeCell ref="M340:P341"/>
    <mergeCell ref="AB324:AK324"/>
    <mergeCell ref="AV1192:BK1192"/>
    <mergeCell ref="AV1194:BK1194"/>
    <mergeCell ref="BL1194:BT1194"/>
    <mergeCell ref="C1304:Z1304"/>
    <mergeCell ref="AW1304:BW1304"/>
    <mergeCell ref="BL1261:CN1262"/>
    <mergeCell ref="BL1263:CN1263"/>
    <mergeCell ref="AV1195:BK1195"/>
    <mergeCell ref="E149:F149"/>
    <mergeCell ref="G149:S149"/>
    <mergeCell ref="T149:AH149"/>
    <mergeCell ref="G150:S150"/>
    <mergeCell ref="T150:AH150"/>
    <mergeCell ref="AI150:AO150"/>
    <mergeCell ref="AP150:AV150"/>
    <mergeCell ref="BK159:BQ159"/>
    <mergeCell ref="Z302:AI302"/>
    <mergeCell ref="Z303:AI303"/>
    <mergeCell ref="D378:J379"/>
    <mergeCell ref="D359:V359"/>
    <mergeCell ref="D358:V358"/>
    <mergeCell ref="D357:V357"/>
    <mergeCell ref="D356:V356"/>
    <mergeCell ref="D352:V353"/>
    <mergeCell ref="D322:P322"/>
    <mergeCell ref="U400:Z400"/>
    <mergeCell ref="D308:O308"/>
    <mergeCell ref="AK1116:AT1116"/>
    <mergeCell ref="X187:AF187"/>
    <mergeCell ref="AG187:AK187"/>
    <mergeCell ref="AG192:AK192"/>
    <mergeCell ref="AG1174:AM1174"/>
    <mergeCell ref="AV1155:BK1155"/>
    <mergeCell ref="BL1155:BT1155"/>
    <mergeCell ref="BL1183:BT1183"/>
    <mergeCell ref="AG1192:AM1192"/>
    <mergeCell ref="AN1192:AT1192"/>
    <mergeCell ref="BX1353:CN1353"/>
    <mergeCell ref="R1353:AE1353"/>
    <mergeCell ref="BL1191:BT1191"/>
    <mergeCell ref="BU1194:CB1194"/>
    <mergeCell ref="CC1194:CH1194"/>
    <mergeCell ref="CI1194:CN1194"/>
    <mergeCell ref="AG1201:AM1201"/>
    <mergeCell ref="AN1201:AT1201"/>
    <mergeCell ref="CC1202:CH1202"/>
    <mergeCell ref="AN1202:AT1202"/>
    <mergeCell ref="D1196:AF1196"/>
    <mergeCell ref="AV1348:BI1349"/>
    <mergeCell ref="BJ1348:BW1349"/>
    <mergeCell ref="AV1350:BI1350"/>
    <mergeCell ref="AH1285:AP1285"/>
    <mergeCell ref="D1350:Q1350"/>
    <mergeCell ref="D1351:Q1351"/>
    <mergeCell ref="R1350:AE1350"/>
    <mergeCell ref="R1351:AE1351"/>
    <mergeCell ref="AG1253:AM1253"/>
    <mergeCell ref="AN1253:AT1253"/>
    <mergeCell ref="AV1253:BK1253"/>
    <mergeCell ref="BL1253:BT1253"/>
    <mergeCell ref="BU1253:CB1253"/>
    <mergeCell ref="BJ1350:BW1350"/>
    <mergeCell ref="AV1351:BI1351"/>
    <mergeCell ref="BJ1351:BW1351"/>
    <mergeCell ref="CC1253:CH1253"/>
    <mergeCell ref="C1283:V1283"/>
    <mergeCell ref="C1284:V1284"/>
    <mergeCell ref="CC1192:CH1192"/>
    <mergeCell ref="CI1192:CN1192"/>
    <mergeCell ref="AV1190:BK1190"/>
    <mergeCell ref="D1194:AF1194"/>
    <mergeCell ref="AG1187:AM1187"/>
    <mergeCell ref="AN1187:AT1187"/>
    <mergeCell ref="AG1188:AM1188"/>
    <mergeCell ref="AN1188:AT1188"/>
    <mergeCell ref="AG1189:AM1189"/>
    <mergeCell ref="D1187:AF1187"/>
    <mergeCell ref="AV1183:BK1183"/>
    <mergeCell ref="CI1184:CN1184"/>
    <mergeCell ref="BL1190:BT1190"/>
    <mergeCell ref="BU1190:CB1190"/>
    <mergeCell ref="AV1182:BK1182"/>
    <mergeCell ref="AG1202:AM1202"/>
    <mergeCell ref="D1181:AF1181"/>
    <mergeCell ref="AG1181:AM1181"/>
    <mergeCell ref="AN1181:AT1181"/>
    <mergeCell ref="BL1182:BT1182"/>
    <mergeCell ref="BU1182:CB1182"/>
    <mergeCell ref="CC1182:CH1182"/>
    <mergeCell ref="CI1182:CN1182"/>
    <mergeCell ref="D1182:AF1182"/>
    <mergeCell ref="AG1182:AM1182"/>
    <mergeCell ref="BL1181:BT1181"/>
    <mergeCell ref="D1198:AF1198"/>
    <mergeCell ref="D1199:AF1199"/>
    <mergeCell ref="D1191:AF1191"/>
    <mergeCell ref="AG1191:AM1191"/>
    <mergeCell ref="AN1191:AT1191"/>
    <mergeCell ref="D1192:AF1192"/>
    <mergeCell ref="CI1253:CN1253"/>
    <mergeCell ref="AF1353:AT1353"/>
    <mergeCell ref="D1345:AT1346"/>
    <mergeCell ref="D1348:Q1349"/>
    <mergeCell ref="R1348:AE1349"/>
    <mergeCell ref="AF1348:AT1349"/>
    <mergeCell ref="BL1195:BT1195"/>
    <mergeCell ref="BU1195:CB1195"/>
    <mergeCell ref="AV1352:BI1352"/>
    <mergeCell ref="BJ1352:BW1352"/>
    <mergeCell ref="AV1345:CN1347"/>
    <mergeCell ref="BX1348:CN1349"/>
    <mergeCell ref="BX1350:CN1350"/>
    <mergeCell ref="C1340:T1340"/>
    <mergeCell ref="AW1340:BN1340"/>
    <mergeCell ref="AV1199:BK1199"/>
    <mergeCell ref="BL1199:BT1199"/>
    <mergeCell ref="BU1199:CB1199"/>
    <mergeCell ref="CC1199:CH1199"/>
    <mergeCell ref="BX1352:CN1352"/>
    <mergeCell ref="AV1353:BI1353"/>
    <mergeCell ref="BJ1353:BW1353"/>
    <mergeCell ref="D1263:AG1263"/>
    <mergeCell ref="AH1263:BK1263"/>
    <mergeCell ref="D1264:CN1264"/>
    <mergeCell ref="D1353:Q1353"/>
    <mergeCell ref="C1285:K1285"/>
    <mergeCell ref="BP1285:BX1285"/>
    <mergeCell ref="D1280:CN1281"/>
    <mergeCell ref="A1275:CK1276"/>
    <mergeCell ref="A1277:L1278"/>
    <mergeCell ref="BX1351:CN1351"/>
    <mergeCell ref="AV1185:BK1185"/>
    <mergeCell ref="BL1185:BT1185"/>
    <mergeCell ref="BU1185:CB1185"/>
    <mergeCell ref="CC1185:CH1185"/>
    <mergeCell ref="BL1170:BT1170"/>
    <mergeCell ref="CI1185:CN1185"/>
    <mergeCell ref="AG1170:AM1170"/>
    <mergeCell ref="AV1170:BK1170"/>
    <mergeCell ref="BL1172:BT1172"/>
    <mergeCell ref="BL1173:BT1173"/>
    <mergeCell ref="AV1176:BK1176"/>
    <mergeCell ref="BL1176:BT1176"/>
    <mergeCell ref="BU1176:CB1176"/>
    <mergeCell ref="CC1176:CH1176"/>
    <mergeCell ref="CI1176:CN1176"/>
    <mergeCell ref="BL1177:BT1177"/>
    <mergeCell ref="BU1177:CB1177"/>
    <mergeCell ref="CC1177:CH1177"/>
    <mergeCell ref="AG1171:AM1171"/>
    <mergeCell ref="CC1184:CH1184"/>
    <mergeCell ref="BL1175:BT1175"/>
    <mergeCell ref="BL1179:BT1179"/>
    <mergeCell ref="BU1179:CB1179"/>
    <mergeCell ref="CC1179:CH1179"/>
    <mergeCell ref="AV1181:BK1181"/>
    <mergeCell ref="BU1183:CB1183"/>
    <mergeCell ref="CC1183:CH1183"/>
    <mergeCell ref="CI1183:CN1183"/>
    <mergeCell ref="AN1174:AT1174"/>
    <mergeCell ref="AG1175:AM1175"/>
    <mergeCell ref="AN1175:AT1175"/>
    <mergeCell ref="AG1176:AM1176"/>
    <mergeCell ref="CC1162:CH1162"/>
    <mergeCell ref="CI1162:CN1162"/>
    <mergeCell ref="BU1160:CB1160"/>
    <mergeCell ref="BL1164:BT1164"/>
    <mergeCell ref="CC1160:CH1160"/>
    <mergeCell ref="CI1160:CN1160"/>
    <mergeCell ref="BL1161:BT1161"/>
    <mergeCell ref="BU1161:CB1161"/>
    <mergeCell ref="CC1161:CH1161"/>
    <mergeCell ref="BL1159:BT1159"/>
    <mergeCell ref="CI1159:CN1159"/>
    <mergeCell ref="BU1153:CB1153"/>
    <mergeCell ref="AN1153:AT1153"/>
    <mergeCell ref="AN1154:AT1154"/>
    <mergeCell ref="AN1155:AT1155"/>
    <mergeCell ref="AN1156:AT1156"/>
    <mergeCell ref="AG1165:AM1165"/>
    <mergeCell ref="AG1162:AM1162"/>
    <mergeCell ref="AN1162:AT1162"/>
    <mergeCell ref="AV1158:BK1158"/>
    <mergeCell ref="AV1159:BK1159"/>
    <mergeCell ref="D1137:AN1137"/>
    <mergeCell ref="AV1168:BK1168"/>
    <mergeCell ref="AN1168:AT1168"/>
    <mergeCell ref="BU1166:CB1166"/>
    <mergeCell ref="AN1164:AT1164"/>
    <mergeCell ref="AN1165:AT1165"/>
    <mergeCell ref="D1165:AF1165"/>
    <mergeCell ref="D1166:AF1166"/>
    <mergeCell ref="D1167:AF1167"/>
    <mergeCell ref="AO1142:BI1142"/>
    <mergeCell ref="D1124:AN1124"/>
    <mergeCell ref="BJ1128:CD1128"/>
    <mergeCell ref="BJ1134:CD1134"/>
    <mergeCell ref="BJ1135:CD1135"/>
    <mergeCell ref="BJ1137:CD1137"/>
    <mergeCell ref="BJ1132:CD1132"/>
    <mergeCell ref="BJ1133:CD1133"/>
    <mergeCell ref="D1131:AN1131"/>
    <mergeCell ref="AV1164:BK1164"/>
    <mergeCell ref="AN1160:AT1160"/>
    <mergeCell ref="AN1161:AT1161"/>
    <mergeCell ref="AV1161:BK1161"/>
    <mergeCell ref="AN1157:AT1157"/>
    <mergeCell ref="AG1154:AM1154"/>
    <mergeCell ref="AG1155:AM1155"/>
    <mergeCell ref="AG1156:AM1156"/>
    <mergeCell ref="AG1157:AM1157"/>
    <mergeCell ref="AG1158:AM1158"/>
    <mergeCell ref="AG1163:AM1163"/>
    <mergeCell ref="D1164:AF1164"/>
    <mergeCell ref="D1157:AF1157"/>
    <mergeCell ref="D1156:AF1156"/>
    <mergeCell ref="CI1151:CN1151"/>
    <mergeCell ref="AG1150:AT1150"/>
    <mergeCell ref="D1159:AF1159"/>
    <mergeCell ref="CC1153:CH1153"/>
    <mergeCell ref="BU1151:CB1151"/>
    <mergeCell ref="CE1125:CN1125"/>
    <mergeCell ref="AG1153:AM1153"/>
    <mergeCell ref="AO1124:BI1124"/>
    <mergeCell ref="AO1125:BI1125"/>
    <mergeCell ref="AO1126:BI1126"/>
    <mergeCell ref="AO1128:BI1128"/>
    <mergeCell ref="AO1129:BI1129"/>
    <mergeCell ref="AO1130:BI1130"/>
    <mergeCell ref="D1152:AF1152"/>
    <mergeCell ref="D1150:AF1151"/>
    <mergeCell ref="AG1152:AM1152"/>
    <mergeCell ref="AG1151:AM1151"/>
    <mergeCell ref="AN1151:AT1151"/>
    <mergeCell ref="D1126:AN1126"/>
    <mergeCell ref="CC1155:CH1155"/>
    <mergeCell ref="AV1156:BK1156"/>
    <mergeCell ref="AN1158:AT1158"/>
    <mergeCell ref="BL1157:BT1157"/>
    <mergeCell ref="BL1158:BT1158"/>
    <mergeCell ref="AV1157:BK1157"/>
    <mergeCell ref="D1134:AN1134"/>
    <mergeCell ref="D1135:AN1135"/>
    <mergeCell ref="AO1141:BI1141"/>
    <mergeCell ref="D1132:AN1132"/>
    <mergeCell ref="D1133:AN1133"/>
    <mergeCell ref="AO1131:BI1131"/>
    <mergeCell ref="AO1132:BI1132"/>
    <mergeCell ref="BL1117:BS1117"/>
    <mergeCell ref="BJ1138:CD1138"/>
    <mergeCell ref="D1125:AN1125"/>
    <mergeCell ref="AV1114:BC1114"/>
    <mergeCell ref="CE1141:CN1141"/>
    <mergeCell ref="BD1115:BK1115"/>
    <mergeCell ref="BL1115:BS1115"/>
    <mergeCell ref="D1138:AN1138"/>
    <mergeCell ref="D1139:AN1139"/>
    <mergeCell ref="D1140:AN1140"/>
    <mergeCell ref="D1141:AN1141"/>
    <mergeCell ref="CI1153:CN1153"/>
    <mergeCell ref="AV1154:BK1154"/>
    <mergeCell ref="CI1157:CN1157"/>
    <mergeCell ref="BU1154:CB1154"/>
    <mergeCell ref="CI1156:CN1156"/>
    <mergeCell ref="AV1152:BK1152"/>
    <mergeCell ref="BL1152:BT1152"/>
    <mergeCell ref="BU1152:CB1152"/>
    <mergeCell ref="CI1154:CN1154"/>
    <mergeCell ref="CC1154:CH1154"/>
    <mergeCell ref="BL1153:BT1153"/>
    <mergeCell ref="BU1157:CB1157"/>
    <mergeCell ref="BL1151:BT1151"/>
    <mergeCell ref="CC1156:CH1156"/>
    <mergeCell ref="BJ1141:CD1141"/>
    <mergeCell ref="BU1155:CB1155"/>
    <mergeCell ref="CC1151:CH1151"/>
    <mergeCell ref="BL1154:BT1154"/>
    <mergeCell ref="CI1152:CN1152"/>
    <mergeCell ref="BL1156:BT1156"/>
    <mergeCell ref="BU1156:CB1156"/>
    <mergeCell ref="CB1111:CN1111"/>
    <mergeCell ref="BT1115:CA1115"/>
    <mergeCell ref="CB1110:CN1110"/>
    <mergeCell ref="BJ1127:CD1127"/>
    <mergeCell ref="BJ1136:CD1136"/>
    <mergeCell ref="BJ1139:CD1139"/>
    <mergeCell ref="BJ1140:CD1140"/>
    <mergeCell ref="AO1136:BI1136"/>
    <mergeCell ref="BJ1123:CD1123"/>
    <mergeCell ref="BJ1125:CD1125"/>
    <mergeCell ref="CE1138:CN1138"/>
    <mergeCell ref="CE1139:CN1139"/>
    <mergeCell ref="AO1140:BI1140"/>
    <mergeCell ref="CE1130:CN1130"/>
    <mergeCell ref="BJ1142:CD1142"/>
    <mergeCell ref="CE1142:CN1142"/>
    <mergeCell ref="AK1117:AT1117"/>
    <mergeCell ref="D1128:AN1128"/>
    <mergeCell ref="D1129:AN1129"/>
    <mergeCell ref="D1130:AN1130"/>
    <mergeCell ref="AO1137:BI1137"/>
    <mergeCell ref="D1127:AN1127"/>
    <mergeCell ref="Z1117:AJ1117"/>
    <mergeCell ref="BD1112:BK1112"/>
    <mergeCell ref="BL1112:BS1112"/>
    <mergeCell ref="D1112:Y1112"/>
    <mergeCell ref="D1113:Y1113"/>
    <mergeCell ref="D1114:Y1114"/>
    <mergeCell ref="D1115:Y1115"/>
    <mergeCell ref="D1116:Y1116"/>
    <mergeCell ref="D1117:Y1117"/>
    <mergeCell ref="AV1116:BC1116"/>
    <mergeCell ref="BT1106:CA1106"/>
    <mergeCell ref="AV1109:BC1109"/>
    <mergeCell ref="AV1111:BC1111"/>
    <mergeCell ref="BT1112:CA1112"/>
    <mergeCell ref="BL1107:BS1107"/>
    <mergeCell ref="BT1107:CA1107"/>
    <mergeCell ref="BL1114:BS1114"/>
    <mergeCell ref="BT1114:CA1114"/>
    <mergeCell ref="BD1106:BK1106"/>
    <mergeCell ref="BD1110:BK1110"/>
    <mergeCell ref="BL1110:BS1110"/>
    <mergeCell ref="BD1114:BK1114"/>
    <mergeCell ref="AK1112:AT1112"/>
    <mergeCell ref="AK1113:AT1113"/>
    <mergeCell ref="AK1114:AT1114"/>
    <mergeCell ref="AK1115:AT1115"/>
    <mergeCell ref="BL1111:BS1111"/>
    <mergeCell ref="BT1111:CA1111"/>
    <mergeCell ref="AV1113:BC1113"/>
    <mergeCell ref="BD1113:BK1113"/>
    <mergeCell ref="BL1106:BS1106"/>
    <mergeCell ref="AV1117:BC1117"/>
    <mergeCell ref="BD1117:BK1117"/>
    <mergeCell ref="CB1103:CN1105"/>
    <mergeCell ref="AV1105:BC1105"/>
    <mergeCell ref="BD1105:BK1105"/>
    <mergeCell ref="BY1049:CA1049"/>
    <mergeCell ref="CB1049:CJ1049"/>
    <mergeCell ref="CK1050:CN1050"/>
    <mergeCell ref="BR1051:BX1051"/>
    <mergeCell ref="BY1051:CA1051"/>
    <mergeCell ref="CB1051:CJ1051"/>
    <mergeCell ref="CK1051:CN1051"/>
    <mergeCell ref="BK1052:BQ1052"/>
    <mergeCell ref="BR1052:BX1052"/>
    <mergeCell ref="BQ1058:BX1059"/>
    <mergeCell ref="BQ1064:BX1064"/>
    <mergeCell ref="BY1060:CN1060"/>
    <mergeCell ref="BY1061:CN1061"/>
    <mergeCell ref="AV1089:BI1090"/>
    <mergeCell ref="BJ1089:BW1090"/>
    <mergeCell ref="BX1089:CN1090"/>
    <mergeCell ref="AV1095:CN1095"/>
    <mergeCell ref="AV1094:CN1094"/>
    <mergeCell ref="CB1050:CJ1050"/>
    <mergeCell ref="AV1076:BU1076"/>
    <mergeCell ref="AV1077:BU1077"/>
    <mergeCell ref="AV1078:BU1078"/>
    <mergeCell ref="AV1079:BU1079"/>
    <mergeCell ref="BK1053:BQ1053"/>
    <mergeCell ref="BR1053:BX1053"/>
    <mergeCell ref="AV1082:BU1082"/>
    <mergeCell ref="BQ1065:BX1065"/>
    <mergeCell ref="BQ1060:BX1060"/>
    <mergeCell ref="Q1091:W1091"/>
    <mergeCell ref="X1075:AD1075"/>
    <mergeCell ref="Q1084:W1084"/>
    <mergeCell ref="Q1087:W1087"/>
    <mergeCell ref="X1083:AD1083"/>
    <mergeCell ref="D938:Y939"/>
    <mergeCell ref="Z938:AT938"/>
    <mergeCell ref="D936:AT937"/>
    <mergeCell ref="Z939:AE939"/>
    <mergeCell ref="AF939:AM939"/>
    <mergeCell ref="AN939:AT939"/>
    <mergeCell ref="D940:Y940"/>
    <mergeCell ref="D941:Y941"/>
    <mergeCell ref="AV988:CL988"/>
    <mergeCell ref="AV951:CM951"/>
    <mergeCell ref="CG944:CN944"/>
    <mergeCell ref="BL944:BR944"/>
    <mergeCell ref="BL945:BR945"/>
    <mergeCell ref="CB1039:CJ1039"/>
    <mergeCell ref="BY1053:CA1053"/>
    <mergeCell ref="CB1053:CJ1053"/>
    <mergeCell ref="BZ947:CF947"/>
    <mergeCell ref="BS948:BY948"/>
    <mergeCell ref="Z1024:AE1024"/>
    <mergeCell ref="D1026:Y1026"/>
    <mergeCell ref="W1050:AD1050"/>
    <mergeCell ref="CF1004:CN1004"/>
    <mergeCell ref="AV1071:CN1072"/>
    <mergeCell ref="Y1062:AI1062"/>
    <mergeCell ref="AJ1060:AT1060"/>
    <mergeCell ref="AJ1061:AT1061"/>
    <mergeCell ref="AJ1062:AT1062"/>
    <mergeCell ref="AE1094:AT1094"/>
    <mergeCell ref="AN1000:AT1000"/>
    <mergeCell ref="AV1080:BU1080"/>
    <mergeCell ref="BQ1062:BX1062"/>
    <mergeCell ref="AV1058:BP1059"/>
    <mergeCell ref="BQ1068:BX1068"/>
    <mergeCell ref="BY1068:CN1068"/>
    <mergeCell ref="AV1069:BP1069"/>
    <mergeCell ref="CF1005:CN1005"/>
    <mergeCell ref="CF1001:CN1001"/>
    <mergeCell ref="CG940:CN940"/>
    <mergeCell ref="CG941:CN941"/>
    <mergeCell ref="CG942:CN942"/>
    <mergeCell ref="AV998:BQ998"/>
    <mergeCell ref="BR1036:BX1037"/>
    <mergeCell ref="BY1036:CN1036"/>
    <mergeCell ref="BY1037:CA1037"/>
    <mergeCell ref="AV1054:CL1054"/>
    <mergeCell ref="BL950:BR950"/>
    <mergeCell ref="BL946:BR946"/>
    <mergeCell ref="BV1079:CN1079"/>
    <mergeCell ref="BQ1069:BX1069"/>
    <mergeCell ref="BY1038:CA1038"/>
    <mergeCell ref="BY1052:CA1052"/>
    <mergeCell ref="CB1052:CJ1052"/>
    <mergeCell ref="CK1052:CN1052"/>
    <mergeCell ref="AV1053:BJ1053"/>
    <mergeCell ref="BR1049:BX1049"/>
    <mergeCell ref="AV945:BK945"/>
    <mergeCell ref="AV946:BK946"/>
    <mergeCell ref="AV947:BK947"/>
    <mergeCell ref="AV948:BK948"/>
    <mergeCell ref="AV949:BK949"/>
    <mergeCell ref="AV969:CL969"/>
    <mergeCell ref="D1107:Y1107"/>
    <mergeCell ref="D1108:Y1108"/>
    <mergeCell ref="D1109:Y1109"/>
    <mergeCell ref="D1110:Y1110"/>
    <mergeCell ref="D1103:Y1104"/>
    <mergeCell ref="D1111:Y1111"/>
    <mergeCell ref="AK1105:AT1105"/>
    <mergeCell ref="AK1106:AT1106"/>
    <mergeCell ref="AK1107:AT1107"/>
    <mergeCell ref="AK1108:AT1108"/>
    <mergeCell ref="AK1109:AT1109"/>
    <mergeCell ref="AK1110:AT1110"/>
    <mergeCell ref="D1106:Y1106"/>
    <mergeCell ref="AA960:AT960"/>
    <mergeCell ref="X1092:AD1092"/>
    <mergeCell ref="D1084:P1084"/>
    <mergeCell ref="AE1086:AT1086"/>
    <mergeCell ref="AE1087:AT1087"/>
    <mergeCell ref="D1091:P1091"/>
    <mergeCell ref="D1085:P1085"/>
    <mergeCell ref="D1075:P1075"/>
    <mergeCell ref="AE1091:AT1091"/>
    <mergeCell ref="X1087:AD1087"/>
    <mergeCell ref="Q1079:W1079"/>
    <mergeCell ref="Q1080:W1080"/>
    <mergeCell ref="Y1061:AI1061"/>
    <mergeCell ref="AU886:BL886"/>
    <mergeCell ref="BM886:BU886"/>
    <mergeCell ref="BV886:CD886"/>
    <mergeCell ref="CE886:CM886"/>
    <mergeCell ref="AN943:AT943"/>
    <mergeCell ref="BV888:CD888"/>
    <mergeCell ref="CG947:CN947"/>
    <mergeCell ref="D1087:P1087"/>
    <mergeCell ref="BR1038:BX1038"/>
    <mergeCell ref="AV1021:BQ1021"/>
    <mergeCell ref="BK1040:BQ1040"/>
    <mergeCell ref="BX1022:CC1022"/>
    <mergeCell ref="BX1021:CC1021"/>
    <mergeCell ref="BT1105:CA1105"/>
    <mergeCell ref="D931:AN931"/>
    <mergeCell ref="AM1040:AT1040"/>
    <mergeCell ref="AM1041:AT1041"/>
    <mergeCell ref="O1049:V1049"/>
    <mergeCell ref="O1050:V1050"/>
    <mergeCell ref="O1051:V1051"/>
    <mergeCell ref="O1052:V1052"/>
    <mergeCell ref="W1049:AD1049"/>
    <mergeCell ref="AV1073:BU1074"/>
    <mergeCell ref="BV1073:CN1074"/>
    <mergeCell ref="D1092:P1092"/>
    <mergeCell ref="CG948:CN948"/>
    <mergeCell ref="CG943:CN943"/>
    <mergeCell ref="BR1004:BW1004"/>
    <mergeCell ref="BX1004:CE1004"/>
    <mergeCell ref="BZ948:CF948"/>
    <mergeCell ref="BZ945:CF945"/>
    <mergeCell ref="BS946:BY946"/>
    <mergeCell ref="AI786:AT786"/>
    <mergeCell ref="AI787:AT787"/>
    <mergeCell ref="AI788:AT788"/>
    <mergeCell ref="AL762:AT762"/>
    <mergeCell ref="AO771:AT771"/>
    <mergeCell ref="AO772:AT772"/>
    <mergeCell ref="AB789:AH789"/>
    <mergeCell ref="W796:AJ796"/>
    <mergeCell ref="AB786:AH786"/>
    <mergeCell ref="D804:V804"/>
    <mergeCell ref="AA811:AT811"/>
    <mergeCell ref="D808:Z809"/>
    <mergeCell ref="AV1045:CN1046"/>
    <mergeCell ref="BM916:BU916"/>
    <mergeCell ref="BV916:CD916"/>
    <mergeCell ref="BV907:CD907"/>
    <mergeCell ref="BL923:CN923"/>
    <mergeCell ref="BM918:BU918"/>
    <mergeCell ref="D903:AB903"/>
    <mergeCell ref="AC903:AT903"/>
    <mergeCell ref="AV1004:BQ1004"/>
    <mergeCell ref="CF1000:CN1000"/>
    <mergeCell ref="AV1003:BQ1003"/>
    <mergeCell ref="AU881:BL882"/>
    <mergeCell ref="CF997:CN997"/>
    <mergeCell ref="BZ944:CF944"/>
    <mergeCell ref="BS945:BY945"/>
    <mergeCell ref="BR1001:BW1001"/>
    <mergeCell ref="BL942:BR942"/>
    <mergeCell ref="BL943:BR943"/>
    <mergeCell ref="CF1011:CN1011"/>
    <mergeCell ref="BX1005:CE1005"/>
    <mergeCell ref="T764:W764"/>
    <mergeCell ref="AC764:AF764"/>
    <mergeCell ref="AL764:AO764"/>
    <mergeCell ref="AP764:AT764"/>
    <mergeCell ref="D776:V776"/>
    <mergeCell ref="W771:AB771"/>
    <mergeCell ref="W772:AB772"/>
    <mergeCell ref="W773:AB773"/>
    <mergeCell ref="AC771:AH771"/>
    <mergeCell ref="AC772:AH772"/>
    <mergeCell ref="AC773:AH773"/>
    <mergeCell ref="AI771:AN771"/>
    <mergeCell ref="AI772:AN772"/>
    <mergeCell ref="AI773:AN773"/>
    <mergeCell ref="D761:AT761"/>
    <mergeCell ref="AO770:AT770"/>
    <mergeCell ref="AO774:AT774"/>
    <mergeCell ref="X764:AB764"/>
    <mergeCell ref="AI775:AN775"/>
    <mergeCell ref="W770:AB770"/>
    <mergeCell ref="AC770:AH770"/>
    <mergeCell ref="D771:V771"/>
    <mergeCell ref="R596:U596"/>
    <mergeCell ref="AG603:AI603"/>
    <mergeCell ref="AG604:AI604"/>
    <mergeCell ref="AG605:AI605"/>
    <mergeCell ref="AG606:AI606"/>
    <mergeCell ref="AG607:AI607"/>
    <mergeCell ref="AG608:AI608"/>
    <mergeCell ref="AJ603:AL603"/>
    <mergeCell ref="AM612:AP612"/>
    <mergeCell ref="AM613:AP613"/>
    <mergeCell ref="AJ602:AL602"/>
    <mergeCell ref="AJ600:AL600"/>
    <mergeCell ref="AG602:AI602"/>
    <mergeCell ref="AG612:AI612"/>
    <mergeCell ref="AG609:AI609"/>
    <mergeCell ref="AM608:AP608"/>
    <mergeCell ref="AM609:AP609"/>
    <mergeCell ref="AM610:AP610"/>
    <mergeCell ref="AD608:AF608"/>
    <mergeCell ref="AM600:AP600"/>
    <mergeCell ref="AM601:AP601"/>
    <mergeCell ref="AD605:AF605"/>
    <mergeCell ref="AM611:AP611"/>
    <mergeCell ref="AJ604:AL604"/>
    <mergeCell ref="AJ605:AL605"/>
    <mergeCell ref="AJ606:AL606"/>
    <mergeCell ref="AJ607:AL607"/>
    <mergeCell ref="AJ608:AL608"/>
    <mergeCell ref="AJ609:AL609"/>
    <mergeCell ref="AJ610:AL610"/>
    <mergeCell ref="AJ611:AL611"/>
    <mergeCell ref="Z612:AC612"/>
    <mergeCell ref="R594:Y594"/>
    <mergeCell ref="Z594:AL594"/>
    <mergeCell ref="AK586:AT586"/>
    <mergeCell ref="AG526:AJ526"/>
    <mergeCell ref="Y563:AH563"/>
    <mergeCell ref="AI563:AT563"/>
    <mergeCell ref="AE556:AL556"/>
    <mergeCell ref="AM556:AT556"/>
    <mergeCell ref="AE558:AH558"/>
    <mergeCell ref="AI558:AL558"/>
    <mergeCell ref="AM558:AP558"/>
    <mergeCell ref="AQ558:AT558"/>
    <mergeCell ref="O557:R557"/>
    <mergeCell ref="S557:V557"/>
    <mergeCell ref="O564:S564"/>
    <mergeCell ref="AK576:AT576"/>
    <mergeCell ref="AJ595:AL595"/>
    <mergeCell ref="Z615:AC615"/>
    <mergeCell ref="V598:Y598"/>
    <mergeCell ref="AA577:AJ577"/>
    <mergeCell ref="V550:AB550"/>
    <mergeCell ref="AC550:AT550"/>
    <mergeCell ref="D551:U551"/>
    <mergeCell ref="V551:AB551"/>
    <mergeCell ref="AC551:AT551"/>
    <mergeCell ref="D532:AJ532"/>
    <mergeCell ref="AO530:AQ531"/>
    <mergeCell ref="AG530:AJ531"/>
    <mergeCell ref="AK577:AT577"/>
    <mergeCell ref="AK578:AT578"/>
    <mergeCell ref="Z596:AC596"/>
    <mergeCell ref="D592:AO592"/>
    <mergeCell ref="AK526:AN526"/>
    <mergeCell ref="AD613:AF613"/>
    <mergeCell ref="AD614:AF614"/>
    <mergeCell ref="AQ613:AT613"/>
    <mergeCell ref="AQ614:AT614"/>
    <mergeCell ref="D603:Q603"/>
    <mergeCell ref="D611:Q611"/>
    <mergeCell ref="AK530:AN531"/>
    <mergeCell ref="AG614:AI614"/>
    <mergeCell ref="R599:U599"/>
    <mergeCell ref="D597:Q597"/>
    <mergeCell ref="R597:U597"/>
    <mergeCell ref="AA573:AJ574"/>
    <mergeCell ref="AD597:AF597"/>
    <mergeCell ref="V542:AB542"/>
    <mergeCell ref="V549:AB549"/>
    <mergeCell ref="AC549:AT549"/>
    <mergeCell ref="AG439:AM439"/>
    <mergeCell ref="AL506:AT506"/>
    <mergeCell ref="AC505:AK505"/>
    <mergeCell ref="L482:Q482"/>
    <mergeCell ref="AV506:AZ506"/>
    <mergeCell ref="CE504:CI504"/>
    <mergeCell ref="L516:U516"/>
    <mergeCell ref="L493:Q493"/>
    <mergeCell ref="D520:AT521"/>
    <mergeCell ref="AG522:AT522"/>
    <mergeCell ref="AG523:AJ523"/>
    <mergeCell ref="AK523:AN523"/>
    <mergeCell ref="D558:N558"/>
    <mergeCell ref="D556:N557"/>
    <mergeCell ref="W556:AD556"/>
    <mergeCell ref="Y564:AC564"/>
    <mergeCell ref="AD564:AH564"/>
    <mergeCell ref="AI564:AN564"/>
    <mergeCell ref="AO564:AT564"/>
    <mergeCell ref="O563:X563"/>
    <mergeCell ref="AM557:AP557"/>
    <mergeCell ref="AQ557:AT557"/>
    <mergeCell ref="W557:Z557"/>
    <mergeCell ref="AA557:AD557"/>
    <mergeCell ref="D527:AF527"/>
    <mergeCell ref="D528:AF528"/>
    <mergeCell ref="O556:V556"/>
    <mergeCell ref="V544:AB544"/>
    <mergeCell ref="AC544:AT544"/>
    <mergeCell ref="D543:U543"/>
    <mergeCell ref="D545:U545"/>
    <mergeCell ref="D550:U550"/>
    <mergeCell ref="L492:Q492"/>
    <mergeCell ref="R482:U482"/>
    <mergeCell ref="V487:Y487"/>
    <mergeCell ref="C491:K491"/>
    <mergeCell ref="C487:K487"/>
    <mergeCell ref="C486:K486"/>
    <mergeCell ref="CF466:CN466"/>
    <mergeCell ref="AV464:BV464"/>
    <mergeCell ref="AV488:BU488"/>
    <mergeCell ref="BI475:BQ475"/>
    <mergeCell ref="BI476:BQ476"/>
    <mergeCell ref="AL505:AT505"/>
    <mergeCell ref="D515:K515"/>
    <mergeCell ref="L515:U515"/>
    <mergeCell ref="BK504:BO504"/>
    <mergeCell ref="K506:S506"/>
    <mergeCell ref="D512:K513"/>
    <mergeCell ref="L512:U513"/>
    <mergeCell ref="AV511:BS512"/>
    <mergeCell ref="AV491:BU491"/>
    <mergeCell ref="BV491:CN491"/>
    <mergeCell ref="T501:AB503"/>
    <mergeCell ref="AC501:AK503"/>
    <mergeCell ref="AL501:AT503"/>
    <mergeCell ref="Z493:AF493"/>
    <mergeCell ref="AV471:CN472"/>
    <mergeCell ref="CF465:CN465"/>
    <mergeCell ref="L483:Q483"/>
    <mergeCell ref="C488:K488"/>
    <mergeCell ref="AG484:AM484"/>
    <mergeCell ref="AG485:AM485"/>
    <mergeCell ref="V486:Y486"/>
    <mergeCell ref="BW416:CB416"/>
    <mergeCell ref="D428:N428"/>
    <mergeCell ref="AV455:BV455"/>
    <mergeCell ref="BW453:CE454"/>
    <mergeCell ref="BM426:BR426"/>
    <mergeCell ref="BM427:BR427"/>
    <mergeCell ref="BS427:BU427"/>
    <mergeCell ref="BV425:CA425"/>
    <mergeCell ref="BS425:BU425"/>
    <mergeCell ref="AN444:AT444"/>
    <mergeCell ref="Z438:AF438"/>
    <mergeCell ref="BM428:BR428"/>
    <mergeCell ref="Y426:AB426"/>
    <mergeCell ref="AK428:AO428"/>
    <mergeCell ref="D431:CN432"/>
    <mergeCell ref="AG434:AT434"/>
    <mergeCell ref="L485:Q485"/>
    <mergeCell ref="AK426:AO426"/>
    <mergeCell ref="T427:X427"/>
    <mergeCell ref="CB426:CE426"/>
    <mergeCell ref="S435:Y436"/>
    <mergeCell ref="Z435:AF436"/>
    <mergeCell ref="AP426:AT426"/>
    <mergeCell ref="AC426:AF426"/>
    <mergeCell ref="Z440:AF440"/>
    <mergeCell ref="AG426:AJ426"/>
    <mergeCell ref="Y427:AB427"/>
    <mergeCell ref="AC427:AF427"/>
    <mergeCell ref="AG427:AJ427"/>
    <mergeCell ref="Y428:AB428"/>
    <mergeCell ref="S434:AF434"/>
    <mergeCell ref="Z437:AF437"/>
    <mergeCell ref="D412:T412"/>
    <mergeCell ref="BP504:BT504"/>
    <mergeCell ref="BU504:BY504"/>
    <mergeCell ref="BZ504:CD504"/>
    <mergeCell ref="D429:AT429"/>
    <mergeCell ref="AF476:AT476"/>
    <mergeCell ref="D471:AT472"/>
    <mergeCell ref="AM415:AR415"/>
    <mergeCell ref="U416:Z416"/>
    <mergeCell ref="BE414:BJ414"/>
    <mergeCell ref="U412:Z412"/>
    <mergeCell ref="BE416:BJ416"/>
    <mergeCell ref="BE417:BJ417"/>
    <mergeCell ref="BQ413:BV413"/>
    <mergeCell ref="BW461:CE461"/>
    <mergeCell ref="BW457:CE457"/>
    <mergeCell ref="BV493:CN493"/>
    <mergeCell ref="AG493:AM493"/>
    <mergeCell ref="L487:Q487"/>
    <mergeCell ref="CC417:CH417"/>
    <mergeCell ref="O426:S426"/>
    <mergeCell ref="T426:X426"/>
    <mergeCell ref="AK423:AO425"/>
    <mergeCell ref="AP423:AT425"/>
    <mergeCell ref="D423:N425"/>
    <mergeCell ref="BK416:BP416"/>
    <mergeCell ref="BK417:BP417"/>
    <mergeCell ref="AM417:AR417"/>
    <mergeCell ref="C494:AS494"/>
    <mergeCell ref="AN492:AS492"/>
    <mergeCell ref="L486:Q486"/>
    <mergeCell ref="AM416:AR416"/>
    <mergeCell ref="AV468:BV468"/>
    <mergeCell ref="R476:AE476"/>
    <mergeCell ref="AV517:BS517"/>
    <mergeCell ref="D544:U544"/>
    <mergeCell ref="R493:U493"/>
    <mergeCell ref="BK404:BP404"/>
    <mergeCell ref="D418:CH418"/>
    <mergeCell ref="BQ408:BV408"/>
    <mergeCell ref="BQ409:BV409"/>
    <mergeCell ref="AA416:AF416"/>
    <mergeCell ref="D514:K514"/>
    <mergeCell ref="L514:U514"/>
    <mergeCell ref="V514:AD514"/>
    <mergeCell ref="D517:K517"/>
    <mergeCell ref="L517:U517"/>
    <mergeCell ref="AA414:AF414"/>
    <mergeCell ref="AA415:AF415"/>
    <mergeCell ref="AG413:AL413"/>
    <mergeCell ref="BQ412:BV412"/>
    <mergeCell ref="AY413:BD413"/>
    <mergeCell ref="BW415:CB415"/>
    <mergeCell ref="BA501:BE503"/>
    <mergeCell ref="BF501:BJ503"/>
    <mergeCell ref="BK501:BO503"/>
    <mergeCell ref="U414:Z414"/>
    <mergeCell ref="CC415:CH415"/>
    <mergeCell ref="BQ415:BV415"/>
    <mergeCell ref="BQ416:BV416"/>
    <mergeCell ref="AN440:AT440"/>
    <mergeCell ref="AG441:AM441"/>
    <mergeCell ref="AM414:AR414"/>
    <mergeCell ref="T504:AB504"/>
    <mergeCell ref="CC413:CH413"/>
    <mergeCell ref="BQ414:BV414"/>
    <mergeCell ref="AG407:AL407"/>
    <mergeCell ref="AY410:BD410"/>
    <mergeCell ref="AG408:AL408"/>
    <mergeCell ref="AG412:AL412"/>
    <mergeCell ref="AA406:AF406"/>
    <mergeCell ref="AA407:AF407"/>
    <mergeCell ref="AS406:AX406"/>
    <mergeCell ref="AS407:AX407"/>
    <mergeCell ref="AG415:AL415"/>
    <mergeCell ref="AY412:BD412"/>
    <mergeCell ref="AM410:AR410"/>
    <mergeCell ref="AY408:BD408"/>
    <mergeCell ref="AM408:AR408"/>
    <mergeCell ref="BE415:BJ415"/>
    <mergeCell ref="BW406:CB406"/>
    <mergeCell ref="BW407:CB407"/>
    <mergeCell ref="BW408:CB408"/>
    <mergeCell ref="BW409:CB409"/>
    <mergeCell ref="BW410:CB410"/>
    <mergeCell ref="BK409:BP409"/>
    <mergeCell ref="BK412:BP412"/>
    <mergeCell ref="BK413:BP413"/>
    <mergeCell ref="AM413:AR413"/>
    <mergeCell ref="AS413:AX413"/>
    <mergeCell ref="BE412:BJ412"/>
    <mergeCell ref="AG409:AL409"/>
    <mergeCell ref="AG411:AL411"/>
    <mergeCell ref="AG406:AL406"/>
    <mergeCell ref="AY415:BD415"/>
    <mergeCell ref="BE413:BJ413"/>
    <mergeCell ref="CI411:CN411"/>
    <mergeCell ref="AI144:AO144"/>
    <mergeCell ref="CF146:CJ146"/>
    <mergeCell ref="CK146:CN146"/>
    <mergeCell ref="E147:F147"/>
    <mergeCell ref="G147:S147"/>
    <mergeCell ref="T147:AH147"/>
    <mergeCell ref="AI147:AO147"/>
    <mergeCell ref="U407:Z407"/>
    <mergeCell ref="CC400:CH400"/>
    <mergeCell ref="CC401:CH401"/>
    <mergeCell ref="AM397:BD397"/>
    <mergeCell ref="AG398:AL398"/>
    <mergeCell ref="AS410:AX410"/>
    <mergeCell ref="AS404:AX404"/>
    <mergeCell ref="AS405:AX405"/>
    <mergeCell ref="AY411:BD411"/>
    <mergeCell ref="BQ402:BV402"/>
    <mergeCell ref="BQ403:BV403"/>
    <mergeCell ref="BE402:BJ402"/>
    <mergeCell ref="AS409:AX409"/>
    <mergeCell ref="AG401:AL401"/>
    <mergeCell ref="AG402:AL402"/>
    <mergeCell ref="AM402:AR402"/>
    <mergeCell ref="AM403:AR403"/>
    <mergeCell ref="BQ405:BV405"/>
    <mergeCell ref="BQ410:BV410"/>
    <mergeCell ref="BQ411:BV411"/>
    <mergeCell ref="BE411:BJ411"/>
    <mergeCell ref="AY406:BD406"/>
    <mergeCell ref="O199:W199"/>
    <mergeCell ref="D403:T403"/>
    <mergeCell ref="D404:T404"/>
    <mergeCell ref="D405:T405"/>
    <mergeCell ref="D401:T401"/>
    <mergeCell ref="U406:Z406"/>
    <mergeCell ref="U411:Z411"/>
    <mergeCell ref="AG399:AL399"/>
    <mergeCell ref="AS401:AX401"/>
    <mergeCell ref="AS411:AX411"/>
    <mergeCell ref="AM409:AR409"/>
    <mergeCell ref="AM411:AR411"/>
    <mergeCell ref="AS402:AX402"/>
    <mergeCell ref="BK406:BP406"/>
    <mergeCell ref="BK407:BP407"/>
    <mergeCell ref="BK408:BP408"/>
    <mergeCell ref="BK401:BP401"/>
    <mergeCell ref="AG410:AL410"/>
    <mergeCell ref="AA411:AF411"/>
    <mergeCell ref="BK411:BP411"/>
    <mergeCell ref="AG404:AL404"/>
    <mergeCell ref="U408:Z408"/>
    <mergeCell ref="U410:Z410"/>
    <mergeCell ref="AM405:AR405"/>
    <mergeCell ref="AA405:AF405"/>
    <mergeCell ref="AY404:BD404"/>
    <mergeCell ref="AA402:AF402"/>
    <mergeCell ref="AA404:AF404"/>
    <mergeCell ref="AY407:BD407"/>
    <mergeCell ref="BE403:BJ403"/>
    <mergeCell ref="AY400:BD400"/>
    <mergeCell ref="BK399:BP399"/>
    <mergeCell ref="AY402:BD402"/>
    <mergeCell ref="U401:Z401"/>
    <mergeCell ref="BV348:CN348"/>
    <mergeCell ref="AI116:AO116"/>
    <mergeCell ref="AP116:AV116"/>
    <mergeCell ref="AW116:BC116"/>
    <mergeCell ref="BD116:BJ116"/>
    <mergeCell ref="CF117:CJ117"/>
    <mergeCell ref="BY144:CE144"/>
    <mergeCell ref="E137:F137"/>
    <mergeCell ref="AI137:AO137"/>
    <mergeCell ref="T137:AH137"/>
    <mergeCell ref="CK137:CN137"/>
    <mergeCell ref="CF149:CJ149"/>
    <mergeCell ref="CK149:CN149"/>
    <mergeCell ref="CK148:CN148"/>
    <mergeCell ref="D328:P328"/>
    <mergeCell ref="D323:P323"/>
    <mergeCell ref="P297:Y297"/>
    <mergeCell ref="P298:Y298"/>
    <mergeCell ref="P299:Y299"/>
    <mergeCell ref="P300:Y300"/>
    <mergeCell ref="BY137:CE137"/>
    <mergeCell ref="BK148:BQ148"/>
    <mergeCell ref="BR148:BX148"/>
    <mergeCell ref="D347:L347"/>
    <mergeCell ref="AM342:AP342"/>
    <mergeCell ref="AV341:BK341"/>
    <mergeCell ref="AB332:AK332"/>
    <mergeCell ref="Q334:AA334"/>
    <mergeCell ref="D303:O303"/>
    <mergeCell ref="AB321:AK321"/>
    <mergeCell ref="AJ305:AT305"/>
    <mergeCell ref="AG189:AK189"/>
    <mergeCell ref="G115:S115"/>
    <mergeCell ref="E114:F114"/>
    <mergeCell ref="G114:S114"/>
    <mergeCell ref="BY148:CE148"/>
    <mergeCell ref="G146:S146"/>
    <mergeCell ref="T146:AH146"/>
    <mergeCell ref="AI146:AO146"/>
    <mergeCell ref="AP146:AV146"/>
    <mergeCell ref="AI136:AO136"/>
    <mergeCell ref="AP136:AV136"/>
    <mergeCell ref="AW146:BC146"/>
    <mergeCell ref="BK144:BQ144"/>
    <mergeCell ref="BR144:BX144"/>
    <mergeCell ref="E138:F138"/>
    <mergeCell ref="BK142:BQ142"/>
    <mergeCell ref="BK141:BQ141"/>
    <mergeCell ref="BR141:BX141"/>
    <mergeCell ref="BR142:BX142"/>
    <mergeCell ref="G148:S148"/>
    <mergeCell ref="T148:AH148"/>
    <mergeCell ref="AI148:AO148"/>
    <mergeCell ref="AP148:AV148"/>
    <mergeCell ref="AW148:BC148"/>
    <mergeCell ref="BD148:BJ148"/>
    <mergeCell ref="BR145:BX145"/>
    <mergeCell ref="G137:S137"/>
    <mergeCell ref="BK114:BQ114"/>
    <mergeCell ref="BR114:BX114"/>
    <mergeCell ref="BD117:BJ117"/>
    <mergeCell ref="BR120:BX120"/>
    <mergeCell ref="E128:F128"/>
    <mergeCell ref="G128:S128"/>
    <mergeCell ref="G113:S113"/>
    <mergeCell ref="T113:AH113"/>
    <mergeCell ref="AI113:AO113"/>
    <mergeCell ref="AP113:AV113"/>
    <mergeCell ref="CK115:CN115"/>
    <mergeCell ref="E116:F116"/>
    <mergeCell ref="G116:S116"/>
    <mergeCell ref="T116:AH116"/>
    <mergeCell ref="E113:F113"/>
    <mergeCell ref="T115:AH115"/>
    <mergeCell ref="BK115:BQ115"/>
    <mergeCell ref="BR115:BX115"/>
    <mergeCell ref="BY115:CE115"/>
    <mergeCell ref="AI114:AO114"/>
    <mergeCell ref="AI115:AO115"/>
    <mergeCell ref="T114:AH114"/>
    <mergeCell ref="AW149:BC149"/>
    <mergeCell ref="BD149:BJ149"/>
    <mergeCell ref="BK149:BQ149"/>
    <mergeCell ref="BR149:BX149"/>
    <mergeCell ref="AI138:AO138"/>
    <mergeCell ref="CF118:CJ118"/>
    <mergeCell ref="E136:F136"/>
    <mergeCell ref="G136:S136"/>
    <mergeCell ref="T136:AH136"/>
    <mergeCell ref="AP149:AV149"/>
    <mergeCell ref="BK113:BQ113"/>
    <mergeCell ref="BR113:BX113"/>
    <mergeCell ref="T138:AH138"/>
    <mergeCell ref="CK141:CN141"/>
    <mergeCell ref="CF148:CJ148"/>
    <mergeCell ref="E115:F115"/>
    <mergeCell ref="CI416:CN416"/>
    <mergeCell ref="AS415:AX415"/>
    <mergeCell ref="AS416:AX416"/>
    <mergeCell ref="AS417:AX417"/>
    <mergeCell ref="AY414:BD414"/>
    <mergeCell ref="AM398:AR398"/>
    <mergeCell ref="AM399:AR399"/>
    <mergeCell ref="R369:AE370"/>
    <mergeCell ref="D389:V389"/>
    <mergeCell ref="AA399:AF399"/>
    <mergeCell ref="AM400:AR400"/>
    <mergeCell ref="AM406:AR406"/>
    <mergeCell ref="Q340:T341"/>
    <mergeCell ref="Q342:T342"/>
    <mergeCell ref="D334:P334"/>
    <mergeCell ref="W355:AD355"/>
    <mergeCell ref="AB346:AD346"/>
    <mergeCell ref="BL340:BT340"/>
    <mergeCell ref="AB335:AK335"/>
    <mergeCell ref="D394:CN395"/>
    <mergeCell ref="AA412:AF412"/>
    <mergeCell ref="AM401:AR401"/>
    <mergeCell ref="AM407:AR407"/>
    <mergeCell ref="AI340:AL341"/>
    <mergeCell ref="AQ344:AT344"/>
    <mergeCell ref="AF375:AT375"/>
    <mergeCell ref="D376:J377"/>
    <mergeCell ref="K376:Q377"/>
    <mergeCell ref="R375:AE375"/>
    <mergeCell ref="CI413:CN413"/>
    <mergeCell ref="CI414:CN414"/>
    <mergeCell ref="BL369:BO370"/>
    <mergeCell ref="AB333:AK333"/>
    <mergeCell ref="AB334:AK334"/>
    <mergeCell ref="AL333:AT333"/>
    <mergeCell ref="AB345:AD345"/>
    <mergeCell ref="Y378:AE379"/>
    <mergeCell ref="AA409:AF409"/>
    <mergeCell ref="AA410:AF410"/>
    <mergeCell ref="AA413:AF413"/>
    <mergeCell ref="D249:AD249"/>
    <mergeCell ref="D250:AD250"/>
    <mergeCell ref="D202:E202"/>
    <mergeCell ref="D200:E200"/>
    <mergeCell ref="D199:E199"/>
    <mergeCell ref="AG202:AK202"/>
    <mergeCell ref="AL202:AO202"/>
    <mergeCell ref="AP202:AT202"/>
    <mergeCell ref="AJ236:AT238"/>
    <mergeCell ref="AS412:AX412"/>
    <mergeCell ref="AM412:AR412"/>
    <mergeCell ref="Y340:AA341"/>
    <mergeCell ref="D342:L342"/>
    <mergeCell ref="D360:V360"/>
    <mergeCell ref="W360:AD360"/>
    <mergeCell ref="D327:P327"/>
    <mergeCell ref="AJ303:AT303"/>
    <mergeCell ref="D295:O296"/>
    <mergeCell ref="Z298:AI298"/>
    <mergeCell ref="P307:Y307"/>
    <mergeCell ref="Y346:AA346"/>
    <mergeCell ref="Y343:AA343"/>
    <mergeCell ref="AM343:AP343"/>
    <mergeCell ref="D350:AT351"/>
    <mergeCell ref="AL316:AT317"/>
    <mergeCell ref="AF376:AL377"/>
    <mergeCell ref="AE253:AT253"/>
    <mergeCell ref="AB322:AK322"/>
    <mergeCell ref="BY114:CE114"/>
    <mergeCell ref="BD146:BJ146"/>
    <mergeCell ref="AW136:BC136"/>
    <mergeCell ref="BD136:BJ136"/>
    <mergeCell ref="CF153:CJ153"/>
    <mergeCell ref="CF154:CJ154"/>
    <mergeCell ref="CF161:CJ161"/>
    <mergeCell ref="AV340:BK340"/>
    <mergeCell ref="CI404:CN404"/>
    <mergeCell ref="BM247:BW247"/>
    <mergeCell ref="CB198:CM199"/>
    <mergeCell ref="AW195:BC197"/>
    <mergeCell ref="BD195:BK197"/>
    <mergeCell ref="BL195:BS197"/>
    <mergeCell ref="BT195:CA197"/>
    <mergeCell ref="AP144:AV144"/>
    <mergeCell ref="AW144:BC144"/>
    <mergeCell ref="BD144:BJ144"/>
    <mergeCell ref="BQ399:BV399"/>
    <mergeCell ref="AP153:AV153"/>
    <mergeCell ref="BK154:BQ154"/>
    <mergeCell ref="BR154:BX154"/>
    <mergeCell ref="AP138:AV138"/>
    <mergeCell ref="AW138:BC138"/>
    <mergeCell ref="BD138:BJ138"/>
    <mergeCell ref="BK138:BQ138"/>
    <mergeCell ref="BR138:BX138"/>
    <mergeCell ref="BY138:CE138"/>
    <mergeCell ref="CK114:CN114"/>
    <mergeCell ref="CK118:CN118"/>
    <mergeCell ref="AV262:CN262"/>
    <mergeCell ref="BX248:CD249"/>
    <mergeCell ref="AW113:BC113"/>
    <mergeCell ref="BY117:CE117"/>
    <mergeCell ref="BY118:CE118"/>
    <mergeCell ref="BY113:CE113"/>
    <mergeCell ref="AP115:AV115"/>
    <mergeCell ref="BD113:BJ113"/>
    <mergeCell ref="BR152:BX152"/>
    <mergeCell ref="CF144:CJ144"/>
    <mergeCell ref="CF135:CJ135"/>
    <mergeCell ref="CF136:CJ136"/>
    <mergeCell ref="CF152:CJ152"/>
    <mergeCell ref="BK136:BQ136"/>
    <mergeCell ref="CF113:CJ113"/>
    <mergeCell ref="CF114:CJ114"/>
    <mergeCell ref="CF115:CJ115"/>
    <mergeCell ref="CF116:CJ116"/>
    <mergeCell ref="AW115:BC115"/>
    <mergeCell ref="BD115:BJ115"/>
    <mergeCell ref="AP114:AV114"/>
    <mergeCell ref="AW114:BC114"/>
    <mergeCell ref="AP147:AV147"/>
    <mergeCell ref="AW147:BC147"/>
    <mergeCell ref="BD147:BJ147"/>
    <mergeCell ref="BK147:BQ147"/>
    <mergeCell ref="BR147:BX147"/>
    <mergeCell ref="BY147:CE147"/>
    <mergeCell ref="CF147:CJ147"/>
    <mergeCell ref="BD114:BJ114"/>
    <mergeCell ref="CL427:CN427"/>
    <mergeCell ref="BV427:CA427"/>
    <mergeCell ref="CL425:CN425"/>
    <mergeCell ref="AS414:AX414"/>
    <mergeCell ref="BW466:CE466"/>
    <mergeCell ref="CF459:CN459"/>
    <mergeCell ref="AV505:AZ505"/>
    <mergeCell ref="BA505:BE505"/>
    <mergeCell ref="BF505:BJ505"/>
    <mergeCell ref="AV602:BK602"/>
    <mergeCell ref="BL597:BO597"/>
    <mergeCell ref="CJ504:CN504"/>
    <mergeCell ref="CJ501:CN503"/>
    <mergeCell ref="CG511:CN512"/>
    <mergeCell ref="BF504:BJ504"/>
    <mergeCell ref="AV547:BE547"/>
    <mergeCell ref="CD524:CN524"/>
    <mergeCell ref="CD525:CN525"/>
    <mergeCell ref="CD526:CN526"/>
    <mergeCell ref="AV526:CC526"/>
    <mergeCell ref="AV524:CC524"/>
    <mergeCell ref="AV469:CN469"/>
    <mergeCell ref="CF423:CK423"/>
    <mergeCell ref="BV423:CA423"/>
    <mergeCell ref="BV424:CA424"/>
    <mergeCell ref="CI415:CN415"/>
    <mergeCell ref="CF427:CK427"/>
    <mergeCell ref="CF425:CK425"/>
    <mergeCell ref="CE506:CI506"/>
    <mergeCell ref="CJ506:CN506"/>
    <mergeCell ref="CE505:CI505"/>
    <mergeCell ref="AK575:AT575"/>
    <mergeCell ref="AV461:BV461"/>
    <mergeCell ref="AV543:BE543"/>
    <mergeCell ref="AV516:BS516"/>
    <mergeCell ref="AV618:BK618"/>
    <mergeCell ref="AV615:BK615"/>
    <mergeCell ref="AV616:BK616"/>
    <mergeCell ref="AV525:CC525"/>
    <mergeCell ref="CD522:CN523"/>
    <mergeCell ref="AV621:BK621"/>
    <mergeCell ref="AV622:BK622"/>
    <mergeCell ref="AV527:CC527"/>
    <mergeCell ref="AV522:CC523"/>
    <mergeCell ref="BW746:CG746"/>
    <mergeCell ref="AV750:CL750"/>
    <mergeCell ref="BF551:BL551"/>
    <mergeCell ref="BL594:BS594"/>
    <mergeCell ref="CA602:CC602"/>
    <mergeCell ref="CD602:CF602"/>
    <mergeCell ref="CG602:CJ602"/>
    <mergeCell ref="CK602:CN602"/>
    <mergeCell ref="AV620:BK620"/>
    <mergeCell ref="AV600:BK600"/>
    <mergeCell ref="AV617:BK617"/>
    <mergeCell ref="CK595:CN595"/>
    <mergeCell ref="AV601:BK601"/>
    <mergeCell ref="AV613:BK613"/>
    <mergeCell ref="AV619:BK619"/>
    <mergeCell ref="BL604:BO604"/>
    <mergeCell ref="BP604:BS604"/>
    <mergeCell ref="BT604:BW604"/>
    <mergeCell ref="BX604:BZ604"/>
    <mergeCell ref="AV532:CB532"/>
    <mergeCell ref="BT511:CF512"/>
    <mergeCell ref="BT513:CF513"/>
    <mergeCell ref="BT514:CF514"/>
    <mergeCell ref="BT515:CF515"/>
    <mergeCell ref="BK505:BO505"/>
    <mergeCell ref="BZ501:CD503"/>
    <mergeCell ref="CE501:CI503"/>
    <mergeCell ref="AV520:CN521"/>
    <mergeCell ref="AV501:AZ503"/>
    <mergeCell ref="CJ505:CN505"/>
    <mergeCell ref="AV509:CN510"/>
    <mergeCell ref="BU506:BY506"/>
    <mergeCell ref="AV504:AZ504"/>
    <mergeCell ref="BZ506:CD506"/>
    <mergeCell ref="BT549:CN549"/>
    <mergeCell ref="BF550:BL550"/>
    <mergeCell ref="BP599:BS599"/>
    <mergeCell ref="BT599:BW599"/>
    <mergeCell ref="AV551:BE551"/>
    <mergeCell ref="AV594:BK595"/>
    <mergeCell ref="BW412:CB412"/>
    <mergeCell ref="AY416:BD416"/>
    <mergeCell ref="AY417:BD417"/>
    <mergeCell ref="BK414:BP414"/>
    <mergeCell ref="BK415:BP415"/>
    <mergeCell ref="BT516:CF516"/>
    <mergeCell ref="BP597:BS597"/>
    <mergeCell ref="AV548:BE548"/>
    <mergeCell ref="BT594:CF594"/>
    <mergeCell ref="CG594:CN594"/>
    <mergeCell ref="BX600:BZ600"/>
    <mergeCell ref="CA600:CC600"/>
    <mergeCell ref="CD600:CF600"/>
    <mergeCell ref="CG600:CJ600"/>
    <mergeCell ref="CK600:CN600"/>
    <mergeCell ref="CG517:CN517"/>
    <mergeCell ref="AV518:CN518"/>
    <mergeCell ref="BT541:CN541"/>
    <mergeCell ref="AV529:CC529"/>
    <mergeCell ref="AV530:CC530"/>
    <mergeCell ref="AV531:CC531"/>
    <mergeCell ref="BM548:BS548"/>
    <mergeCell ref="BT548:CN548"/>
    <mergeCell ref="BF549:BL549"/>
    <mergeCell ref="CK597:CN597"/>
    <mergeCell ref="CD595:CF595"/>
    <mergeCell ref="CG595:CJ595"/>
    <mergeCell ref="BM551:BS551"/>
    <mergeCell ref="BT551:CN551"/>
    <mergeCell ref="BT596:BW596"/>
    <mergeCell ref="BL598:BO598"/>
    <mergeCell ref="BW417:CB417"/>
    <mergeCell ref="CC414:CH414"/>
    <mergeCell ref="BW414:CB414"/>
    <mergeCell ref="BW413:CB413"/>
    <mergeCell ref="CD601:CF601"/>
    <mergeCell ref="CG601:CJ601"/>
    <mergeCell ref="CK601:CN601"/>
    <mergeCell ref="CK596:CN596"/>
    <mergeCell ref="BX599:BZ599"/>
    <mergeCell ref="CC412:CH412"/>
    <mergeCell ref="BQ407:BV407"/>
    <mergeCell ref="AY409:BD409"/>
    <mergeCell ref="CI406:CN406"/>
    <mergeCell ref="CI407:CN407"/>
    <mergeCell ref="CI408:CN408"/>
    <mergeCell ref="BE406:BJ406"/>
    <mergeCell ref="BE407:BJ407"/>
    <mergeCell ref="BE408:BJ408"/>
    <mergeCell ref="BE409:BJ409"/>
    <mergeCell ref="BE410:BJ410"/>
    <mergeCell ref="BQ406:BV406"/>
    <mergeCell ref="CI412:CN412"/>
    <mergeCell ref="CI409:CN409"/>
    <mergeCell ref="BW411:CB411"/>
    <mergeCell ref="BS428:BU428"/>
    <mergeCell ref="BS423:BU423"/>
    <mergeCell ref="AV429:CN429"/>
    <mergeCell ref="AV425:BL425"/>
    <mergeCell ref="CB423:CE423"/>
    <mergeCell ref="CI418:CN418"/>
    <mergeCell ref="CB424:CE424"/>
    <mergeCell ref="BS426:BU426"/>
    <mergeCell ref="AV426:BL426"/>
    <mergeCell ref="AV365:BZ366"/>
    <mergeCell ref="AA400:AF400"/>
    <mergeCell ref="AG403:AL403"/>
    <mergeCell ref="D373:AT374"/>
    <mergeCell ref="D367:Q368"/>
    <mergeCell ref="BL367:BO368"/>
    <mergeCell ref="BZ367:CC368"/>
    <mergeCell ref="BW398:CB398"/>
    <mergeCell ref="D387:V387"/>
    <mergeCell ref="D407:T407"/>
    <mergeCell ref="BW397:CN397"/>
    <mergeCell ref="AF369:AT370"/>
    <mergeCell ref="AS399:AX399"/>
    <mergeCell ref="D400:T400"/>
    <mergeCell ref="AV369:BK370"/>
    <mergeCell ref="BK410:BP410"/>
    <mergeCell ref="CI410:CN410"/>
    <mergeCell ref="BE397:BV397"/>
    <mergeCell ref="CC408:CH408"/>
    <mergeCell ref="D375:Q375"/>
    <mergeCell ref="AA398:AF398"/>
    <mergeCell ref="D386:V386"/>
    <mergeCell ref="CC399:CH399"/>
    <mergeCell ref="CC403:CH403"/>
    <mergeCell ref="CC404:CH404"/>
    <mergeCell ref="CC409:CH409"/>
    <mergeCell ref="CC410:CH410"/>
    <mergeCell ref="CI399:CN399"/>
    <mergeCell ref="D380:AT380"/>
    <mergeCell ref="D382:AT383"/>
    <mergeCell ref="AE389:AL389"/>
    <mergeCell ref="AG405:AL405"/>
    <mergeCell ref="AL321:AT321"/>
    <mergeCell ref="AL322:AT322"/>
    <mergeCell ref="AL323:AT323"/>
    <mergeCell ref="AL324:AT324"/>
    <mergeCell ref="Y342:AA342"/>
    <mergeCell ref="AI346:AL346"/>
    <mergeCell ref="AI344:AL344"/>
    <mergeCell ref="D336:W336"/>
    <mergeCell ref="Q320:AA320"/>
    <mergeCell ref="D274:O275"/>
    <mergeCell ref="D276:O277"/>
    <mergeCell ref="AH274:AT275"/>
    <mergeCell ref="AH276:AT277"/>
    <mergeCell ref="AV274:BI275"/>
    <mergeCell ref="D313:AT314"/>
    <mergeCell ref="D316:P317"/>
    <mergeCell ref="Q344:T344"/>
    <mergeCell ref="AB340:AD341"/>
    <mergeCell ref="AB342:AD342"/>
    <mergeCell ref="AB344:AD344"/>
    <mergeCell ref="Y345:AA345"/>
    <mergeCell ref="AJ307:AT307"/>
    <mergeCell ref="AJ308:AT308"/>
    <mergeCell ref="P301:Y301"/>
    <mergeCell ref="P302:Y302"/>
    <mergeCell ref="P303:Y303"/>
    <mergeCell ref="P304:Y304"/>
    <mergeCell ref="AJ295:AT296"/>
    <mergeCell ref="AJ297:AT297"/>
    <mergeCell ref="AJ298:AT298"/>
    <mergeCell ref="AJ299:AT299"/>
    <mergeCell ref="AJ300:AT300"/>
    <mergeCell ref="Z295:AI296"/>
    <mergeCell ref="Z297:AI297"/>
    <mergeCell ref="D297:O297"/>
    <mergeCell ref="D298:O298"/>
    <mergeCell ref="D299:O299"/>
    <mergeCell ref="P295:Y296"/>
    <mergeCell ref="Z299:AI299"/>
    <mergeCell ref="AJ301:AT301"/>
    <mergeCell ref="AJ302:AT302"/>
    <mergeCell ref="AG267:AJ269"/>
    <mergeCell ref="CC260:CN261"/>
    <mergeCell ref="AE251:AT251"/>
    <mergeCell ref="BG268:BX269"/>
    <mergeCell ref="BG266:BX267"/>
    <mergeCell ref="AV258:BF259"/>
    <mergeCell ref="AV260:BF261"/>
    <mergeCell ref="BG258:BQ259"/>
    <mergeCell ref="BG260:BQ261"/>
    <mergeCell ref="BR258:CB259"/>
    <mergeCell ref="BR260:CB261"/>
    <mergeCell ref="K261:M266"/>
    <mergeCell ref="D253:AD253"/>
    <mergeCell ref="AV256:CN257"/>
    <mergeCell ref="D261:E266"/>
    <mergeCell ref="CC258:CN259"/>
    <mergeCell ref="BM250:BW253"/>
    <mergeCell ref="AP289:AT290"/>
    <mergeCell ref="P274:AG275"/>
    <mergeCell ref="P276:AG277"/>
    <mergeCell ref="I287:M288"/>
    <mergeCell ref="N287:Q288"/>
    <mergeCell ref="R287:V288"/>
    <mergeCell ref="AJ306:AT306"/>
    <mergeCell ref="R285:AE286"/>
    <mergeCell ref="X267:Y269"/>
    <mergeCell ref="Z267:AB269"/>
    <mergeCell ref="R289:V290"/>
    <mergeCell ref="W289:AA290"/>
    <mergeCell ref="AF289:AJ290"/>
    <mergeCell ref="AK289:AO290"/>
    <mergeCell ref="N289:Q290"/>
    <mergeCell ref="AB289:AE290"/>
    <mergeCell ref="AV276:BI277"/>
    <mergeCell ref="BJ274:BW275"/>
    <mergeCell ref="BJ276:BW277"/>
    <mergeCell ref="AF285:AT286"/>
    <mergeCell ref="A280:CN281"/>
    <mergeCell ref="F261:H266"/>
    <mergeCell ref="D304:O304"/>
    <mergeCell ref="D305:O305"/>
    <mergeCell ref="D306:O306"/>
    <mergeCell ref="D301:O301"/>
    <mergeCell ref="CG274:CN275"/>
    <mergeCell ref="CG276:CN277"/>
    <mergeCell ref="BX274:CF275"/>
    <mergeCell ref="BX276:CF277"/>
    <mergeCell ref="AV264:CN265"/>
    <mergeCell ref="AV278:BV278"/>
    <mergeCell ref="D289:H290"/>
    <mergeCell ref="D287:H288"/>
    <mergeCell ref="N267:Q269"/>
    <mergeCell ref="R267:S269"/>
    <mergeCell ref="T267:U269"/>
    <mergeCell ref="V267:W269"/>
    <mergeCell ref="W287:AA288"/>
    <mergeCell ref="AB287:AE288"/>
    <mergeCell ref="AF287:AJ288"/>
    <mergeCell ref="AK287:AO288"/>
    <mergeCell ref="AP287:AT288"/>
    <mergeCell ref="D285:Q286"/>
    <mergeCell ref="BY266:CN267"/>
    <mergeCell ref="BY268:CN269"/>
    <mergeCell ref="AG261:AJ266"/>
    <mergeCell ref="AV272:CN273"/>
    <mergeCell ref="D272:AT273"/>
    <mergeCell ref="BT242:CN242"/>
    <mergeCell ref="AN267:AO269"/>
    <mergeCell ref="AP267:AT269"/>
    <mergeCell ref="BX250:CD253"/>
    <mergeCell ref="CE248:CN249"/>
    <mergeCell ref="CE250:CN253"/>
    <mergeCell ref="AK267:AM269"/>
    <mergeCell ref="D258:W260"/>
    <mergeCell ref="X258:AO260"/>
    <mergeCell ref="D267:E269"/>
    <mergeCell ref="F267:H269"/>
    <mergeCell ref="I267:J269"/>
    <mergeCell ref="K267:M269"/>
    <mergeCell ref="AE250:AT250"/>
    <mergeCell ref="D252:AD252"/>
    <mergeCell ref="AK261:AM266"/>
    <mergeCell ref="BG250:BL253"/>
    <mergeCell ref="I261:J266"/>
    <mergeCell ref="V261:W266"/>
    <mergeCell ref="X261:Y266"/>
    <mergeCell ref="Z261:AB266"/>
    <mergeCell ref="AC261:AF266"/>
    <mergeCell ref="D256:AT257"/>
    <mergeCell ref="AN261:AO266"/>
    <mergeCell ref="AV266:BF267"/>
    <mergeCell ref="AV268:BF269"/>
    <mergeCell ref="AC267:AF269"/>
    <mergeCell ref="N261:Q266"/>
    <mergeCell ref="R261:S266"/>
    <mergeCell ref="T261:U266"/>
    <mergeCell ref="BF235:BS235"/>
    <mergeCell ref="BF236:BS236"/>
    <mergeCell ref="BF237:BS237"/>
    <mergeCell ref="BF238:BS238"/>
    <mergeCell ref="BF239:BS239"/>
    <mergeCell ref="AE247:AT248"/>
    <mergeCell ref="D229:U229"/>
    <mergeCell ref="V229:AG229"/>
    <mergeCell ref="AH229:AT229"/>
    <mergeCell ref="AV229:BE229"/>
    <mergeCell ref="D237:Q238"/>
    <mergeCell ref="AH231:AT231"/>
    <mergeCell ref="D230:U230"/>
    <mergeCell ref="V230:AG230"/>
    <mergeCell ref="AH230:AT230"/>
    <mergeCell ref="AV247:BL247"/>
    <mergeCell ref="AV248:BF249"/>
    <mergeCell ref="BF233:BS233"/>
    <mergeCell ref="BF234:BS234"/>
    <mergeCell ref="R239:AI240"/>
    <mergeCell ref="R241:AI242"/>
    <mergeCell ref="AP258:AT266"/>
    <mergeCell ref="BF230:BS230"/>
    <mergeCell ref="V223:AG223"/>
    <mergeCell ref="D220:U220"/>
    <mergeCell ref="D224:U224"/>
    <mergeCell ref="AJ239:AT240"/>
    <mergeCell ref="R237:AI238"/>
    <mergeCell ref="D251:AD251"/>
    <mergeCell ref="AJ241:AT242"/>
    <mergeCell ref="D234:AT235"/>
    <mergeCell ref="BM248:BW249"/>
    <mergeCell ref="AE249:AT249"/>
    <mergeCell ref="BT228:CN228"/>
    <mergeCell ref="D236:AI236"/>
    <mergeCell ref="BF229:BS229"/>
    <mergeCell ref="BX247:CN247"/>
    <mergeCell ref="D239:Q240"/>
    <mergeCell ref="D241:Q242"/>
    <mergeCell ref="BF240:BS240"/>
    <mergeCell ref="BF241:BS241"/>
    <mergeCell ref="BF242:BS242"/>
    <mergeCell ref="BT233:CN233"/>
    <mergeCell ref="BT237:CN237"/>
    <mergeCell ref="BT238:CN238"/>
    <mergeCell ref="BT239:CN239"/>
    <mergeCell ref="AV245:CN246"/>
    <mergeCell ref="AV240:BE240"/>
    <mergeCell ref="BT240:CN240"/>
    <mergeCell ref="BT241:CN241"/>
    <mergeCell ref="BF231:BS231"/>
    <mergeCell ref="BT231:CN231"/>
    <mergeCell ref="AV230:BE230"/>
    <mergeCell ref="V228:AG228"/>
    <mergeCell ref="AV239:BE239"/>
    <mergeCell ref="AH214:AT214"/>
    <mergeCell ref="BF224:BS224"/>
    <mergeCell ref="AV228:BE228"/>
    <mergeCell ref="AV218:BE218"/>
    <mergeCell ref="BF218:BS218"/>
    <mergeCell ref="AV219:BE219"/>
    <mergeCell ref="BF219:BS219"/>
    <mergeCell ref="AV220:BE220"/>
    <mergeCell ref="BF222:BS222"/>
    <mergeCell ref="BF221:BS221"/>
    <mergeCell ref="AV222:BE222"/>
    <mergeCell ref="AV221:BE221"/>
    <mergeCell ref="BF228:BS228"/>
    <mergeCell ref="BT227:CN227"/>
    <mergeCell ref="AV227:BE227"/>
    <mergeCell ref="AV223:BE223"/>
    <mergeCell ref="AV224:BE224"/>
    <mergeCell ref="BT220:CN220"/>
    <mergeCell ref="BT216:CN216"/>
    <mergeCell ref="BT226:CN226"/>
    <mergeCell ref="BT215:CN215"/>
    <mergeCell ref="AV216:BE216"/>
    <mergeCell ref="AH228:AT228"/>
    <mergeCell ref="BF215:BS215"/>
    <mergeCell ref="BF225:BS225"/>
    <mergeCell ref="BT225:CN225"/>
    <mergeCell ref="BF216:BS216"/>
    <mergeCell ref="AV217:BE217"/>
    <mergeCell ref="BF226:BS226"/>
    <mergeCell ref="BF223:BS223"/>
    <mergeCell ref="AH223:AT223"/>
    <mergeCell ref="BT210:CN210"/>
    <mergeCell ref="AV250:BF253"/>
    <mergeCell ref="D203:E203"/>
    <mergeCell ref="F203:N203"/>
    <mergeCell ref="O203:W203"/>
    <mergeCell ref="D226:U226"/>
    <mergeCell ref="D231:U231"/>
    <mergeCell ref="V231:AG231"/>
    <mergeCell ref="D245:AT246"/>
    <mergeCell ref="D247:AD248"/>
    <mergeCell ref="BT222:CN222"/>
    <mergeCell ref="BT221:CN221"/>
    <mergeCell ref="BT229:CN229"/>
    <mergeCell ref="V224:AG224"/>
    <mergeCell ref="V221:AG221"/>
    <mergeCell ref="AH221:AT221"/>
    <mergeCell ref="V222:AG222"/>
    <mergeCell ref="AH222:AT222"/>
    <mergeCell ref="D223:U223"/>
    <mergeCell ref="AH209:AT209"/>
    <mergeCell ref="BF220:BS220"/>
    <mergeCell ref="D222:U222"/>
    <mergeCell ref="BT236:CN236"/>
    <mergeCell ref="AV241:BE241"/>
    <mergeCell ref="AV242:BE242"/>
    <mergeCell ref="AV237:BE237"/>
    <mergeCell ref="AV238:BE238"/>
    <mergeCell ref="AV210:BE210"/>
    <mergeCell ref="AV211:BE211"/>
    <mergeCell ref="AV212:BE212"/>
    <mergeCell ref="AV213:BE213"/>
    <mergeCell ref="BT207:CN209"/>
    <mergeCell ref="AG193:AK193"/>
    <mergeCell ref="D197:E197"/>
    <mergeCell ref="O197:W197"/>
    <mergeCell ref="AL199:AO199"/>
    <mergeCell ref="AG203:AK203"/>
    <mergeCell ref="AL203:AO203"/>
    <mergeCell ref="AP203:AT203"/>
    <mergeCell ref="F199:N199"/>
    <mergeCell ref="F195:N195"/>
    <mergeCell ref="AP201:AT201"/>
    <mergeCell ref="F201:N201"/>
    <mergeCell ref="X201:AF201"/>
    <mergeCell ref="X197:AF197"/>
    <mergeCell ref="D228:U228"/>
    <mergeCell ref="AG201:AK201"/>
    <mergeCell ref="AL201:AO201"/>
    <mergeCell ref="X199:AF199"/>
    <mergeCell ref="D209:U209"/>
    <mergeCell ref="V209:AG209"/>
    <mergeCell ref="AL196:AO196"/>
    <mergeCell ref="AP196:AT196"/>
    <mergeCell ref="AP194:AT194"/>
    <mergeCell ref="AL193:AO193"/>
    <mergeCell ref="O202:W202"/>
    <mergeCell ref="X202:AF202"/>
    <mergeCell ref="AH224:AT224"/>
    <mergeCell ref="F194:N194"/>
    <mergeCell ref="O194:W194"/>
    <mergeCell ref="X194:AF194"/>
    <mergeCell ref="V215:AG215"/>
    <mergeCell ref="AH215:AT215"/>
    <mergeCell ref="D216:U216"/>
    <mergeCell ref="CB195:CM197"/>
    <mergeCell ref="D221:U221"/>
    <mergeCell ref="AW198:BC199"/>
    <mergeCell ref="X203:AF203"/>
    <mergeCell ref="D195:E195"/>
    <mergeCell ref="BM187:BU188"/>
    <mergeCell ref="AG184:AK184"/>
    <mergeCell ref="AL191:AO191"/>
    <mergeCell ref="AP191:AT191"/>
    <mergeCell ref="AP185:AT185"/>
    <mergeCell ref="V220:AG220"/>
    <mergeCell ref="AH220:AT220"/>
    <mergeCell ref="D187:E187"/>
    <mergeCell ref="D225:U225"/>
    <mergeCell ref="V225:AG225"/>
    <mergeCell ref="AH225:AT225"/>
    <mergeCell ref="AG195:AK195"/>
    <mergeCell ref="AL195:AO195"/>
    <mergeCell ref="AP195:AT195"/>
    <mergeCell ref="F196:N196"/>
    <mergeCell ref="O196:W196"/>
    <mergeCell ref="V213:AG213"/>
    <mergeCell ref="AH213:AT213"/>
    <mergeCell ref="D214:U214"/>
    <mergeCell ref="V214:AG214"/>
    <mergeCell ref="AV215:BE215"/>
    <mergeCell ref="AV225:BE225"/>
    <mergeCell ref="X193:AF193"/>
    <mergeCell ref="D196:E196"/>
    <mergeCell ref="AG199:AK199"/>
    <mergeCell ref="D193:E193"/>
    <mergeCell ref="AP199:AT199"/>
    <mergeCell ref="AL189:AO189"/>
    <mergeCell ref="AP189:AT189"/>
    <mergeCell ref="F190:N190"/>
    <mergeCell ref="O190:W190"/>
    <mergeCell ref="X190:AF190"/>
    <mergeCell ref="AG190:AK190"/>
    <mergeCell ref="AL190:AO190"/>
    <mergeCell ref="O175:W175"/>
    <mergeCell ref="AG178:AK178"/>
    <mergeCell ref="AL178:AO178"/>
    <mergeCell ref="AP178:AT178"/>
    <mergeCell ref="AP180:AT180"/>
    <mergeCell ref="AL181:AO181"/>
    <mergeCell ref="AP181:AT181"/>
    <mergeCell ref="BD162:BJ162"/>
    <mergeCell ref="AL179:AO179"/>
    <mergeCell ref="X181:AF181"/>
    <mergeCell ref="AG183:AK183"/>
    <mergeCell ref="AL183:AO183"/>
    <mergeCell ref="AP183:AT183"/>
    <mergeCell ref="F188:N188"/>
    <mergeCell ref="O188:W188"/>
    <mergeCell ref="X188:AF188"/>
    <mergeCell ref="AG188:AK188"/>
    <mergeCell ref="F187:N187"/>
    <mergeCell ref="BI175:BZ175"/>
    <mergeCell ref="BI176:BZ176"/>
    <mergeCell ref="BM183:BU186"/>
    <mergeCell ref="F189:N189"/>
    <mergeCell ref="X189:AF189"/>
    <mergeCell ref="AP190:AT190"/>
    <mergeCell ref="O189:W189"/>
    <mergeCell ref="X186:AF186"/>
    <mergeCell ref="AG186:AK186"/>
    <mergeCell ref="AL186:AO186"/>
    <mergeCell ref="AP186:AT186"/>
    <mergeCell ref="X179:AF179"/>
    <mergeCell ref="AG179:AK179"/>
    <mergeCell ref="AG182:AK182"/>
    <mergeCell ref="AL182:AO182"/>
    <mergeCell ref="AP182:AT182"/>
    <mergeCell ref="CA173:CM173"/>
    <mergeCell ref="CA174:CM174"/>
    <mergeCell ref="O170:W171"/>
    <mergeCell ref="X170:AF171"/>
    <mergeCell ref="AG170:AK171"/>
    <mergeCell ref="O172:W172"/>
    <mergeCell ref="CA175:CM175"/>
    <mergeCell ref="AW183:BL184"/>
    <mergeCell ref="X175:AF175"/>
    <mergeCell ref="O186:W186"/>
    <mergeCell ref="O184:W184"/>
    <mergeCell ref="X184:AF184"/>
    <mergeCell ref="AG177:AK177"/>
    <mergeCell ref="AG175:AK175"/>
    <mergeCell ref="AL175:AO175"/>
    <mergeCell ref="AP175:AT175"/>
    <mergeCell ref="X174:AF174"/>
    <mergeCell ref="AG174:AK174"/>
    <mergeCell ref="AL184:AO184"/>
    <mergeCell ref="AP173:AT173"/>
    <mergeCell ref="AW175:BH175"/>
    <mergeCell ref="AW176:BH176"/>
    <mergeCell ref="O201:W201"/>
    <mergeCell ref="AL185:AO185"/>
    <mergeCell ref="AL187:AO187"/>
    <mergeCell ref="AP187:AT187"/>
    <mergeCell ref="X172:AF172"/>
    <mergeCell ref="AG172:AK172"/>
    <mergeCell ref="AL172:AO172"/>
    <mergeCell ref="AP172:AT172"/>
    <mergeCell ref="BI171:BZ172"/>
    <mergeCell ref="BI173:BZ173"/>
    <mergeCell ref="BI174:BZ174"/>
    <mergeCell ref="X177:AF177"/>
    <mergeCell ref="AP177:AT177"/>
    <mergeCell ref="F178:N178"/>
    <mergeCell ref="O178:W178"/>
    <mergeCell ref="X178:AF178"/>
    <mergeCell ref="BE185:BL186"/>
    <mergeCell ref="AW171:BH172"/>
    <mergeCell ref="AG173:AK173"/>
    <mergeCell ref="F173:N173"/>
    <mergeCell ref="O173:W173"/>
    <mergeCell ref="AL174:AO174"/>
    <mergeCell ref="F183:N183"/>
    <mergeCell ref="F179:N179"/>
    <mergeCell ref="O179:W179"/>
    <mergeCell ref="AG176:AK176"/>
    <mergeCell ref="AL176:AO176"/>
    <mergeCell ref="X183:AF183"/>
    <mergeCell ref="X180:AF180"/>
    <mergeCell ref="O183:W183"/>
    <mergeCell ref="AV180:CN181"/>
    <mergeCell ref="F172:N172"/>
    <mergeCell ref="F176:N176"/>
    <mergeCell ref="D194:E194"/>
    <mergeCell ref="F198:N198"/>
    <mergeCell ref="O198:W198"/>
    <mergeCell ref="X198:AF198"/>
    <mergeCell ref="V227:AG227"/>
    <mergeCell ref="X196:AF196"/>
    <mergeCell ref="AG196:AK196"/>
    <mergeCell ref="AH227:AT227"/>
    <mergeCell ref="V219:AG219"/>
    <mergeCell ref="AH219:AT219"/>
    <mergeCell ref="AH226:AT226"/>
    <mergeCell ref="D227:U227"/>
    <mergeCell ref="D215:U215"/>
    <mergeCell ref="AH207:AT208"/>
    <mergeCell ref="D207:U208"/>
    <mergeCell ref="V207:AG208"/>
    <mergeCell ref="F200:N200"/>
    <mergeCell ref="O200:W200"/>
    <mergeCell ref="X200:AF200"/>
    <mergeCell ref="AG200:AK200"/>
    <mergeCell ref="V216:AG216"/>
    <mergeCell ref="AH216:AT216"/>
    <mergeCell ref="D217:U217"/>
    <mergeCell ref="V217:AG217"/>
    <mergeCell ref="AH217:AT217"/>
    <mergeCell ref="AL200:AO200"/>
    <mergeCell ref="AP200:AT200"/>
    <mergeCell ref="D201:E201"/>
    <mergeCell ref="D210:U210"/>
    <mergeCell ref="F202:N202"/>
    <mergeCell ref="V226:AG226"/>
    <mergeCell ref="D219:U219"/>
    <mergeCell ref="E162:F162"/>
    <mergeCell ref="G162:S162"/>
    <mergeCell ref="T162:AH162"/>
    <mergeCell ref="AI162:AO162"/>
    <mergeCell ref="D175:E175"/>
    <mergeCell ref="AP174:AT174"/>
    <mergeCell ref="D179:E179"/>
    <mergeCell ref="D173:E173"/>
    <mergeCell ref="AP179:AT179"/>
    <mergeCell ref="F175:N175"/>
    <mergeCell ref="D172:E172"/>
    <mergeCell ref="F170:N171"/>
    <mergeCell ref="CA176:CM176"/>
    <mergeCell ref="CA171:CM172"/>
    <mergeCell ref="E165:CM165"/>
    <mergeCell ref="BY164:CE164"/>
    <mergeCell ref="CF164:CJ164"/>
    <mergeCell ref="CK164:CN164"/>
    <mergeCell ref="E163:F163"/>
    <mergeCell ref="AW163:BC163"/>
    <mergeCell ref="BD163:BJ163"/>
    <mergeCell ref="BK163:BQ163"/>
    <mergeCell ref="BR163:BX163"/>
    <mergeCell ref="BY163:CE163"/>
    <mergeCell ref="CF163:CJ163"/>
    <mergeCell ref="CK163:CN163"/>
    <mergeCell ref="BR162:BX162"/>
    <mergeCell ref="BY162:CE162"/>
    <mergeCell ref="CF162:CJ162"/>
    <mergeCell ref="CK162:CN162"/>
    <mergeCell ref="AG198:AK198"/>
    <mergeCell ref="E161:F161"/>
    <mergeCell ref="D174:E174"/>
    <mergeCell ref="D170:E171"/>
    <mergeCell ref="X173:AF173"/>
    <mergeCell ref="D180:E180"/>
    <mergeCell ref="F180:N180"/>
    <mergeCell ref="AL170:AT170"/>
    <mergeCell ref="AL171:AO171"/>
    <mergeCell ref="AP171:AT171"/>
    <mergeCell ref="D177:E177"/>
    <mergeCell ref="D176:E176"/>
    <mergeCell ref="F177:N177"/>
    <mergeCell ref="O177:W177"/>
    <mergeCell ref="D178:E178"/>
    <mergeCell ref="X176:AF176"/>
    <mergeCell ref="AL177:AO177"/>
    <mergeCell ref="D168:AT169"/>
    <mergeCell ref="G163:S163"/>
    <mergeCell ref="T163:AH163"/>
    <mergeCell ref="AI163:AO163"/>
    <mergeCell ref="AP163:AV163"/>
    <mergeCell ref="AI161:AO161"/>
    <mergeCell ref="AP161:AV161"/>
    <mergeCell ref="AV168:BL169"/>
    <mergeCell ref="E166:AG166"/>
    <mergeCell ref="AP176:AT176"/>
    <mergeCell ref="AG180:AK180"/>
    <mergeCell ref="AL180:AO180"/>
    <mergeCell ref="O176:W176"/>
    <mergeCell ref="O180:W180"/>
    <mergeCell ref="AP162:AV162"/>
    <mergeCell ref="AW162:BC162"/>
    <mergeCell ref="EH377:EI377"/>
    <mergeCell ref="AV392:BS392"/>
    <mergeCell ref="W390:AD390"/>
    <mergeCell ref="AE390:AL390"/>
    <mergeCell ref="AM390:AT390"/>
    <mergeCell ref="W384:AD385"/>
    <mergeCell ref="AE384:AL385"/>
    <mergeCell ref="AM384:AT385"/>
    <mergeCell ref="W386:AD386"/>
    <mergeCell ref="AE386:AL386"/>
    <mergeCell ref="AM386:AT386"/>
    <mergeCell ref="W387:AD387"/>
    <mergeCell ref="AE387:AL387"/>
    <mergeCell ref="AM387:AT387"/>
    <mergeCell ref="W388:AD388"/>
    <mergeCell ref="AE388:AL388"/>
    <mergeCell ref="AM388:AT388"/>
    <mergeCell ref="W389:AD389"/>
    <mergeCell ref="W391:AD391"/>
    <mergeCell ref="AE391:AL391"/>
    <mergeCell ref="AM391:AT391"/>
    <mergeCell ref="AM376:AT377"/>
    <mergeCell ref="AF378:AL379"/>
    <mergeCell ref="R378:X379"/>
    <mergeCell ref="Y376:AE377"/>
    <mergeCell ref="AM389:AT389"/>
    <mergeCell ref="R376:X377"/>
    <mergeCell ref="D388:V388"/>
    <mergeCell ref="AM378:AT379"/>
    <mergeCell ref="D390:V390"/>
    <mergeCell ref="D391:V391"/>
    <mergeCell ref="D384:V385"/>
    <mergeCell ref="P308:Y308"/>
    <mergeCell ref="Q323:AA323"/>
    <mergeCell ref="Q326:AA326"/>
    <mergeCell ref="AB323:AK323"/>
    <mergeCell ref="D365:AH366"/>
    <mergeCell ref="AE359:AL359"/>
    <mergeCell ref="AM359:AT359"/>
    <mergeCell ref="AB347:AD347"/>
    <mergeCell ref="AE342:AH342"/>
    <mergeCell ref="AE343:AH343"/>
    <mergeCell ref="D340:L341"/>
    <mergeCell ref="D343:L343"/>
    <mergeCell ref="AI345:AL345"/>
    <mergeCell ref="AB343:AD343"/>
    <mergeCell ref="AM344:AP344"/>
    <mergeCell ref="AQ347:AT347"/>
    <mergeCell ref="Z304:AI304"/>
    <mergeCell ref="Z305:AI305"/>
    <mergeCell ref="Z306:AI306"/>
    <mergeCell ref="Z307:AI307"/>
    <mergeCell ref="Z308:AI308"/>
    <mergeCell ref="M342:P342"/>
    <mergeCell ref="Q345:T345"/>
    <mergeCell ref="Q346:T346"/>
    <mergeCell ref="Q347:T347"/>
    <mergeCell ref="U344:X344"/>
    <mergeCell ref="U345:X345"/>
    <mergeCell ref="M343:P343"/>
    <mergeCell ref="M344:P344"/>
    <mergeCell ref="AJ304:AT304"/>
    <mergeCell ref="Q321:AA321"/>
    <mergeCell ref="AB326:AK326"/>
    <mergeCell ref="D300:O300"/>
    <mergeCell ref="D307:O307"/>
    <mergeCell ref="Q319:AA319"/>
    <mergeCell ref="D186:E186"/>
    <mergeCell ref="D182:E182"/>
    <mergeCell ref="D181:E181"/>
    <mergeCell ref="F181:N181"/>
    <mergeCell ref="O181:W181"/>
    <mergeCell ref="AG181:AK181"/>
    <mergeCell ref="AL188:AO188"/>
    <mergeCell ref="AP188:AT188"/>
    <mergeCell ref="F184:N184"/>
    <mergeCell ref="F182:N182"/>
    <mergeCell ref="O182:W182"/>
    <mergeCell ref="X182:AF182"/>
    <mergeCell ref="AL198:AO198"/>
    <mergeCell ref="AP198:AT198"/>
    <mergeCell ref="X195:AF195"/>
    <mergeCell ref="D192:E192"/>
    <mergeCell ref="F193:N193"/>
    <mergeCell ref="O193:W193"/>
    <mergeCell ref="D185:E185"/>
    <mergeCell ref="O187:W187"/>
    <mergeCell ref="D184:E184"/>
    <mergeCell ref="F185:N185"/>
    <mergeCell ref="O185:W185"/>
    <mergeCell ref="X185:AF185"/>
    <mergeCell ref="AG185:AK185"/>
    <mergeCell ref="F186:N186"/>
    <mergeCell ref="D188:E188"/>
    <mergeCell ref="AG194:AK194"/>
    <mergeCell ref="O195:W195"/>
    <mergeCell ref="D198:E198"/>
    <mergeCell ref="AP184:AT184"/>
    <mergeCell ref="AI154:AO154"/>
    <mergeCell ref="T153:AH153"/>
    <mergeCell ref="CK152:CN152"/>
    <mergeCell ref="AI153:AO153"/>
    <mergeCell ref="BY154:CE154"/>
    <mergeCell ref="BY152:CE152"/>
    <mergeCell ref="E152:F152"/>
    <mergeCell ref="G152:S152"/>
    <mergeCell ref="T152:AH152"/>
    <mergeCell ref="BD152:BJ152"/>
    <mergeCell ref="BK152:BQ152"/>
    <mergeCell ref="CK161:CN161"/>
    <mergeCell ref="AL173:AO173"/>
    <mergeCell ref="AV347:BK347"/>
    <mergeCell ref="BL347:BT347"/>
    <mergeCell ref="D309:O309"/>
    <mergeCell ref="P309:Y309"/>
    <mergeCell ref="I289:M290"/>
    <mergeCell ref="D283:AT284"/>
    <mergeCell ref="AE252:AT252"/>
    <mergeCell ref="D293:AT294"/>
    <mergeCell ref="Q316:AA317"/>
    <mergeCell ref="D302:O302"/>
    <mergeCell ref="U346:X346"/>
    <mergeCell ref="U347:X347"/>
    <mergeCell ref="F174:N174"/>
    <mergeCell ref="O174:W174"/>
    <mergeCell ref="BY161:CE161"/>
    <mergeCell ref="G161:S161"/>
    <mergeCell ref="T161:AH161"/>
    <mergeCell ref="AV208:BE209"/>
    <mergeCell ref="BT235:CN235"/>
    <mergeCell ref="BK135:BQ135"/>
    <mergeCell ref="BR135:BX135"/>
    <mergeCell ref="BY135:CE135"/>
    <mergeCell ref="CK135:CN135"/>
    <mergeCell ref="AW134:BC134"/>
    <mergeCell ref="BD134:BJ134"/>
    <mergeCell ref="BK134:BQ134"/>
    <mergeCell ref="BR134:BX134"/>
    <mergeCell ref="BY134:CE134"/>
    <mergeCell ref="E134:F134"/>
    <mergeCell ref="G134:S134"/>
    <mergeCell ref="T134:AH134"/>
    <mergeCell ref="AI134:AO134"/>
    <mergeCell ref="D191:E191"/>
    <mergeCell ref="D190:E190"/>
    <mergeCell ref="D189:E189"/>
    <mergeCell ref="AG191:AK191"/>
    <mergeCell ref="D183:E183"/>
    <mergeCell ref="AW153:BC153"/>
    <mergeCell ref="BD153:BJ153"/>
    <mergeCell ref="BK153:BQ153"/>
    <mergeCell ref="BR153:BX153"/>
    <mergeCell ref="BY153:CE153"/>
    <mergeCell ref="E153:F153"/>
    <mergeCell ref="G153:S153"/>
    <mergeCell ref="AI152:AO152"/>
    <mergeCell ref="AP152:AV152"/>
    <mergeCell ref="AW152:BC152"/>
    <mergeCell ref="CK153:CN153"/>
    <mergeCell ref="E154:F154"/>
    <mergeCell ref="G154:S154"/>
    <mergeCell ref="T154:AH154"/>
    <mergeCell ref="E133:F133"/>
    <mergeCell ref="G133:S133"/>
    <mergeCell ref="T133:AH133"/>
    <mergeCell ref="AI133:AO133"/>
    <mergeCell ref="AP133:AV133"/>
    <mergeCell ref="AW133:BC133"/>
    <mergeCell ref="BD133:BJ133"/>
    <mergeCell ref="BK133:BQ133"/>
    <mergeCell ref="BR133:BX133"/>
    <mergeCell ref="BY133:CE133"/>
    <mergeCell ref="CK133:CN133"/>
    <mergeCell ref="AW132:BC132"/>
    <mergeCell ref="BD132:BJ132"/>
    <mergeCell ref="BK132:BQ132"/>
    <mergeCell ref="BR132:BX132"/>
    <mergeCell ref="BY132:CE132"/>
    <mergeCell ref="E132:F132"/>
    <mergeCell ref="G132:S132"/>
    <mergeCell ref="T132:AH132"/>
    <mergeCell ref="AI132:AO132"/>
    <mergeCell ref="AP132:AV132"/>
    <mergeCell ref="CK134:CN134"/>
    <mergeCell ref="E135:F135"/>
    <mergeCell ref="G135:S135"/>
    <mergeCell ref="T135:AH135"/>
    <mergeCell ref="AI135:AO135"/>
    <mergeCell ref="AP135:AV135"/>
    <mergeCell ref="AW135:BC135"/>
    <mergeCell ref="BD135:BJ135"/>
    <mergeCell ref="CK144:CN144"/>
    <mergeCell ref="T128:AH128"/>
    <mergeCell ref="AI128:AO128"/>
    <mergeCell ref="AP128:AV128"/>
    <mergeCell ref="CF128:CJ128"/>
    <mergeCell ref="CF131:CJ131"/>
    <mergeCell ref="CF132:CJ132"/>
    <mergeCell ref="CK130:CN130"/>
    <mergeCell ref="E131:F131"/>
    <mergeCell ref="G131:S131"/>
    <mergeCell ref="T131:AH131"/>
    <mergeCell ref="AI131:AO131"/>
    <mergeCell ref="AP131:AV131"/>
    <mergeCell ref="AW131:BC131"/>
    <mergeCell ref="BD131:BJ131"/>
    <mergeCell ref="BK131:BQ131"/>
    <mergeCell ref="BR131:BX131"/>
    <mergeCell ref="BY131:CE131"/>
    <mergeCell ref="CK131:CN131"/>
    <mergeCell ref="AW130:BC130"/>
    <mergeCell ref="BD130:BJ130"/>
    <mergeCell ref="BK130:BQ130"/>
    <mergeCell ref="BR130:BX130"/>
    <mergeCell ref="BY130:CE130"/>
    <mergeCell ref="E130:F130"/>
    <mergeCell ref="G130:S130"/>
    <mergeCell ref="T130:AH130"/>
    <mergeCell ref="AI130:AO130"/>
    <mergeCell ref="CK132:CN132"/>
    <mergeCell ref="CF130:CJ130"/>
    <mergeCell ref="AP130:AV130"/>
    <mergeCell ref="E123:F123"/>
    <mergeCell ref="G123:S123"/>
    <mergeCell ref="E126:F126"/>
    <mergeCell ref="G126:S126"/>
    <mergeCell ref="T126:AH126"/>
    <mergeCell ref="AI126:AO126"/>
    <mergeCell ref="AP126:AV126"/>
    <mergeCell ref="CF126:CJ126"/>
    <mergeCell ref="CF127:CJ127"/>
    <mergeCell ref="CK126:CN126"/>
    <mergeCell ref="E127:F127"/>
    <mergeCell ref="G127:S127"/>
    <mergeCell ref="T127:AH127"/>
    <mergeCell ref="AI127:AO127"/>
    <mergeCell ref="AP127:AV127"/>
    <mergeCell ref="AW127:BC127"/>
    <mergeCell ref="CF129:CJ129"/>
    <mergeCell ref="BR123:BX123"/>
    <mergeCell ref="BK127:BQ127"/>
    <mergeCell ref="BR127:BX127"/>
    <mergeCell ref="BY127:CE127"/>
    <mergeCell ref="CK127:CN127"/>
    <mergeCell ref="AW126:BC126"/>
    <mergeCell ref="BD126:BJ126"/>
    <mergeCell ref="BR125:BX125"/>
    <mergeCell ref="CK128:CN128"/>
    <mergeCell ref="E129:F129"/>
    <mergeCell ref="G129:S129"/>
    <mergeCell ref="T129:AH129"/>
    <mergeCell ref="AI129:AO129"/>
    <mergeCell ref="AP129:AV129"/>
    <mergeCell ref="AW129:BC129"/>
    <mergeCell ref="BL198:BS199"/>
    <mergeCell ref="BT198:CA199"/>
    <mergeCell ref="AW189:CK189"/>
    <mergeCell ref="AV192:BL193"/>
    <mergeCell ref="CE187:CM188"/>
    <mergeCell ref="AW185:BD186"/>
    <mergeCell ref="BV183:CD186"/>
    <mergeCell ref="BD127:BJ127"/>
    <mergeCell ref="CF121:CJ121"/>
    <mergeCell ref="BY120:CE120"/>
    <mergeCell ref="BR136:BX136"/>
    <mergeCell ref="BY136:CE136"/>
    <mergeCell ref="E119:F119"/>
    <mergeCell ref="G119:S119"/>
    <mergeCell ref="T119:AH119"/>
    <mergeCell ref="AI119:AO119"/>
    <mergeCell ref="AP119:AV119"/>
    <mergeCell ref="CF119:CJ119"/>
    <mergeCell ref="E122:F122"/>
    <mergeCell ref="G122:S122"/>
    <mergeCell ref="T122:AH122"/>
    <mergeCell ref="AI122:AO122"/>
    <mergeCell ref="AP122:AV122"/>
    <mergeCell ref="AW122:BC122"/>
    <mergeCell ref="BD122:BJ122"/>
    <mergeCell ref="BK122:BQ122"/>
    <mergeCell ref="AI124:AO124"/>
    <mergeCell ref="AP124:AV124"/>
    <mergeCell ref="AW124:BC124"/>
    <mergeCell ref="BD124:BJ124"/>
    <mergeCell ref="BK124:BQ124"/>
    <mergeCell ref="BK120:BQ120"/>
    <mergeCell ref="AW187:BD188"/>
    <mergeCell ref="BV187:CD188"/>
    <mergeCell ref="BR118:BX118"/>
    <mergeCell ref="BF212:BS212"/>
    <mergeCell ref="BF213:BS213"/>
    <mergeCell ref="AV231:BE231"/>
    <mergeCell ref="BT223:CN223"/>
    <mergeCell ref="BT224:CN224"/>
    <mergeCell ref="BT218:CN218"/>
    <mergeCell ref="BT219:CN219"/>
    <mergeCell ref="BT211:CN211"/>
    <mergeCell ref="BT212:CN212"/>
    <mergeCell ref="BT213:CN213"/>
    <mergeCell ref="AV214:BE214"/>
    <mergeCell ref="BF214:BS214"/>
    <mergeCell ref="BT214:CN214"/>
    <mergeCell ref="BF227:BS227"/>
    <mergeCell ref="CK129:CN129"/>
    <mergeCell ref="AW128:BC128"/>
    <mergeCell ref="BR124:BX124"/>
    <mergeCell ref="BY124:CE124"/>
    <mergeCell ref="AW119:BC119"/>
    <mergeCell ref="BD119:BJ119"/>
    <mergeCell ref="BK119:BQ119"/>
    <mergeCell ref="BR119:BX119"/>
    <mergeCell ref="BR122:BX122"/>
    <mergeCell ref="BY122:CE122"/>
    <mergeCell ref="CK121:CN121"/>
    <mergeCell ref="BY121:CE121"/>
    <mergeCell ref="BY123:CE123"/>
    <mergeCell ref="CF133:CJ133"/>
    <mergeCell ref="CF134:CJ134"/>
    <mergeCell ref="CK124:CN124"/>
    <mergeCell ref="AW123:BC123"/>
    <mergeCell ref="BD123:BJ123"/>
    <mergeCell ref="BK123:BQ123"/>
    <mergeCell ref="CK125:CN125"/>
    <mergeCell ref="AW125:BC125"/>
    <mergeCell ref="BD125:BJ125"/>
    <mergeCell ref="BK125:BQ125"/>
    <mergeCell ref="BD129:BJ129"/>
    <mergeCell ref="BK129:BQ129"/>
    <mergeCell ref="BR129:BX129"/>
    <mergeCell ref="BY129:CE129"/>
    <mergeCell ref="BD128:BJ128"/>
    <mergeCell ref="BK128:BQ128"/>
    <mergeCell ref="BK162:BQ162"/>
    <mergeCell ref="AW161:BC161"/>
    <mergeCell ref="BD161:BJ161"/>
    <mergeCell ref="BY149:CE149"/>
    <mergeCell ref="BR150:BX150"/>
    <mergeCell ref="BY150:CE150"/>
    <mergeCell ref="CF138:CJ138"/>
    <mergeCell ref="CK138:CN138"/>
    <mergeCell ref="CF150:CJ150"/>
    <mergeCell ref="CK150:CN150"/>
    <mergeCell ref="BY146:CE146"/>
    <mergeCell ref="AW151:BC151"/>
    <mergeCell ref="BD151:BJ151"/>
    <mergeCell ref="BK151:BQ151"/>
    <mergeCell ref="BR151:BX151"/>
    <mergeCell ref="BR137:BX137"/>
    <mergeCell ref="BY151:CE151"/>
    <mergeCell ref="CF151:CJ151"/>
    <mergeCell ref="AV234:BE234"/>
    <mergeCell ref="AV235:BE235"/>
    <mergeCell ref="AV236:BE236"/>
    <mergeCell ref="BT234:CN234"/>
    <mergeCell ref="CE183:CM186"/>
    <mergeCell ref="AV205:CN206"/>
    <mergeCell ref="CK117:CN117"/>
    <mergeCell ref="CF120:CJ120"/>
    <mergeCell ref="CK119:CN119"/>
    <mergeCell ref="CF122:CJ122"/>
    <mergeCell ref="CF123:CJ123"/>
    <mergeCell ref="AV233:BE233"/>
    <mergeCell ref="BK126:BQ126"/>
    <mergeCell ref="BR126:BX126"/>
    <mergeCell ref="BY126:CE126"/>
    <mergeCell ref="BY128:CE128"/>
    <mergeCell ref="AP134:AV134"/>
    <mergeCell ref="CF137:CJ137"/>
    <mergeCell ref="CK136:CN136"/>
    <mergeCell ref="AP154:AV154"/>
    <mergeCell ref="AW154:BC154"/>
    <mergeCell ref="BD154:BJ154"/>
    <mergeCell ref="CK154:CN154"/>
    <mergeCell ref="BY125:CE125"/>
    <mergeCell ref="AW121:BC121"/>
    <mergeCell ref="BR164:BX164"/>
    <mergeCell ref="BK161:BQ161"/>
    <mergeCell ref="BR161:BX161"/>
    <mergeCell ref="AW173:BH173"/>
    <mergeCell ref="AW174:BH174"/>
    <mergeCell ref="BD198:BK199"/>
    <mergeCell ref="BD121:BJ121"/>
    <mergeCell ref="AP118:AV118"/>
    <mergeCell ref="AW118:BC118"/>
    <mergeCell ref="BD118:BJ118"/>
    <mergeCell ref="CK120:CN120"/>
    <mergeCell ref="CF112:CJ112"/>
    <mergeCell ref="BK112:BQ112"/>
    <mergeCell ref="AW112:BC112"/>
    <mergeCell ref="BK109:BQ110"/>
    <mergeCell ref="G111:S111"/>
    <mergeCell ref="BD111:BJ111"/>
    <mergeCell ref="BK111:BQ111"/>
    <mergeCell ref="BR111:BX111"/>
    <mergeCell ref="AI109:AO110"/>
    <mergeCell ref="AP109:AV110"/>
    <mergeCell ref="AW109:BC110"/>
    <mergeCell ref="BF210:BS210"/>
    <mergeCell ref="AI123:AO123"/>
    <mergeCell ref="AP123:AV123"/>
    <mergeCell ref="AI121:AO121"/>
    <mergeCell ref="AP121:AV121"/>
    <mergeCell ref="AI125:AO125"/>
    <mergeCell ref="AI111:AO111"/>
    <mergeCell ref="AP120:AV120"/>
    <mergeCell ref="AW120:BC120"/>
    <mergeCell ref="BD120:BJ120"/>
    <mergeCell ref="AV207:BS207"/>
    <mergeCell ref="BF208:BS209"/>
    <mergeCell ref="AP137:AV137"/>
    <mergeCell ref="AW137:BC137"/>
    <mergeCell ref="BD137:BJ137"/>
    <mergeCell ref="BK137:BQ137"/>
    <mergeCell ref="CK113:CN113"/>
    <mergeCell ref="E88:G88"/>
    <mergeCell ref="CK111:CN111"/>
    <mergeCell ref="BK116:BQ116"/>
    <mergeCell ref="BR116:BX116"/>
    <mergeCell ref="BY116:CE116"/>
    <mergeCell ref="CK116:CN116"/>
    <mergeCell ref="CK112:CN112"/>
    <mergeCell ref="AW111:BC111"/>
    <mergeCell ref="G121:S121"/>
    <mergeCell ref="AP125:AV125"/>
    <mergeCell ref="CK122:CN122"/>
    <mergeCell ref="CF124:CJ124"/>
    <mergeCell ref="CF125:CJ125"/>
    <mergeCell ref="CK123:CN123"/>
    <mergeCell ref="E124:F124"/>
    <mergeCell ref="E121:F121"/>
    <mergeCell ref="G124:S124"/>
    <mergeCell ref="T124:AH124"/>
    <mergeCell ref="G125:S125"/>
    <mergeCell ref="E125:F125"/>
    <mergeCell ref="CF111:CJ111"/>
    <mergeCell ref="AW93:CN93"/>
    <mergeCell ref="AW94:CN94"/>
    <mergeCell ref="AW95:CN95"/>
    <mergeCell ref="AW96:CN96"/>
    <mergeCell ref="E100:G100"/>
    <mergeCell ref="E98:G98"/>
    <mergeCell ref="H98:AV98"/>
    <mergeCell ref="H99:AV99"/>
    <mergeCell ref="H100:AV100"/>
    <mergeCell ref="H89:AV89"/>
    <mergeCell ref="E101:G101"/>
    <mergeCell ref="S10:AB10"/>
    <mergeCell ref="G12:Q12"/>
    <mergeCell ref="E107:AW108"/>
    <mergeCell ref="E109:F110"/>
    <mergeCell ref="G109:S110"/>
    <mergeCell ref="T109:AH110"/>
    <mergeCell ref="CK110:CN110"/>
    <mergeCell ref="E102:CN102"/>
    <mergeCell ref="H93:AV93"/>
    <mergeCell ref="BY109:CE110"/>
    <mergeCell ref="H96:AV96"/>
    <mergeCell ref="E99:G99"/>
    <mergeCell ref="CF109:CN109"/>
    <mergeCell ref="E95:G95"/>
    <mergeCell ref="E96:G96"/>
    <mergeCell ref="AW97:CN97"/>
    <mergeCell ref="AW98:CN98"/>
    <mergeCell ref="AW99:CN99"/>
    <mergeCell ref="AW100:CN100"/>
    <mergeCell ref="AW101:CN101"/>
    <mergeCell ref="CF110:CJ110"/>
    <mergeCell ref="S18:AB18"/>
    <mergeCell ref="H86:AV87"/>
    <mergeCell ref="D83:CN84"/>
    <mergeCell ref="H88:AV88"/>
    <mergeCell ref="H97:AV97"/>
    <mergeCell ref="BD109:BJ110"/>
    <mergeCell ref="AW86:CN87"/>
    <mergeCell ref="AW88:CN88"/>
    <mergeCell ref="AW89:CN89"/>
    <mergeCell ref="AW90:CN90"/>
    <mergeCell ref="D104:CN105"/>
    <mergeCell ref="A4:CN5"/>
    <mergeCell ref="A22:CN23"/>
    <mergeCell ref="AX28:BI28"/>
    <mergeCell ref="BM28:CB31"/>
    <mergeCell ref="D25:R26"/>
    <mergeCell ref="AV25:BJ26"/>
    <mergeCell ref="E97:G97"/>
    <mergeCell ref="BD55:CE55"/>
    <mergeCell ref="BD56:CE56"/>
    <mergeCell ref="G20:Q20"/>
    <mergeCell ref="S20:AB20"/>
    <mergeCell ref="G14:Q14"/>
    <mergeCell ref="S14:AB14"/>
    <mergeCell ref="G16:Q16"/>
    <mergeCell ref="S16:AB16"/>
    <mergeCell ref="G18:Q18"/>
    <mergeCell ref="BM40:CB43"/>
    <mergeCell ref="D50:CN51"/>
    <mergeCell ref="AX55:BC55"/>
    <mergeCell ref="E86:G87"/>
    <mergeCell ref="G8:Q8"/>
    <mergeCell ref="AX56:BC56"/>
    <mergeCell ref="H94:AV94"/>
    <mergeCell ref="H95:AV95"/>
    <mergeCell ref="H90:AV90"/>
    <mergeCell ref="H91:AV91"/>
    <mergeCell ref="H92:AV92"/>
    <mergeCell ref="BM45:BX45"/>
    <mergeCell ref="S8:AB8"/>
    <mergeCell ref="G10:Q10"/>
    <mergeCell ref="AW91:CN91"/>
    <mergeCell ref="AW92:CN92"/>
    <mergeCell ref="S12:AB12"/>
    <mergeCell ref="AX33:BI33"/>
    <mergeCell ref="AX40:BI40"/>
    <mergeCell ref="H101:AV101"/>
    <mergeCell ref="E91:G91"/>
    <mergeCell ref="E92:G92"/>
    <mergeCell ref="E89:G89"/>
    <mergeCell ref="E90:G90"/>
    <mergeCell ref="AX45:BI45"/>
    <mergeCell ref="E93:G93"/>
    <mergeCell ref="E94:G94"/>
    <mergeCell ref="BR112:BX112"/>
    <mergeCell ref="BY112:CE112"/>
    <mergeCell ref="BR117:BX117"/>
    <mergeCell ref="BY111:CE111"/>
    <mergeCell ref="BR109:BX110"/>
    <mergeCell ref="E164:F164"/>
    <mergeCell ref="G164:S164"/>
    <mergeCell ref="T164:AH164"/>
    <mergeCell ref="AI164:AO164"/>
    <mergeCell ref="AP164:AV164"/>
    <mergeCell ref="AW164:BC164"/>
    <mergeCell ref="BD164:BJ164"/>
    <mergeCell ref="BK164:BQ164"/>
    <mergeCell ref="AP111:AV111"/>
    <mergeCell ref="E111:F111"/>
    <mergeCell ref="T111:AH111"/>
    <mergeCell ref="AI118:AO118"/>
    <mergeCell ref="BK118:BQ118"/>
    <mergeCell ref="BY119:CE119"/>
    <mergeCell ref="BK121:BQ121"/>
    <mergeCell ref="BR121:BX121"/>
    <mergeCell ref="E112:F112"/>
    <mergeCell ref="T117:AH117"/>
    <mergeCell ref="T123:AH123"/>
    <mergeCell ref="T121:AH121"/>
    <mergeCell ref="BR128:BX128"/>
    <mergeCell ref="AI112:AO112"/>
    <mergeCell ref="AP112:AV112"/>
    <mergeCell ref="U342:X342"/>
    <mergeCell ref="AV226:BE226"/>
    <mergeCell ref="BE187:BL188"/>
    <mergeCell ref="Z309:AI309"/>
    <mergeCell ref="AJ309:AT309"/>
    <mergeCell ref="G112:S112"/>
    <mergeCell ref="T112:AH112"/>
    <mergeCell ref="BD112:BJ112"/>
    <mergeCell ref="T125:AH125"/>
    <mergeCell ref="AI117:AO117"/>
    <mergeCell ref="AP117:AV117"/>
    <mergeCell ref="T118:AH118"/>
    <mergeCell ref="T120:AH120"/>
    <mergeCell ref="BK117:BQ117"/>
    <mergeCell ref="AW117:BC117"/>
    <mergeCell ref="D325:P325"/>
    <mergeCell ref="D326:P326"/>
    <mergeCell ref="AB320:AK320"/>
    <mergeCell ref="E117:F117"/>
    <mergeCell ref="G117:S117"/>
    <mergeCell ref="E118:F118"/>
    <mergeCell ref="G118:S118"/>
    <mergeCell ref="E120:F120"/>
    <mergeCell ref="G120:S120"/>
    <mergeCell ref="AI120:AO120"/>
    <mergeCell ref="EH313:EJ313"/>
    <mergeCell ref="Q335:AA335"/>
    <mergeCell ref="Q324:AA324"/>
    <mergeCell ref="Q325:AA325"/>
    <mergeCell ref="Q327:AA327"/>
    <mergeCell ref="Q328:AA328"/>
    <mergeCell ref="Q329:AA329"/>
    <mergeCell ref="Q330:AA330"/>
    <mergeCell ref="AB327:AK327"/>
    <mergeCell ref="AB328:AK328"/>
    <mergeCell ref="AB319:AK319"/>
    <mergeCell ref="Q343:T343"/>
    <mergeCell ref="CF342:CK342"/>
    <mergeCell ref="BW341:CC341"/>
    <mergeCell ref="AM340:AP341"/>
    <mergeCell ref="AQ342:AT342"/>
    <mergeCell ref="AL329:AT329"/>
    <mergeCell ref="AL330:AT330"/>
    <mergeCell ref="AL331:AT331"/>
    <mergeCell ref="AL325:AT325"/>
    <mergeCell ref="AL326:AT326"/>
    <mergeCell ref="AL327:AT327"/>
    <mergeCell ref="AL328:AT328"/>
    <mergeCell ref="AL332:AT332"/>
    <mergeCell ref="AL335:AT335"/>
    <mergeCell ref="D338:AT339"/>
    <mergeCell ref="Q332:AA332"/>
    <mergeCell ref="Q333:AA333"/>
    <mergeCell ref="AI343:AL343"/>
    <mergeCell ref="AV338:BK339"/>
    <mergeCell ref="AL334:AT334"/>
    <mergeCell ref="Q322:AA322"/>
    <mergeCell ref="EM351:EP351"/>
    <mergeCell ref="W352:AD353"/>
    <mergeCell ref="AE352:AL353"/>
    <mergeCell ref="AM352:AT353"/>
    <mergeCell ref="W354:AD354"/>
    <mergeCell ref="AE354:AL354"/>
    <mergeCell ref="AM354:AT354"/>
    <mergeCell ref="AE355:AL355"/>
    <mergeCell ref="AE356:AL356"/>
    <mergeCell ref="AM356:AT356"/>
    <mergeCell ref="AE357:AL357"/>
    <mergeCell ref="AM357:AT357"/>
    <mergeCell ref="W356:AD356"/>
    <mergeCell ref="W357:AD357"/>
    <mergeCell ref="AI342:AL342"/>
    <mergeCell ref="AQ343:AT343"/>
    <mergeCell ref="AM345:AP345"/>
    <mergeCell ref="AM346:AP346"/>
    <mergeCell ref="AQ346:AT346"/>
    <mergeCell ref="BW343:CC343"/>
    <mergeCell ref="CF344:CK344"/>
    <mergeCell ref="BW345:CC345"/>
    <mergeCell ref="CF346:CK346"/>
    <mergeCell ref="AV343:BK343"/>
    <mergeCell ref="AV344:BK344"/>
    <mergeCell ref="BL343:BT343"/>
    <mergeCell ref="BL344:BT344"/>
    <mergeCell ref="AV345:BK345"/>
    <mergeCell ref="BL345:BT345"/>
    <mergeCell ref="AV346:BK346"/>
    <mergeCell ref="BL346:BT346"/>
    <mergeCell ref="EH351:EK351"/>
    <mergeCell ref="AE344:AH344"/>
    <mergeCell ref="Y344:AA344"/>
    <mergeCell ref="BZ369:CC370"/>
    <mergeCell ref="AE361:AL361"/>
    <mergeCell ref="AM361:AT361"/>
    <mergeCell ref="AE362:AL362"/>
    <mergeCell ref="AM362:AT362"/>
    <mergeCell ref="K378:Q379"/>
    <mergeCell ref="AM347:AP347"/>
    <mergeCell ref="D414:T414"/>
    <mergeCell ref="D415:T415"/>
    <mergeCell ref="D416:T416"/>
    <mergeCell ref="AG416:AL416"/>
    <mergeCell ref="AG414:AL414"/>
    <mergeCell ref="U413:Z413"/>
    <mergeCell ref="D344:L344"/>
    <mergeCell ref="W359:AD359"/>
    <mergeCell ref="AE358:AL358"/>
    <mergeCell ref="D348:AT348"/>
    <mergeCell ref="CC406:CH406"/>
    <mergeCell ref="CC407:CH407"/>
    <mergeCell ref="D411:T411"/>
    <mergeCell ref="U409:Z409"/>
    <mergeCell ref="AM355:AT355"/>
    <mergeCell ref="W361:AD361"/>
    <mergeCell ref="W362:AD362"/>
    <mergeCell ref="M347:P347"/>
    <mergeCell ref="D371:AT371"/>
    <mergeCell ref="D369:Q370"/>
    <mergeCell ref="AF367:AT368"/>
    <mergeCell ref="W358:AD358"/>
    <mergeCell ref="CC411:CH411"/>
    <mergeCell ref="AV427:BL427"/>
    <mergeCell ref="AV428:BL428"/>
    <mergeCell ref="O427:S427"/>
    <mergeCell ref="O428:S428"/>
    <mergeCell ref="BW458:CE458"/>
    <mergeCell ref="BM423:BR423"/>
    <mergeCell ref="BM424:BR424"/>
    <mergeCell ref="BM425:BR425"/>
    <mergeCell ref="CB428:CE428"/>
    <mergeCell ref="AV453:BV454"/>
    <mergeCell ref="S438:Y438"/>
    <mergeCell ref="T428:X428"/>
    <mergeCell ref="Y423:AB425"/>
    <mergeCell ref="AV424:BL424"/>
    <mergeCell ref="CB427:CE427"/>
    <mergeCell ref="D440:R440"/>
    <mergeCell ref="D441:R441"/>
    <mergeCell ref="AN437:AT437"/>
    <mergeCell ref="AV457:BV457"/>
    <mergeCell ref="AV458:BV458"/>
    <mergeCell ref="D426:N426"/>
    <mergeCell ref="D427:N427"/>
    <mergeCell ref="AC428:AF428"/>
    <mergeCell ref="AG428:AJ428"/>
    <mergeCell ref="R453:V459"/>
    <mergeCell ref="W453:AA459"/>
    <mergeCell ref="AB453:AJ459"/>
    <mergeCell ref="AK453:AT459"/>
    <mergeCell ref="I457:Q459"/>
    <mergeCell ref="A448:CN449"/>
    <mergeCell ref="CF426:CK426"/>
    <mergeCell ref="CL428:CN428"/>
    <mergeCell ref="AR525:AT525"/>
    <mergeCell ref="AR530:AT531"/>
    <mergeCell ref="BF548:BL548"/>
    <mergeCell ref="CL426:CN426"/>
    <mergeCell ref="CL424:CN424"/>
    <mergeCell ref="CL423:CN423"/>
    <mergeCell ref="BV428:CA428"/>
    <mergeCell ref="CF428:CK428"/>
    <mergeCell ref="AG438:AM438"/>
    <mergeCell ref="AV451:CH452"/>
    <mergeCell ref="CF453:CN454"/>
    <mergeCell ref="BW463:CE463"/>
    <mergeCell ref="CF463:CN463"/>
    <mergeCell ref="AV465:BV465"/>
    <mergeCell ref="AV466:BV466"/>
    <mergeCell ref="BW465:CE465"/>
    <mergeCell ref="AG437:AM437"/>
    <mergeCell ref="D451:AT452"/>
    <mergeCell ref="S439:Y439"/>
    <mergeCell ref="S440:Y440"/>
    <mergeCell ref="S441:Y441"/>
    <mergeCell ref="S442:Y442"/>
    <mergeCell ref="S443:Y443"/>
    <mergeCell ref="AG443:AM443"/>
    <mergeCell ref="D460:H468"/>
    <mergeCell ref="D439:R439"/>
    <mergeCell ref="AV460:BV460"/>
    <mergeCell ref="AV462:BV462"/>
    <mergeCell ref="AV467:BV467"/>
    <mergeCell ref="CF461:CN461"/>
    <mergeCell ref="BW462:CE462"/>
    <mergeCell ref="CF462:CN462"/>
    <mergeCell ref="V547:AB547"/>
    <mergeCell ref="AC547:AT547"/>
    <mergeCell ref="V541:AB541"/>
    <mergeCell ref="AV474:BH475"/>
    <mergeCell ref="AV476:BH476"/>
    <mergeCell ref="AG486:AM486"/>
    <mergeCell ref="BT543:CN543"/>
    <mergeCell ref="AV542:BE542"/>
    <mergeCell ref="CF456:CN456"/>
    <mergeCell ref="S437:Y437"/>
    <mergeCell ref="D453:Q456"/>
    <mergeCell ref="EI552:EL552"/>
    <mergeCell ref="CG513:CN513"/>
    <mergeCell ref="BF544:BL544"/>
    <mergeCell ref="CD528:CN528"/>
    <mergeCell ref="CD529:CN529"/>
    <mergeCell ref="CD530:CN530"/>
    <mergeCell ref="CD531:CN531"/>
    <mergeCell ref="AV528:CC528"/>
    <mergeCell ref="CG514:CN514"/>
    <mergeCell ref="CG515:CN515"/>
    <mergeCell ref="AV549:BE549"/>
    <mergeCell ref="AV550:BE550"/>
    <mergeCell ref="BF545:BL545"/>
    <mergeCell ref="D534:CN535"/>
    <mergeCell ref="D522:AF523"/>
    <mergeCell ref="D539:U540"/>
    <mergeCell ref="AO526:AQ526"/>
    <mergeCell ref="AV513:BS513"/>
    <mergeCell ref="AG525:AJ525"/>
    <mergeCell ref="AK525:AN525"/>
    <mergeCell ref="AO525:AQ525"/>
    <mergeCell ref="Z439:AF439"/>
    <mergeCell ref="CF458:CN458"/>
    <mergeCell ref="CF464:CN464"/>
    <mergeCell ref="AG444:AM444"/>
    <mergeCell ref="Z441:AF441"/>
    <mergeCell ref="Z442:AF442"/>
    <mergeCell ref="Z443:AF443"/>
    <mergeCell ref="AG440:AM440"/>
    <mergeCell ref="CF468:CN468"/>
    <mergeCell ref="CF460:CN460"/>
    <mergeCell ref="BW464:CE464"/>
    <mergeCell ref="CF457:CN457"/>
    <mergeCell ref="AV507:CN507"/>
    <mergeCell ref="AV493:BU493"/>
    <mergeCell ref="AV481:BU486"/>
    <mergeCell ref="AV487:BU487"/>
    <mergeCell ref="AV459:BV459"/>
    <mergeCell ref="BW460:CE460"/>
    <mergeCell ref="BI474:BZ474"/>
    <mergeCell ref="CA474:CN474"/>
    <mergeCell ref="CA475:CG475"/>
    <mergeCell ref="CA476:CG476"/>
    <mergeCell ref="CH475:CN475"/>
    <mergeCell ref="CH476:CN476"/>
    <mergeCell ref="AV456:BV456"/>
    <mergeCell ref="CF455:CN455"/>
    <mergeCell ref="BW456:CE456"/>
    <mergeCell ref="BW459:CE459"/>
    <mergeCell ref="BW467:CE467"/>
    <mergeCell ref="CF467:CN467"/>
    <mergeCell ref="AV463:BV463"/>
    <mergeCell ref="BR475:BZ475"/>
    <mergeCell ref="AV489:BU489"/>
    <mergeCell ref="AV515:BS515"/>
    <mergeCell ref="BT542:CN542"/>
    <mergeCell ref="AV546:BE546"/>
    <mergeCell ref="CA598:CC598"/>
    <mergeCell ref="CD598:CF598"/>
    <mergeCell ref="BL601:BO601"/>
    <mergeCell ref="CK603:CN603"/>
    <mergeCell ref="BX595:BZ595"/>
    <mergeCell ref="CA595:CC595"/>
    <mergeCell ref="BP596:BS596"/>
    <mergeCell ref="CD527:CN527"/>
    <mergeCell ref="CG516:CN516"/>
    <mergeCell ref="BM549:BS549"/>
    <mergeCell ref="BM550:BS550"/>
    <mergeCell ref="BT550:CN550"/>
    <mergeCell ref="BP601:BS601"/>
    <mergeCell ref="BT601:BW601"/>
    <mergeCell ref="BX601:BZ601"/>
    <mergeCell ref="CA601:CC601"/>
    <mergeCell ref="BP505:BT505"/>
    <mergeCell ref="BU505:BY505"/>
    <mergeCell ref="BZ505:CD505"/>
    <mergeCell ref="BT517:CF517"/>
    <mergeCell ref="BT597:BW597"/>
    <mergeCell ref="AV545:BE545"/>
    <mergeCell ref="BF547:BL547"/>
    <mergeCell ref="CA599:CC599"/>
    <mergeCell ref="BT545:CN545"/>
    <mergeCell ref="BM544:BS544"/>
    <mergeCell ref="AV544:BE544"/>
    <mergeCell ref="BL599:BO599"/>
    <mergeCell ref="CA597:CC597"/>
    <mergeCell ref="CG598:CJ598"/>
    <mergeCell ref="BX596:BZ596"/>
    <mergeCell ref="CA596:CC596"/>
    <mergeCell ref="CD596:CF596"/>
    <mergeCell ref="BL595:BO595"/>
    <mergeCell ref="CG596:CJ596"/>
    <mergeCell ref="BT598:BW598"/>
    <mergeCell ref="BX598:BZ598"/>
    <mergeCell ref="D583:Z584"/>
    <mergeCell ref="AG596:AI596"/>
    <mergeCell ref="AA583:AJ584"/>
    <mergeCell ref="AK583:AT584"/>
    <mergeCell ref="AM596:AP596"/>
    <mergeCell ref="AM597:AP597"/>
    <mergeCell ref="CA604:CC604"/>
    <mergeCell ref="CD604:CF604"/>
    <mergeCell ref="CG604:CJ604"/>
    <mergeCell ref="BX602:BZ602"/>
    <mergeCell ref="BL603:BO603"/>
    <mergeCell ref="BP603:BS603"/>
    <mergeCell ref="BT603:BW603"/>
    <mergeCell ref="BX603:BZ603"/>
    <mergeCell ref="CA603:CC603"/>
    <mergeCell ref="CD603:CF603"/>
    <mergeCell ref="AV603:BK603"/>
    <mergeCell ref="AV604:BK604"/>
    <mergeCell ref="D586:Z586"/>
    <mergeCell ref="AA585:AJ585"/>
    <mergeCell ref="AA586:AJ586"/>
    <mergeCell ref="AK585:AT585"/>
    <mergeCell ref="AD596:AF596"/>
    <mergeCell ref="CK604:CN604"/>
    <mergeCell ref="AD599:AF599"/>
    <mergeCell ref="AJ596:AL596"/>
    <mergeCell ref="CK599:CN599"/>
    <mergeCell ref="AM599:AP599"/>
    <mergeCell ref="AM602:AP602"/>
    <mergeCell ref="AG601:AI601"/>
    <mergeCell ref="D601:Q601"/>
    <mergeCell ref="D602:Q602"/>
    <mergeCell ref="AD604:AF604"/>
    <mergeCell ref="R603:U603"/>
    <mergeCell ref="R604:U604"/>
    <mergeCell ref="AD602:AF602"/>
    <mergeCell ref="AD603:AF603"/>
    <mergeCell ref="AM603:AP603"/>
    <mergeCell ref="AM604:AP604"/>
    <mergeCell ref="AJ598:AL598"/>
    <mergeCell ref="CG603:CJ603"/>
    <mergeCell ref="BL600:BO600"/>
    <mergeCell ref="BP600:BS600"/>
    <mergeCell ref="BT600:BW600"/>
    <mergeCell ref="CD599:CF599"/>
    <mergeCell ref="CG599:CJ599"/>
    <mergeCell ref="AG597:AI597"/>
    <mergeCell ref="AJ597:AL597"/>
    <mergeCell ref="D599:Q599"/>
    <mergeCell ref="BL602:BO602"/>
    <mergeCell ref="BP602:BS602"/>
    <mergeCell ref="BT602:BW602"/>
    <mergeCell ref="CK598:CN598"/>
    <mergeCell ref="CG597:CJ597"/>
    <mergeCell ref="BX597:BZ597"/>
    <mergeCell ref="BL605:BO605"/>
    <mergeCell ref="BP605:BS605"/>
    <mergeCell ref="BT605:BW605"/>
    <mergeCell ref="BX605:BZ605"/>
    <mergeCell ref="CA605:CC605"/>
    <mergeCell ref="CD605:CF605"/>
    <mergeCell ref="CG605:CJ605"/>
    <mergeCell ref="CK605:CN605"/>
    <mergeCell ref="BL606:BO606"/>
    <mergeCell ref="BP606:BS606"/>
    <mergeCell ref="BT606:BW606"/>
    <mergeCell ref="BX606:BZ606"/>
    <mergeCell ref="CA606:CC606"/>
    <mergeCell ref="CD606:CF606"/>
    <mergeCell ref="CG606:CJ606"/>
    <mergeCell ref="CK606:CN606"/>
    <mergeCell ref="AV605:BK605"/>
    <mergeCell ref="AV606:BK606"/>
    <mergeCell ref="BL607:BO607"/>
    <mergeCell ref="BP607:BS607"/>
    <mergeCell ref="BT607:BW607"/>
    <mergeCell ref="BX607:BZ607"/>
    <mergeCell ref="CA607:CC607"/>
    <mergeCell ref="CD607:CF607"/>
    <mergeCell ref="CG607:CJ607"/>
    <mergeCell ref="CK607:CN607"/>
    <mergeCell ref="BL608:BO608"/>
    <mergeCell ref="BP608:BS608"/>
    <mergeCell ref="BT608:BW608"/>
    <mergeCell ref="BX608:BZ608"/>
    <mergeCell ref="CA608:CC608"/>
    <mergeCell ref="CD608:CF608"/>
    <mergeCell ref="CG608:CJ608"/>
    <mergeCell ref="CK608:CN608"/>
    <mergeCell ref="AV607:BK607"/>
    <mergeCell ref="AV608:BK608"/>
    <mergeCell ref="BL609:BO609"/>
    <mergeCell ref="BP609:BS609"/>
    <mergeCell ref="BT609:BW609"/>
    <mergeCell ref="BX609:BZ609"/>
    <mergeCell ref="CA609:CC609"/>
    <mergeCell ref="CD609:CF609"/>
    <mergeCell ref="CG609:CJ609"/>
    <mergeCell ref="CK609:CN609"/>
    <mergeCell ref="BL610:BO610"/>
    <mergeCell ref="BP610:BS610"/>
    <mergeCell ref="BT610:BW610"/>
    <mergeCell ref="BX610:BZ610"/>
    <mergeCell ref="CA610:CC610"/>
    <mergeCell ref="CD610:CF610"/>
    <mergeCell ref="CG610:CJ610"/>
    <mergeCell ref="CK610:CN610"/>
    <mergeCell ref="AV609:BK609"/>
    <mergeCell ref="AV610:BK610"/>
    <mergeCell ref="CA616:CC616"/>
    <mergeCell ref="CD616:CF616"/>
    <mergeCell ref="AV614:BK614"/>
    <mergeCell ref="BL611:BO611"/>
    <mergeCell ref="BP611:BS611"/>
    <mergeCell ref="BT611:BW611"/>
    <mergeCell ref="BX611:BZ611"/>
    <mergeCell ref="CA611:CC611"/>
    <mergeCell ref="CD611:CF611"/>
    <mergeCell ref="CG611:CJ611"/>
    <mergeCell ref="CK611:CN611"/>
    <mergeCell ref="BL612:BO612"/>
    <mergeCell ref="BP612:BS612"/>
    <mergeCell ref="BT612:BW612"/>
    <mergeCell ref="BX612:BZ612"/>
    <mergeCell ref="CA612:CC612"/>
    <mergeCell ref="CD612:CF612"/>
    <mergeCell ref="CG612:CJ612"/>
    <mergeCell ref="CK612:CN612"/>
    <mergeCell ref="AV611:BK611"/>
    <mergeCell ref="AV612:BK612"/>
    <mergeCell ref="BL613:BO613"/>
    <mergeCell ref="BP613:BS613"/>
    <mergeCell ref="BT613:BW613"/>
    <mergeCell ref="BX613:BZ613"/>
    <mergeCell ref="CA613:CC613"/>
    <mergeCell ref="CD613:CF613"/>
    <mergeCell ref="CG613:CJ613"/>
    <mergeCell ref="CK613:CN613"/>
    <mergeCell ref="BL614:BO614"/>
    <mergeCell ref="BP614:BS614"/>
    <mergeCell ref="BT614:BW614"/>
    <mergeCell ref="BX614:BZ614"/>
    <mergeCell ref="CA614:CC614"/>
    <mergeCell ref="CD614:CF614"/>
    <mergeCell ref="CG614:CJ614"/>
    <mergeCell ref="CK614:CN614"/>
    <mergeCell ref="BL615:BO615"/>
    <mergeCell ref="BP615:BS615"/>
    <mergeCell ref="BT615:BW615"/>
    <mergeCell ref="BX615:BZ615"/>
    <mergeCell ref="CA615:CC615"/>
    <mergeCell ref="CD615:CF615"/>
    <mergeCell ref="CG615:CJ615"/>
    <mergeCell ref="CK615:CN615"/>
    <mergeCell ref="CA623:CC623"/>
    <mergeCell ref="CG616:CJ616"/>
    <mergeCell ref="CK616:CN616"/>
    <mergeCell ref="BX622:BZ622"/>
    <mergeCell ref="CA622:CC622"/>
    <mergeCell ref="CD622:CF622"/>
    <mergeCell ref="CG622:CJ622"/>
    <mergeCell ref="CK622:CN622"/>
    <mergeCell ref="BL617:BO617"/>
    <mergeCell ref="BP617:BS617"/>
    <mergeCell ref="BT617:BW617"/>
    <mergeCell ref="BX617:BZ617"/>
    <mergeCell ref="CA617:CC617"/>
    <mergeCell ref="CD617:CF617"/>
    <mergeCell ref="CG617:CJ617"/>
    <mergeCell ref="CK617:CN617"/>
    <mergeCell ref="CA621:CC621"/>
    <mergeCell ref="CD621:CF621"/>
    <mergeCell ref="CG621:CJ621"/>
    <mergeCell ref="CK621:CN621"/>
    <mergeCell ref="BL618:BO618"/>
    <mergeCell ref="BP618:BS618"/>
    <mergeCell ref="BT618:BW618"/>
    <mergeCell ref="BX618:BZ618"/>
    <mergeCell ref="CA618:CC618"/>
    <mergeCell ref="CD618:CF618"/>
    <mergeCell ref="CG618:CJ618"/>
    <mergeCell ref="CK618:CN618"/>
    <mergeCell ref="BL616:BO616"/>
    <mergeCell ref="BP616:BS616"/>
    <mergeCell ref="BT616:BW616"/>
    <mergeCell ref="BX616:BZ616"/>
    <mergeCell ref="CK627:CN627"/>
    <mergeCell ref="CK626:CN626"/>
    <mergeCell ref="BL622:BO622"/>
    <mergeCell ref="BP622:BS622"/>
    <mergeCell ref="CG626:CJ626"/>
    <mergeCell ref="BT622:BW622"/>
    <mergeCell ref="BX625:BZ625"/>
    <mergeCell ref="CA625:CC625"/>
    <mergeCell ref="BL619:BO619"/>
    <mergeCell ref="BP619:BS619"/>
    <mergeCell ref="BT619:BW619"/>
    <mergeCell ref="BX619:BZ619"/>
    <mergeCell ref="CA619:CC619"/>
    <mergeCell ref="CD619:CF619"/>
    <mergeCell ref="CG619:CJ619"/>
    <mergeCell ref="CK619:CN619"/>
    <mergeCell ref="BL620:BO620"/>
    <mergeCell ref="BP620:BS620"/>
    <mergeCell ref="BT620:BW620"/>
    <mergeCell ref="BX620:BZ620"/>
    <mergeCell ref="CA620:CC620"/>
    <mergeCell ref="CD620:CF620"/>
    <mergeCell ref="CG620:CJ620"/>
    <mergeCell ref="CK620:CN620"/>
    <mergeCell ref="BL621:BO621"/>
    <mergeCell ref="BP621:BS621"/>
    <mergeCell ref="BT621:BW621"/>
    <mergeCell ref="BX621:BZ621"/>
    <mergeCell ref="BL623:BO623"/>
    <mergeCell ref="BP623:BS623"/>
    <mergeCell ref="BT623:BW623"/>
    <mergeCell ref="BX623:BZ623"/>
    <mergeCell ref="CB665:CE665"/>
    <mergeCell ref="CD623:CF623"/>
    <mergeCell ref="CG623:CJ623"/>
    <mergeCell ref="CK623:CN623"/>
    <mergeCell ref="BL624:BO624"/>
    <mergeCell ref="BP624:BS624"/>
    <mergeCell ref="BT624:BW624"/>
    <mergeCell ref="BX624:BZ624"/>
    <mergeCell ref="CA624:CC624"/>
    <mergeCell ref="CD624:CF624"/>
    <mergeCell ref="CG624:CJ624"/>
    <mergeCell ref="CK624:CN624"/>
    <mergeCell ref="BP654:BS654"/>
    <mergeCell ref="CF661:CI661"/>
    <mergeCell ref="CF660:CI660"/>
    <mergeCell ref="BP664:BS664"/>
    <mergeCell ref="BT664:BW664"/>
    <mergeCell ref="CB662:CE662"/>
    <mergeCell ref="CK625:CN625"/>
    <mergeCell ref="CA627:CC627"/>
    <mergeCell ref="AV623:BK623"/>
    <mergeCell ref="AV624:BK624"/>
    <mergeCell ref="CB655:CE655"/>
    <mergeCell ref="CJ660:CN660"/>
    <mergeCell ref="BX655:CA655"/>
    <mergeCell ref="BX660:CA660"/>
    <mergeCell ref="AV629:BK629"/>
    <mergeCell ref="AV630:BK630"/>
    <mergeCell ref="CG628:CJ628"/>
    <mergeCell ref="CK628:CN628"/>
    <mergeCell ref="AV627:BK627"/>
    <mergeCell ref="AV628:BK628"/>
    <mergeCell ref="BT629:BW629"/>
    <mergeCell ref="BX629:BZ629"/>
    <mergeCell ref="CA629:CC629"/>
    <mergeCell ref="CD629:CF629"/>
    <mergeCell ref="BT654:BW654"/>
    <mergeCell ref="AV625:BK625"/>
    <mergeCell ref="AV626:BK626"/>
    <mergeCell ref="BT625:BW625"/>
    <mergeCell ref="BX657:CA657"/>
    <mergeCell ref="CB657:CE657"/>
    <mergeCell ref="CF657:CI657"/>
    <mergeCell ref="CJ657:CN657"/>
    <mergeCell ref="BX658:CA658"/>
    <mergeCell ref="CB658:CE658"/>
    <mergeCell ref="CF658:CI658"/>
    <mergeCell ref="CJ658:CN658"/>
    <mergeCell ref="BX659:CA659"/>
    <mergeCell ref="CB659:CE659"/>
    <mergeCell ref="CF659:CI659"/>
    <mergeCell ref="BL630:BO630"/>
    <mergeCell ref="BP630:BS630"/>
    <mergeCell ref="BT630:BW630"/>
    <mergeCell ref="BX630:BZ630"/>
    <mergeCell ref="CA630:CC630"/>
    <mergeCell ref="CD630:CF630"/>
    <mergeCell ref="CG630:CJ630"/>
    <mergeCell ref="CK630:CN630"/>
    <mergeCell ref="BT659:BW659"/>
    <mergeCell ref="BP660:BS660"/>
    <mergeCell ref="BP661:BS661"/>
    <mergeCell ref="BP655:BS655"/>
    <mergeCell ref="BT655:BW655"/>
    <mergeCell ref="BX652:CN652"/>
    <mergeCell ref="BP657:BS657"/>
    <mergeCell ref="BT657:BW657"/>
    <mergeCell ref="BP658:BS658"/>
    <mergeCell ref="BT658:BW658"/>
    <mergeCell ref="BP659:BS659"/>
    <mergeCell ref="CF655:CI655"/>
    <mergeCell ref="CJ659:CN659"/>
    <mergeCell ref="CB654:CE654"/>
    <mergeCell ref="CF654:CI654"/>
    <mergeCell ref="CJ654:CN654"/>
    <mergeCell ref="CF653:CI653"/>
    <mergeCell ref="AV656:BO656"/>
    <mergeCell ref="BP656:BS656"/>
    <mergeCell ref="AV671:BO671"/>
    <mergeCell ref="AV672:BO672"/>
    <mergeCell ref="CJ661:CN661"/>
    <mergeCell ref="CJ665:CN665"/>
    <mergeCell ref="CJ666:CN666"/>
    <mergeCell ref="CJ662:CN662"/>
    <mergeCell ref="CJ663:CN663"/>
    <mergeCell ref="CJ664:CN664"/>
    <mergeCell ref="BP666:BS666"/>
    <mergeCell ref="BT666:BW666"/>
    <mergeCell ref="CJ667:CN667"/>
    <mergeCell ref="BP674:BS674"/>
    <mergeCell ref="AV667:BO667"/>
    <mergeCell ref="AV668:BO668"/>
    <mergeCell ref="BT665:BW665"/>
    <mergeCell ref="BT661:BW661"/>
    <mergeCell ref="BP662:BS662"/>
    <mergeCell ref="CJ670:CN670"/>
    <mergeCell ref="CB660:CE660"/>
    <mergeCell ref="BX661:CA661"/>
    <mergeCell ref="BP670:BS670"/>
    <mergeCell ref="BT667:BW667"/>
    <mergeCell ref="BT662:BW662"/>
    <mergeCell ref="BP665:BS665"/>
    <mergeCell ref="CB667:CE667"/>
    <mergeCell ref="CF667:CI667"/>
    <mergeCell ref="CF670:CI670"/>
    <mergeCell ref="CJ672:CN672"/>
    <mergeCell ref="CJ680:CN680"/>
    <mergeCell ref="BX672:CA672"/>
    <mergeCell ref="CF682:CI682"/>
    <mergeCell ref="CJ684:CN684"/>
    <mergeCell ref="BX685:CA685"/>
    <mergeCell ref="BT688:BW688"/>
    <mergeCell ref="BP687:BS687"/>
    <mergeCell ref="CJ681:CN681"/>
    <mergeCell ref="CB682:CE682"/>
    <mergeCell ref="BE725:BF725"/>
    <mergeCell ref="BW725:CE725"/>
    <mergeCell ref="BW721:CE721"/>
    <mergeCell ref="BE723:BF723"/>
    <mergeCell ref="BW723:CE723"/>
    <mergeCell ref="BX681:CA681"/>
    <mergeCell ref="BP689:BS689"/>
    <mergeCell ref="CJ682:CN682"/>
    <mergeCell ref="CJ689:CN689"/>
    <mergeCell ref="CF688:CI688"/>
    <mergeCell ref="CB684:CE684"/>
    <mergeCell ref="BT686:BW686"/>
    <mergeCell ref="BP685:BS685"/>
    <mergeCell ref="AV683:BO683"/>
    <mergeCell ref="AV684:BO684"/>
    <mergeCell ref="CB685:CE685"/>
    <mergeCell ref="CF685:CI685"/>
    <mergeCell ref="AV674:BO674"/>
    <mergeCell ref="EN819:EP819"/>
    <mergeCell ref="AV819:CL820"/>
    <mergeCell ref="CF689:CI689"/>
    <mergeCell ref="EH694:EI694"/>
    <mergeCell ref="AV804:CL804"/>
    <mergeCell ref="AV806:CN807"/>
    <mergeCell ref="AV810:BN811"/>
    <mergeCell ref="BO810:BV811"/>
    <mergeCell ref="BW810:CD811"/>
    <mergeCell ref="EK819:EM819"/>
    <mergeCell ref="AV799:BN799"/>
    <mergeCell ref="AV817:CN817"/>
    <mergeCell ref="EK814:ET814"/>
    <mergeCell ref="CC797:CH797"/>
    <mergeCell ref="AV802:BN802"/>
    <mergeCell ref="CJ688:CN688"/>
    <mergeCell ref="BX689:CA689"/>
    <mergeCell ref="BW775:CE776"/>
    <mergeCell ref="AV756:CN757"/>
    <mergeCell ref="BS761:CC762"/>
    <mergeCell ref="BS763:CC764"/>
    <mergeCell ref="CD761:CN762"/>
    <mergeCell ref="CD763:CN764"/>
    <mergeCell ref="AV759:CN760"/>
    <mergeCell ref="AV767:CN768"/>
    <mergeCell ref="AZ746:BQ746"/>
    <mergeCell ref="BN775:BV776"/>
    <mergeCell ref="BF761:BR762"/>
    <mergeCell ref="AV763:BE764"/>
    <mergeCell ref="AV770:CN771"/>
    <mergeCell ref="BW772:CE774"/>
    <mergeCell ref="BF763:BR764"/>
    <mergeCell ref="EK820:EM820"/>
    <mergeCell ref="EQ820:ES820"/>
    <mergeCell ref="ET820:EV820"/>
    <mergeCell ref="EW820:EY820"/>
    <mergeCell ref="EZ820:FB820"/>
    <mergeCell ref="EQ819:ES819"/>
    <mergeCell ref="ET819:EV819"/>
    <mergeCell ref="EW819:EY819"/>
    <mergeCell ref="EZ819:FB819"/>
    <mergeCell ref="FC819:FE819"/>
    <mergeCell ref="CE810:CN811"/>
    <mergeCell ref="AV812:BN812"/>
    <mergeCell ref="BO812:BV812"/>
    <mergeCell ref="BO815:BV815"/>
    <mergeCell ref="BW813:CD813"/>
    <mergeCell ref="BX687:CA687"/>
    <mergeCell ref="CB687:CE687"/>
    <mergeCell ref="CF687:CI687"/>
    <mergeCell ref="CJ687:CN687"/>
    <mergeCell ref="BX688:CA688"/>
    <mergeCell ref="CB688:CE688"/>
    <mergeCell ref="AV714:CL715"/>
    <mergeCell ref="AV731:CL731"/>
    <mergeCell ref="AV779:CN780"/>
    <mergeCell ref="CF786:CN787"/>
    <mergeCell ref="BW786:CE787"/>
    <mergeCell ref="AV786:BE787"/>
    <mergeCell ref="CF772:CN774"/>
    <mergeCell ref="AV775:BD776"/>
    <mergeCell ref="BE775:BM776"/>
    <mergeCell ref="CC803:CN803"/>
    <mergeCell ref="EN820:EP820"/>
    <mergeCell ref="FI820:FK820"/>
    <mergeCell ref="AV765:CN765"/>
    <mergeCell ref="AV777:CN777"/>
    <mergeCell ref="AV782:CL783"/>
    <mergeCell ref="AV792:CL792"/>
    <mergeCell ref="AV794:CL795"/>
    <mergeCell ref="AV796:BN797"/>
    <mergeCell ref="BO796:CB796"/>
    <mergeCell ref="BO797:BU797"/>
    <mergeCell ref="BV797:CB797"/>
    <mergeCell ref="AV814:BN814"/>
    <mergeCell ref="BO814:BV814"/>
    <mergeCell ref="BW814:CD814"/>
    <mergeCell ref="CE814:CN814"/>
    <mergeCell ref="AV784:CN785"/>
    <mergeCell ref="AV801:BN801"/>
    <mergeCell ref="FF820:FH820"/>
    <mergeCell ref="FI819:FK819"/>
    <mergeCell ref="FF819:FH819"/>
    <mergeCell ref="BW815:CD815"/>
    <mergeCell ref="BW812:CD812"/>
    <mergeCell ref="AV816:BN816"/>
    <mergeCell ref="BO816:BV816"/>
    <mergeCell ref="AV772:BD774"/>
    <mergeCell ref="AV815:BN815"/>
    <mergeCell ref="CE815:CN815"/>
    <mergeCell ref="BW788:BZ789"/>
    <mergeCell ref="CA788:CE789"/>
    <mergeCell ref="BF786:BM787"/>
    <mergeCell ref="BN786:BV787"/>
    <mergeCell ref="AV800:BN800"/>
    <mergeCell ref="FC820:FE820"/>
    <mergeCell ref="EK822:ET822"/>
    <mergeCell ref="EK828:ET828"/>
    <mergeCell ref="AW843:CM844"/>
    <mergeCell ref="CG949:CN949"/>
    <mergeCell ref="CG950:CN950"/>
    <mergeCell ref="BR1021:BW1021"/>
    <mergeCell ref="BK1041:BQ1041"/>
    <mergeCell ref="AV1041:BJ1041"/>
    <mergeCell ref="CD1024:CI1024"/>
    <mergeCell ref="CJ1024:CN1024"/>
    <mergeCell ref="CJ1023:CN1023"/>
    <mergeCell ref="CJ1022:CN1022"/>
    <mergeCell ref="CJ1021:CN1021"/>
    <mergeCell ref="AV1024:BQ1024"/>
    <mergeCell ref="BR1024:BW1024"/>
    <mergeCell ref="AV1027:CL1027"/>
    <mergeCell ref="BY1041:CA1041"/>
    <mergeCell ref="AV943:BK943"/>
    <mergeCell ref="AV1017:CN1018"/>
    <mergeCell ref="CG946:CN946"/>
    <mergeCell ref="BR1041:BX1041"/>
    <mergeCell ref="CK1037:CN1037"/>
    <mergeCell ref="AV1038:BJ1038"/>
    <mergeCell ref="CK1041:CN1041"/>
    <mergeCell ref="BZ943:CF943"/>
    <mergeCell ref="BS944:BY944"/>
    <mergeCell ref="CA928:CN928"/>
    <mergeCell ref="BL929:BZ929"/>
    <mergeCell ref="BV882:CD882"/>
    <mergeCell ref="CE882:CM882"/>
    <mergeCell ref="CE891:CM891"/>
    <mergeCell ref="AU892:BL892"/>
    <mergeCell ref="D1088:P1088"/>
    <mergeCell ref="Q1072:W1072"/>
    <mergeCell ref="X1072:AD1072"/>
    <mergeCell ref="Q1071:AD1071"/>
    <mergeCell ref="CC1157:CH1157"/>
    <mergeCell ref="CC1152:CH1152"/>
    <mergeCell ref="BT1116:CA1116"/>
    <mergeCell ref="CB1116:CN1116"/>
    <mergeCell ref="BJ1126:CD1126"/>
    <mergeCell ref="CE1126:CN1126"/>
    <mergeCell ref="AV1153:BK1153"/>
    <mergeCell ref="CE1140:CN1140"/>
    <mergeCell ref="AV1070:CL1070"/>
    <mergeCell ref="BY1058:CN1059"/>
    <mergeCell ref="AV1060:BP1060"/>
    <mergeCell ref="AV1061:BP1061"/>
    <mergeCell ref="X1079:AD1079"/>
    <mergeCell ref="X1080:AD1080"/>
    <mergeCell ref="X1081:AD1081"/>
    <mergeCell ref="Q1073:W1073"/>
    <mergeCell ref="Q1074:W1074"/>
    <mergeCell ref="BQ1061:BX1061"/>
    <mergeCell ref="X1077:AD1077"/>
    <mergeCell ref="X1078:AD1078"/>
    <mergeCell ref="AK1103:AT1104"/>
    <mergeCell ref="Z1105:AJ1105"/>
    <mergeCell ref="Z1106:AJ1106"/>
    <mergeCell ref="BV1081:CN1081"/>
    <mergeCell ref="D1105:Y1105"/>
    <mergeCell ref="D1061:X1061"/>
    <mergeCell ref="D1094:P1094"/>
    <mergeCell ref="Q1094:W1094"/>
    <mergeCell ref="BX1091:CN1091"/>
    <mergeCell ref="AV676:BO676"/>
    <mergeCell ref="AV677:BO677"/>
    <mergeCell ref="AX718:BM718"/>
    <mergeCell ref="BE719:BF719"/>
    <mergeCell ref="BW719:CE719"/>
    <mergeCell ref="BX1019:CC1020"/>
    <mergeCell ref="AV1014:BQ1014"/>
    <mergeCell ref="CB1037:CJ1037"/>
    <mergeCell ref="AV1091:BI1091"/>
    <mergeCell ref="BY1064:CN1064"/>
    <mergeCell ref="CF1014:CN1014"/>
    <mergeCell ref="CD1019:CN1019"/>
    <mergeCell ref="CJ675:CN675"/>
    <mergeCell ref="CJ674:CN674"/>
    <mergeCell ref="CF673:CI673"/>
    <mergeCell ref="BX674:CA674"/>
    <mergeCell ref="CF674:CI674"/>
    <mergeCell ref="BX675:CA675"/>
    <mergeCell ref="CB675:CE675"/>
    <mergeCell ref="BP675:BS675"/>
    <mergeCell ref="BT674:BW674"/>
    <mergeCell ref="BX686:CA686"/>
    <mergeCell ref="BP684:BS684"/>
    <mergeCell ref="BX682:CA682"/>
    <mergeCell ref="CF683:CI683"/>
    <mergeCell ref="CF681:CI681"/>
    <mergeCell ref="CB678:CE678"/>
    <mergeCell ref="CF675:CI675"/>
    <mergeCell ref="CJ677:CN677"/>
    <mergeCell ref="BV889:CD889"/>
    <mergeCell ref="BL941:BR941"/>
    <mergeCell ref="AE1048:AL1048"/>
    <mergeCell ref="BJ1124:CD1124"/>
    <mergeCell ref="Z1107:AJ1107"/>
    <mergeCell ref="AV1084:BU1084"/>
    <mergeCell ref="CB686:CE686"/>
    <mergeCell ref="CF686:CI686"/>
    <mergeCell ref="BT684:BW684"/>
    <mergeCell ref="AZ740:BQ740"/>
    <mergeCell ref="AZ742:BQ742"/>
    <mergeCell ref="BW742:CG742"/>
    <mergeCell ref="BW740:CG740"/>
    <mergeCell ref="BT685:BW685"/>
    <mergeCell ref="BP686:BS686"/>
    <mergeCell ref="BE727:BF727"/>
    <mergeCell ref="BW727:CE727"/>
    <mergeCell ref="BT717:CI717"/>
    <mergeCell ref="CJ686:CN686"/>
    <mergeCell ref="BL926:BZ926"/>
    <mergeCell ref="BL928:BZ928"/>
    <mergeCell ref="AV1051:BJ1051"/>
    <mergeCell ref="BR1050:BX1050"/>
    <mergeCell ref="BY1050:CA1050"/>
    <mergeCell ref="AE1092:AT1092"/>
    <mergeCell ref="BL1105:BS1105"/>
    <mergeCell ref="BL948:BR948"/>
    <mergeCell ref="AV1052:BJ1052"/>
    <mergeCell ref="BX1014:CE1014"/>
    <mergeCell ref="AV1019:BQ1020"/>
    <mergeCell ref="BR1019:BW1020"/>
    <mergeCell ref="AV1042:BJ1042"/>
    <mergeCell ref="AV1049:BJ1049"/>
    <mergeCell ref="BK1049:BQ1049"/>
    <mergeCell ref="CJ668:CN668"/>
    <mergeCell ref="BT676:BW676"/>
    <mergeCell ref="CJ676:CN676"/>
    <mergeCell ref="CF676:CI676"/>
    <mergeCell ref="CB679:CE679"/>
    <mergeCell ref="BX677:CA677"/>
    <mergeCell ref="CB677:CE677"/>
    <mergeCell ref="BX668:CA668"/>
    <mergeCell ref="CB668:CE668"/>
    <mergeCell ref="AV675:BO675"/>
    <mergeCell ref="CB673:CE673"/>
    <mergeCell ref="BT687:BW687"/>
    <mergeCell ref="AV678:BO678"/>
    <mergeCell ref="AV679:BO679"/>
    <mergeCell ref="AV680:BO680"/>
    <mergeCell ref="AV681:BO681"/>
    <mergeCell ref="BP683:BS683"/>
    <mergeCell ref="CB681:CE681"/>
    <mergeCell ref="CB672:CE672"/>
    <mergeCell ref="BT681:BW681"/>
    <mergeCell ref="BP682:BS682"/>
    <mergeCell ref="BX678:CA678"/>
    <mergeCell ref="BT679:BW679"/>
    <mergeCell ref="BT675:BW675"/>
    <mergeCell ref="BT677:BW677"/>
    <mergeCell ref="BP668:BS668"/>
    <mergeCell ref="CJ671:CN671"/>
    <mergeCell ref="CF679:CI679"/>
    <mergeCell ref="BX679:CA679"/>
    <mergeCell ref="BX676:CA676"/>
    <mergeCell ref="CB676:CE676"/>
    <mergeCell ref="BT672:BW672"/>
    <mergeCell ref="BJ1091:BW1091"/>
    <mergeCell ref="BQ1063:BX1063"/>
    <mergeCell ref="BR1014:BW1014"/>
    <mergeCell ref="BK1036:BQ1037"/>
    <mergeCell ref="BY1040:CA1040"/>
    <mergeCell ref="AV1040:BJ1040"/>
    <mergeCell ref="BK1038:BQ1038"/>
    <mergeCell ref="BK1039:BQ1039"/>
    <mergeCell ref="CB1041:CJ1041"/>
    <mergeCell ref="AV1047:BJ1048"/>
    <mergeCell ref="BX1023:CC1023"/>
    <mergeCell ref="AV1023:BQ1023"/>
    <mergeCell ref="CD1022:CI1022"/>
    <mergeCell ref="BP677:BS677"/>
    <mergeCell ref="CB689:CE689"/>
    <mergeCell ref="AV685:BO685"/>
    <mergeCell ref="BX673:CA673"/>
    <mergeCell ref="CF680:CI680"/>
    <mergeCell ref="CF677:CI677"/>
    <mergeCell ref="CC799:CN799"/>
    <mergeCell ref="CE812:CN812"/>
    <mergeCell ref="AV813:BN813"/>
    <mergeCell ref="BO813:BV813"/>
    <mergeCell ref="AU903:BL903"/>
    <mergeCell ref="BM903:BU903"/>
    <mergeCell ref="BV903:CD903"/>
    <mergeCell ref="BY1042:CA1042"/>
    <mergeCell ref="BV1077:CN1077"/>
    <mergeCell ref="BV1078:CN1078"/>
    <mergeCell ref="AV1022:BQ1022"/>
    <mergeCell ref="AV1043:CL1043"/>
    <mergeCell ref="BY1065:CN1065"/>
    <mergeCell ref="CK1048:CN1048"/>
    <mergeCell ref="CB1048:CJ1048"/>
    <mergeCell ref="CD1020:CI1020"/>
    <mergeCell ref="CJ1020:CN1020"/>
    <mergeCell ref="CJ1025:CN1025"/>
    <mergeCell ref="AV1085:CN1086"/>
    <mergeCell ref="BK1050:BQ1050"/>
    <mergeCell ref="BK1051:BQ1051"/>
    <mergeCell ref="CD1023:CI1023"/>
    <mergeCell ref="BX1024:CC1024"/>
    <mergeCell ref="CK1040:CN1040"/>
    <mergeCell ref="BR1042:BX1042"/>
    <mergeCell ref="BK1042:BQ1042"/>
    <mergeCell ref="CK1039:CN1039"/>
    <mergeCell ref="CD1021:CI1021"/>
    <mergeCell ref="AV1083:BU1083"/>
    <mergeCell ref="AV1062:BP1062"/>
    <mergeCell ref="AV1039:BJ1039"/>
    <mergeCell ref="CB1038:CJ1038"/>
    <mergeCell ref="CK1038:CN1038"/>
    <mergeCell ref="BR1040:BX1040"/>
    <mergeCell ref="BY1039:CA1039"/>
    <mergeCell ref="BV1076:CN1076"/>
    <mergeCell ref="CB1040:CJ1040"/>
    <mergeCell ref="AV1056:CN1057"/>
    <mergeCell ref="BY1048:CA1048"/>
    <mergeCell ref="CK1042:CN1042"/>
    <mergeCell ref="CB1042:CJ1042"/>
    <mergeCell ref="BV1083:CN1083"/>
    <mergeCell ref="BV1084:CN1084"/>
    <mergeCell ref="BY1062:CN1062"/>
    <mergeCell ref="BY1069:CN1069"/>
    <mergeCell ref="V483:Y483"/>
    <mergeCell ref="R488:U488"/>
    <mergeCell ref="R489:U489"/>
    <mergeCell ref="R486:U486"/>
    <mergeCell ref="R487:U487"/>
    <mergeCell ref="AV479:CN480"/>
    <mergeCell ref="BV481:CN486"/>
    <mergeCell ref="BR476:BZ476"/>
    <mergeCell ref="V488:Y488"/>
    <mergeCell ref="V489:Y489"/>
    <mergeCell ref="V482:Y482"/>
    <mergeCell ref="Z487:AF487"/>
    <mergeCell ref="AG487:AM487"/>
    <mergeCell ref="AN487:AS487"/>
    <mergeCell ref="AN482:AS482"/>
    <mergeCell ref="V485:Y485"/>
    <mergeCell ref="AG488:AM488"/>
    <mergeCell ref="AV477:CN477"/>
    <mergeCell ref="BV487:CN487"/>
    <mergeCell ref="BV488:CN488"/>
    <mergeCell ref="R483:U483"/>
    <mergeCell ref="R484:U484"/>
    <mergeCell ref="R485:U485"/>
    <mergeCell ref="Z488:AF488"/>
    <mergeCell ref="AG483:AM483"/>
    <mergeCell ref="C479:AS480"/>
    <mergeCell ref="V484:Y484"/>
    <mergeCell ref="Z485:AF485"/>
    <mergeCell ref="AN485:AS485"/>
    <mergeCell ref="L488:Q488"/>
    <mergeCell ref="Z484:AF484"/>
    <mergeCell ref="C484:K484"/>
    <mergeCell ref="AG598:AI598"/>
    <mergeCell ref="AG599:AI599"/>
    <mergeCell ref="D509:AT510"/>
    <mergeCell ref="D511:AT511"/>
    <mergeCell ref="BA506:BE506"/>
    <mergeCell ref="BF506:BJ506"/>
    <mergeCell ref="BK506:BO506"/>
    <mergeCell ref="BP506:BT506"/>
    <mergeCell ref="D541:U541"/>
    <mergeCell ref="D548:U548"/>
    <mergeCell ref="D549:U549"/>
    <mergeCell ref="D546:U546"/>
    <mergeCell ref="BF546:BL546"/>
    <mergeCell ref="BL596:BO596"/>
    <mergeCell ref="BM547:BS547"/>
    <mergeCell ref="BM546:BS546"/>
    <mergeCell ref="BF543:BL543"/>
    <mergeCell ref="BM543:BS543"/>
    <mergeCell ref="D563:N563"/>
    <mergeCell ref="O558:R558"/>
    <mergeCell ref="S558:V558"/>
    <mergeCell ref="W558:Z558"/>
    <mergeCell ref="AA558:AD558"/>
    <mergeCell ref="T564:X564"/>
    <mergeCell ref="AA578:AJ578"/>
    <mergeCell ref="BP595:BS595"/>
    <mergeCell ref="BT595:BW595"/>
    <mergeCell ref="D542:U542"/>
    <mergeCell ref="BP598:BS598"/>
    <mergeCell ref="AC545:AT545"/>
    <mergeCell ref="AE557:AH557"/>
    <mergeCell ref="AI557:AL557"/>
    <mergeCell ref="AV598:BK598"/>
    <mergeCell ref="AV599:BK599"/>
    <mergeCell ref="CG627:CJ627"/>
    <mergeCell ref="BX654:CA654"/>
    <mergeCell ref="BX663:CA663"/>
    <mergeCell ref="BP625:BS625"/>
    <mergeCell ref="AN490:AS490"/>
    <mergeCell ref="D499:AT500"/>
    <mergeCell ref="C492:K492"/>
    <mergeCell ref="BP501:BT503"/>
    <mergeCell ref="BU501:BY503"/>
    <mergeCell ref="AV490:BU490"/>
    <mergeCell ref="AC506:AK506"/>
    <mergeCell ref="T506:AB506"/>
    <mergeCell ref="R490:U490"/>
    <mergeCell ref="AG490:AM490"/>
    <mergeCell ref="V545:AB545"/>
    <mergeCell ref="V543:AB543"/>
    <mergeCell ref="AC541:AT541"/>
    <mergeCell ref="V546:AB546"/>
    <mergeCell ref="AC546:AT546"/>
    <mergeCell ref="AC543:AT543"/>
    <mergeCell ref="CJ656:CN656"/>
    <mergeCell ref="AC539:AT540"/>
    <mergeCell ref="AC542:AT542"/>
    <mergeCell ref="V539:AB540"/>
    <mergeCell ref="V548:AB548"/>
    <mergeCell ref="AC548:AT548"/>
    <mergeCell ref="BP628:BS628"/>
    <mergeCell ref="BA504:BE504"/>
    <mergeCell ref="AD601:AF601"/>
    <mergeCell ref="BM545:BS545"/>
    <mergeCell ref="BT628:BW628"/>
    <mergeCell ref="BX628:BZ628"/>
    <mergeCell ref="BX662:CA662"/>
    <mergeCell ref="CA628:CC628"/>
    <mergeCell ref="CD628:CF628"/>
    <mergeCell ref="CD625:CF625"/>
    <mergeCell ref="CG625:CJ625"/>
    <mergeCell ref="AV665:BO665"/>
    <mergeCell ref="BP663:BS663"/>
    <mergeCell ref="BT663:BW663"/>
    <mergeCell ref="CJ655:CN655"/>
    <mergeCell ref="CF662:CI662"/>
    <mergeCell ref="CB663:CE663"/>
    <mergeCell ref="CF663:CI663"/>
    <mergeCell ref="CB664:CE664"/>
    <mergeCell ref="CF664:CI664"/>
    <mergeCell ref="BX656:CA656"/>
    <mergeCell ref="CB656:CE656"/>
    <mergeCell ref="CD627:CF627"/>
    <mergeCell ref="BX664:CA664"/>
    <mergeCell ref="BX665:CA665"/>
    <mergeCell ref="BL626:BO626"/>
    <mergeCell ref="BP626:BS626"/>
    <mergeCell ref="BT626:BW626"/>
    <mergeCell ref="BX626:BZ626"/>
    <mergeCell ref="CA626:CC626"/>
    <mergeCell ref="CD626:CF626"/>
    <mergeCell ref="CJ653:CN653"/>
    <mergeCell ref="BL628:BO628"/>
    <mergeCell ref="CG629:CJ629"/>
    <mergeCell ref="CK629:CN629"/>
    <mergeCell ref="BL625:BO625"/>
    <mergeCell ref="D675:U675"/>
    <mergeCell ref="BP672:BS672"/>
    <mergeCell ref="AV664:BO664"/>
    <mergeCell ref="BL629:BO629"/>
    <mergeCell ref="BP629:BS629"/>
    <mergeCell ref="BP652:BW652"/>
    <mergeCell ref="AV631:CL631"/>
    <mergeCell ref="AV648:CN648"/>
    <mergeCell ref="AV652:BO653"/>
    <mergeCell ref="AV654:BO654"/>
    <mergeCell ref="AV659:BO659"/>
    <mergeCell ref="AV660:BO660"/>
    <mergeCell ref="AV661:BO661"/>
    <mergeCell ref="AV662:BO662"/>
    <mergeCell ref="AV663:BO663"/>
    <mergeCell ref="BT670:BW670"/>
    <mergeCell ref="BP671:BS671"/>
    <mergeCell ref="D656:U656"/>
    <mergeCell ref="D657:U657"/>
    <mergeCell ref="CJ669:CN669"/>
    <mergeCell ref="BX670:CA670"/>
    <mergeCell ref="CJ673:CN673"/>
    <mergeCell ref="BP653:BS653"/>
    <mergeCell ref="CB661:CE661"/>
    <mergeCell ref="BX666:CA666"/>
    <mergeCell ref="CB666:CE666"/>
    <mergeCell ref="CF666:CI666"/>
    <mergeCell ref="BP667:BS667"/>
    <mergeCell ref="BT660:BW660"/>
    <mergeCell ref="CB653:CE653"/>
    <mergeCell ref="CF665:CI665"/>
    <mergeCell ref="CF672:CI672"/>
    <mergeCell ref="AV473:CN473"/>
    <mergeCell ref="BV489:CN489"/>
    <mergeCell ref="CD597:CF597"/>
    <mergeCell ref="BV490:CN490"/>
    <mergeCell ref="L489:Q489"/>
    <mergeCell ref="AN483:AS483"/>
    <mergeCell ref="BT683:BW683"/>
    <mergeCell ref="BT682:BW682"/>
    <mergeCell ref="BF541:BL541"/>
    <mergeCell ref="BM541:BS541"/>
    <mergeCell ref="CB670:CE670"/>
    <mergeCell ref="AV655:BO655"/>
    <mergeCell ref="AV657:BO657"/>
    <mergeCell ref="AV658:BO658"/>
    <mergeCell ref="AV673:BO673"/>
    <mergeCell ref="BT673:BW673"/>
    <mergeCell ref="BF539:BL540"/>
    <mergeCell ref="BM539:BS540"/>
    <mergeCell ref="BT539:CN540"/>
    <mergeCell ref="BT544:CN544"/>
    <mergeCell ref="AV514:BS514"/>
    <mergeCell ref="BF542:BL542"/>
    <mergeCell ref="BM542:BS542"/>
    <mergeCell ref="CJ683:CN683"/>
    <mergeCell ref="BV492:CN492"/>
    <mergeCell ref="AV494:CN494"/>
    <mergeCell ref="AV499:CN500"/>
    <mergeCell ref="BP669:BS669"/>
    <mergeCell ref="BL627:BO627"/>
    <mergeCell ref="BP627:BS627"/>
    <mergeCell ref="BT627:BW627"/>
    <mergeCell ref="BX627:BZ627"/>
    <mergeCell ref="EM552:EP552"/>
    <mergeCell ref="AV445:CL445"/>
    <mergeCell ref="AV733:CN734"/>
    <mergeCell ref="BD562:BK562"/>
    <mergeCell ref="BL562:BS562"/>
    <mergeCell ref="BD563:BG563"/>
    <mergeCell ref="BH563:BK563"/>
    <mergeCell ref="BL563:BO563"/>
    <mergeCell ref="BP563:BS563"/>
    <mergeCell ref="BD564:BG564"/>
    <mergeCell ref="BH564:BK564"/>
    <mergeCell ref="BL564:BO564"/>
    <mergeCell ref="BP564:BS564"/>
    <mergeCell ref="AV552:CN552"/>
    <mergeCell ref="AV537:CN538"/>
    <mergeCell ref="AV539:BE540"/>
    <mergeCell ref="AV541:BE541"/>
    <mergeCell ref="AV596:BK596"/>
    <mergeCell ref="AV597:BK597"/>
    <mergeCell ref="BT546:CN546"/>
    <mergeCell ref="BT547:CN547"/>
    <mergeCell ref="AV690:CN690"/>
    <mergeCell ref="CF684:CI684"/>
    <mergeCell ref="BX684:CA684"/>
    <mergeCell ref="BT689:BW689"/>
    <mergeCell ref="AV689:BO689"/>
    <mergeCell ref="AV692:CN693"/>
    <mergeCell ref="AV687:BO687"/>
    <mergeCell ref="AV688:BO688"/>
    <mergeCell ref="BP688:BS688"/>
    <mergeCell ref="BT653:BW653"/>
    <mergeCell ref="BX653:CA653"/>
    <mergeCell ref="BX667:CA667"/>
    <mergeCell ref="BT669:BW669"/>
    <mergeCell ref="AZ744:BQ744"/>
    <mergeCell ref="BW744:CG744"/>
    <mergeCell ref="AV666:BO666"/>
    <mergeCell ref="CB674:CE674"/>
    <mergeCell ref="CB671:CE671"/>
    <mergeCell ref="CF671:CI671"/>
    <mergeCell ref="BX669:CA669"/>
    <mergeCell ref="CB669:CE669"/>
    <mergeCell ref="CF669:CI669"/>
    <mergeCell ref="CF668:CI668"/>
    <mergeCell ref="BP679:BS679"/>
    <mergeCell ref="BP676:BS676"/>
    <mergeCell ref="BP680:BS680"/>
    <mergeCell ref="BT680:BW680"/>
    <mergeCell ref="BP681:BS681"/>
    <mergeCell ref="BX683:CA683"/>
    <mergeCell ref="CB683:CE683"/>
    <mergeCell ref="BT668:BW668"/>
    <mergeCell ref="BP673:BS673"/>
    <mergeCell ref="BP678:BS678"/>
    <mergeCell ref="AV682:BO682"/>
    <mergeCell ref="BT671:BW671"/>
    <mergeCell ref="BT678:BW678"/>
    <mergeCell ref="BX671:CA671"/>
    <mergeCell ref="AV669:BO669"/>
    <mergeCell ref="AV670:BO670"/>
    <mergeCell ref="BM893:BU893"/>
    <mergeCell ref="AU904:BL904"/>
    <mergeCell ref="D774:V774"/>
    <mergeCell ref="D775:V775"/>
    <mergeCell ref="D681:U681"/>
    <mergeCell ref="D682:U682"/>
    <mergeCell ref="AV712:CN712"/>
    <mergeCell ref="T763:W763"/>
    <mergeCell ref="AX717:BM717"/>
    <mergeCell ref="AP763:AT763"/>
    <mergeCell ref="H763:K763"/>
    <mergeCell ref="L763:O763"/>
    <mergeCell ref="P763:S763"/>
    <mergeCell ref="AV686:BO686"/>
    <mergeCell ref="BE721:BF721"/>
    <mergeCell ref="BW736:CG737"/>
    <mergeCell ref="BN772:BV774"/>
    <mergeCell ref="BE772:BM774"/>
    <mergeCell ref="AU890:BL890"/>
    <mergeCell ref="BR788:BV789"/>
    <mergeCell ref="BN788:BQ789"/>
    <mergeCell ref="D899:AB899"/>
    <mergeCell ref="D896:AB896"/>
    <mergeCell ref="AK798:AO798"/>
    <mergeCell ref="BO800:CB800"/>
    <mergeCell ref="BO801:CB801"/>
    <mergeCell ref="CE813:CN813"/>
    <mergeCell ref="BV897:CD897"/>
    <mergeCell ref="W799:AC799"/>
    <mergeCell ref="AA812:AT812"/>
    <mergeCell ref="AA813:AT813"/>
    <mergeCell ref="AK797:AO797"/>
    <mergeCell ref="AV941:BK941"/>
    <mergeCell ref="AU901:BL901"/>
    <mergeCell ref="BM901:BU901"/>
    <mergeCell ref="BV901:CD901"/>
    <mergeCell ref="CE901:CM901"/>
    <mergeCell ref="AU909:BL909"/>
    <mergeCell ref="BM909:BU909"/>
    <mergeCell ref="BV909:CD909"/>
    <mergeCell ref="CE909:CM909"/>
    <mergeCell ref="AU910:BL910"/>
    <mergeCell ref="BM910:BU910"/>
    <mergeCell ref="BV918:CD918"/>
    <mergeCell ref="CE918:CM918"/>
    <mergeCell ref="CA929:CN929"/>
    <mergeCell ref="BZ940:CF940"/>
    <mergeCell ref="BS941:BY941"/>
    <mergeCell ref="BZ941:CF941"/>
    <mergeCell ref="AU906:BL906"/>
    <mergeCell ref="BM906:BU906"/>
    <mergeCell ref="BV906:CD906"/>
    <mergeCell ref="CE907:CM907"/>
    <mergeCell ref="BV908:CD908"/>
    <mergeCell ref="CE908:CM908"/>
    <mergeCell ref="AU913:BL913"/>
    <mergeCell ref="AU908:BL908"/>
    <mergeCell ref="BM908:BU908"/>
    <mergeCell ref="AU912:BL912"/>
    <mergeCell ref="BS940:BY940"/>
    <mergeCell ref="BL931:BZ931"/>
    <mergeCell ref="CA931:CN931"/>
    <mergeCell ref="AV938:BK939"/>
    <mergeCell ref="CE903:CM903"/>
    <mergeCell ref="AA814:AT814"/>
    <mergeCell ref="AA810:AT810"/>
    <mergeCell ref="AV798:BN798"/>
    <mergeCell ref="CC798:CN798"/>
    <mergeCell ref="AC901:AT901"/>
    <mergeCell ref="AD799:AJ799"/>
    <mergeCell ref="W798:AC798"/>
    <mergeCell ref="D810:Z810"/>
    <mergeCell ref="D802:V802"/>
    <mergeCell ref="D803:V803"/>
    <mergeCell ref="AD800:AJ800"/>
    <mergeCell ref="AD801:AJ801"/>
    <mergeCell ref="AU905:BL905"/>
    <mergeCell ref="D817:AE817"/>
    <mergeCell ref="D840:AD840"/>
    <mergeCell ref="AP799:AT799"/>
    <mergeCell ref="AU902:BL902"/>
    <mergeCell ref="D883:AB883"/>
    <mergeCell ref="CC800:CN800"/>
    <mergeCell ref="CE816:CN816"/>
    <mergeCell ref="AD803:AJ803"/>
    <mergeCell ref="W800:AC800"/>
    <mergeCell ref="W801:AC801"/>
    <mergeCell ref="W802:AC802"/>
    <mergeCell ref="D816:Z816"/>
    <mergeCell ref="BM881:CM881"/>
    <mergeCell ref="BM882:BU882"/>
    <mergeCell ref="AV808:CN809"/>
    <mergeCell ref="BO799:CB799"/>
    <mergeCell ref="BO802:CB802"/>
    <mergeCell ref="BO803:CB803"/>
    <mergeCell ref="CE888:CM888"/>
    <mergeCell ref="BM889:BU889"/>
    <mergeCell ref="BM904:BU904"/>
    <mergeCell ref="BZ938:CF939"/>
    <mergeCell ref="CG938:CN939"/>
    <mergeCell ref="CA924:CN924"/>
    <mergeCell ref="CA926:CN926"/>
    <mergeCell ref="BL927:BZ927"/>
    <mergeCell ref="CA927:CN927"/>
    <mergeCell ref="CG945:CN945"/>
    <mergeCell ref="BW816:CD816"/>
    <mergeCell ref="CA930:CN930"/>
    <mergeCell ref="BM913:BU913"/>
    <mergeCell ref="Z945:AE945"/>
    <mergeCell ref="BS942:BY942"/>
    <mergeCell ref="AO926:BK926"/>
    <mergeCell ref="D944:Y944"/>
    <mergeCell ref="D945:Y945"/>
    <mergeCell ref="D893:AB893"/>
    <mergeCell ref="D898:AB898"/>
    <mergeCell ref="CE894:CM894"/>
    <mergeCell ref="BM900:BU900"/>
    <mergeCell ref="BV900:CD900"/>
    <mergeCell ref="CE900:CM900"/>
    <mergeCell ref="AU895:BL895"/>
    <mergeCell ref="BM895:BU895"/>
    <mergeCell ref="BV895:CD895"/>
    <mergeCell ref="CE887:CM887"/>
    <mergeCell ref="CE889:CM889"/>
    <mergeCell ref="BL925:BZ925"/>
    <mergeCell ref="CA925:CN925"/>
    <mergeCell ref="BL924:BZ924"/>
    <mergeCell ref="AV940:BK940"/>
    <mergeCell ref="CF1013:CN1013"/>
    <mergeCell ref="BZ946:CF946"/>
    <mergeCell ref="AM1039:AT1039"/>
    <mergeCell ref="AU888:BL888"/>
    <mergeCell ref="BM888:BU888"/>
    <mergeCell ref="AU887:BL887"/>
    <mergeCell ref="BM887:BU887"/>
    <mergeCell ref="BV887:CD887"/>
    <mergeCell ref="BV893:CD893"/>
    <mergeCell ref="CE893:CM893"/>
    <mergeCell ref="CE892:CM892"/>
    <mergeCell ref="BV899:CD899"/>
    <mergeCell ref="CE899:CM899"/>
    <mergeCell ref="AU893:BL893"/>
    <mergeCell ref="CE895:CM895"/>
    <mergeCell ref="BM890:BU890"/>
    <mergeCell ref="BV890:CD890"/>
    <mergeCell ref="CE890:CM890"/>
    <mergeCell ref="AU889:BL889"/>
    <mergeCell ref="AU894:BL894"/>
    <mergeCell ref="BR1039:BX1039"/>
    <mergeCell ref="BM892:BU892"/>
    <mergeCell ref="CM992:CN992"/>
    <mergeCell ref="BR995:CE995"/>
    <mergeCell ref="CF995:CN996"/>
    <mergeCell ref="CA932:CN932"/>
    <mergeCell ref="BL930:BZ930"/>
    <mergeCell ref="AV944:BK944"/>
    <mergeCell ref="BV910:CD910"/>
    <mergeCell ref="BX1009:CE1009"/>
    <mergeCell ref="CF1009:CN1009"/>
    <mergeCell ref="CF998:CN998"/>
    <mergeCell ref="CF1002:CN1002"/>
    <mergeCell ref="CF1003:CN1003"/>
    <mergeCell ref="U784:AH784"/>
    <mergeCell ref="D900:AB900"/>
    <mergeCell ref="AF944:AM944"/>
    <mergeCell ref="AF945:AM945"/>
    <mergeCell ref="D901:AB901"/>
    <mergeCell ref="D909:AB909"/>
    <mergeCell ref="D910:AB910"/>
    <mergeCell ref="D933:AN933"/>
    <mergeCell ref="AO933:BK933"/>
    <mergeCell ref="AU900:BL900"/>
    <mergeCell ref="AA815:AT815"/>
    <mergeCell ref="AA816:AT816"/>
    <mergeCell ref="D876:AD876"/>
    <mergeCell ref="BL947:BR947"/>
    <mergeCell ref="BL949:BR949"/>
    <mergeCell ref="AC881:AT882"/>
    <mergeCell ref="D886:AB886"/>
    <mergeCell ref="AV803:BN803"/>
    <mergeCell ref="D890:AB890"/>
    <mergeCell ref="D889:AB889"/>
    <mergeCell ref="BF788:BI789"/>
    <mergeCell ref="BJ788:BM789"/>
    <mergeCell ref="D790:T790"/>
    <mergeCell ref="BS947:BY947"/>
    <mergeCell ref="D927:AN927"/>
    <mergeCell ref="AP800:AT800"/>
    <mergeCell ref="AP801:AT801"/>
    <mergeCell ref="AP802:AT802"/>
    <mergeCell ref="BV892:CD892"/>
    <mergeCell ref="D819:AT820"/>
    <mergeCell ref="CA933:CN933"/>
    <mergeCell ref="AO932:BK932"/>
    <mergeCell ref="AW876:CM876"/>
    <mergeCell ref="D973:Z973"/>
    <mergeCell ref="D932:AN932"/>
    <mergeCell ref="AF940:AM940"/>
    <mergeCell ref="AF941:AM941"/>
    <mergeCell ref="AF942:AM942"/>
    <mergeCell ref="AN949:AT949"/>
    <mergeCell ref="D961:Z961"/>
    <mergeCell ref="D950:Y950"/>
    <mergeCell ref="D943:Y943"/>
    <mergeCell ref="AA958:AT958"/>
    <mergeCell ref="AA959:AT959"/>
    <mergeCell ref="AA966:AT967"/>
    <mergeCell ref="BZ949:CF949"/>
    <mergeCell ref="AV942:BK942"/>
    <mergeCell ref="D959:Z959"/>
    <mergeCell ref="AF950:AM950"/>
    <mergeCell ref="D942:Y942"/>
    <mergeCell ref="AA969:AT969"/>
    <mergeCell ref="AA971:AT971"/>
    <mergeCell ref="Z944:AE944"/>
    <mergeCell ref="AN942:AT942"/>
    <mergeCell ref="D925:AN925"/>
    <mergeCell ref="AO925:BK925"/>
    <mergeCell ref="AW936:CM937"/>
    <mergeCell ref="D923:AN924"/>
    <mergeCell ref="AO923:BK924"/>
    <mergeCell ref="BL938:BR939"/>
    <mergeCell ref="BL933:BZ933"/>
    <mergeCell ref="CE904:CM904"/>
    <mergeCell ref="X1084:AD1084"/>
    <mergeCell ref="D815:Z815"/>
    <mergeCell ref="D895:AB895"/>
    <mergeCell ref="D1003:Y1003"/>
    <mergeCell ref="Z1019:AE1020"/>
    <mergeCell ref="AF1019:AT1019"/>
    <mergeCell ref="AF1020:AM1020"/>
    <mergeCell ref="D907:AB907"/>
    <mergeCell ref="AC907:AT907"/>
    <mergeCell ref="AC895:AT895"/>
    <mergeCell ref="AC889:AT889"/>
    <mergeCell ref="AC890:AT890"/>
    <mergeCell ref="AA961:AT961"/>
    <mergeCell ref="AF947:AM947"/>
    <mergeCell ref="AF948:AM948"/>
    <mergeCell ref="AA970:AT970"/>
    <mergeCell ref="D1008:Y1008"/>
    <mergeCell ref="AC886:AT886"/>
    <mergeCell ref="D887:AB887"/>
    <mergeCell ref="AE1073:AT1073"/>
    <mergeCell ref="Z941:AE941"/>
    <mergeCell ref="AF943:AM943"/>
    <mergeCell ref="AO927:BK927"/>
    <mergeCell ref="AO928:BK928"/>
    <mergeCell ref="AO929:BK929"/>
    <mergeCell ref="AO930:BK930"/>
    <mergeCell ref="BK1047:BQ1048"/>
    <mergeCell ref="D1053:AT1053"/>
    <mergeCell ref="AM1050:AT1050"/>
    <mergeCell ref="AM1051:AT1051"/>
    <mergeCell ref="AM1052:AT1052"/>
    <mergeCell ref="AC912:AT912"/>
    <mergeCell ref="D843:AT844"/>
    <mergeCell ref="D811:Z811"/>
    <mergeCell ref="D812:Z812"/>
    <mergeCell ref="AC887:AT887"/>
    <mergeCell ref="D888:AB888"/>
    <mergeCell ref="AC888:AT888"/>
    <mergeCell ref="AN950:AT950"/>
    <mergeCell ref="AN944:AT944"/>
    <mergeCell ref="AN945:AT945"/>
    <mergeCell ref="AC893:AT893"/>
    <mergeCell ref="Z942:AE942"/>
    <mergeCell ref="Z943:AE943"/>
    <mergeCell ref="AC911:AT911"/>
    <mergeCell ref="D911:AB911"/>
    <mergeCell ref="D928:AN928"/>
    <mergeCell ref="D1002:Y1002"/>
    <mergeCell ref="D975:Z975"/>
    <mergeCell ref="D986:Z986"/>
    <mergeCell ref="AF999:AM999"/>
    <mergeCell ref="AF1000:AM1000"/>
    <mergeCell ref="AA977:AT977"/>
    <mergeCell ref="Z1002:AE1002"/>
    <mergeCell ref="AC908:AT908"/>
    <mergeCell ref="D912:AB912"/>
    <mergeCell ref="Z995:AM995"/>
    <mergeCell ref="D946:Y946"/>
    <mergeCell ref="D970:Z970"/>
    <mergeCell ref="Z998:AE998"/>
    <mergeCell ref="Z999:AE999"/>
    <mergeCell ref="Z1000:AE1000"/>
    <mergeCell ref="AA972:AT972"/>
    <mergeCell ref="D983:Z984"/>
    <mergeCell ref="AF1013:AM1013"/>
    <mergeCell ref="AF1014:AM1014"/>
    <mergeCell ref="AF996:AM996"/>
    <mergeCell ref="AN999:AT999"/>
    <mergeCell ref="D987:Z987"/>
    <mergeCell ref="D974:Z974"/>
    <mergeCell ref="AA987:AT987"/>
    <mergeCell ref="Z1013:AE1013"/>
    <mergeCell ref="D1011:Y1011"/>
    <mergeCell ref="Z1011:AE1011"/>
    <mergeCell ref="AF1011:AM1011"/>
    <mergeCell ref="AN1011:AT1011"/>
    <mergeCell ref="D1005:Y1005"/>
    <mergeCell ref="Z1005:AE1005"/>
    <mergeCell ref="AF1005:AM1005"/>
    <mergeCell ref="AN1005:AT1005"/>
    <mergeCell ref="D1006:Y1006"/>
    <mergeCell ref="Z1006:AE1006"/>
    <mergeCell ref="AF1006:AM1006"/>
    <mergeCell ref="AN1004:AT1004"/>
    <mergeCell ref="Z997:AE997"/>
    <mergeCell ref="AN1014:AT1014"/>
    <mergeCell ref="AF1009:AM1009"/>
    <mergeCell ref="Z1014:AE1014"/>
    <mergeCell ref="D1009:Y1009"/>
    <mergeCell ref="Z1010:AE1010"/>
    <mergeCell ref="AF1010:AM1010"/>
    <mergeCell ref="AN1010:AT1010"/>
    <mergeCell ref="AA975:AT975"/>
    <mergeCell ref="D1004:Y1004"/>
    <mergeCell ref="Z1004:AE1004"/>
    <mergeCell ref="Z1009:AE1009"/>
    <mergeCell ref="AV1001:BQ1001"/>
    <mergeCell ref="AF1003:AM1003"/>
    <mergeCell ref="AF1004:AM1004"/>
    <mergeCell ref="AA968:AT968"/>
    <mergeCell ref="D953:AT955"/>
    <mergeCell ref="D956:Z957"/>
    <mergeCell ref="AA956:AT957"/>
    <mergeCell ref="CF1007:CN1007"/>
    <mergeCell ref="D1000:Y1000"/>
    <mergeCell ref="D999:Y999"/>
    <mergeCell ref="D960:Z960"/>
    <mergeCell ref="AV1007:BQ1007"/>
    <mergeCell ref="BR1007:BW1007"/>
    <mergeCell ref="BX1007:CE1007"/>
    <mergeCell ref="BX1003:CE1003"/>
    <mergeCell ref="BR997:BW997"/>
    <mergeCell ref="Z946:AE946"/>
    <mergeCell ref="Z947:AE947"/>
    <mergeCell ref="D998:Y998"/>
    <mergeCell ref="Z996:AE996"/>
    <mergeCell ref="AA973:AT973"/>
    <mergeCell ref="AF997:AM997"/>
    <mergeCell ref="AF998:AM998"/>
    <mergeCell ref="AA974:AT974"/>
    <mergeCell ref="AF1002:AM1002"/>
    <mergeCell ref="AN1002:AT1002"/>
    <mergeCell ref="D972:Z972"/>
    <mergeCell ref="D971:Z971"/>
    <mergeCell ref="D985:Z985"/>
    <mergeCell ref="Z1001:AE1001"/>
    <mergeCell ref="AF1001:AM1001"/>
    <mergeCell ref="AN1001:AT1001"/>
    <mergeCell ref="AA983:AT984"/>
    <mergeCell ref="BX999:CE999"/>
    <mergeCell ref="BX998:CE998"/>
    <mergeCell ref="AV999:BQ999"/>
    <mergeCell ref="BR999:BW999"/>
    <mergeCell ref="Z949:AE949"/>
    <mergeCell ref="Z950:AE950"/>
    <mergeCell ref="D969:Z969"/>
    <mergeCell ref="AA986:AT986"/>
    <mergeCell ref="D980:AT982"/>
    <mergeCell ref="AA976:AT976"/>
    <mergeCell ref="AV993:CN994"/>
    <mergeCell ref="AF946:AM946"/>
    <mergeCell ref="BS950:BY950"/>
    <mergeCell ref="BZ950:CF950"/>
    <mergeCell ref="AV950:BK950"/>
    <mergeCell ref="D997:Y997"/>
    <mergeCell ref="AA985:AT985"/>
    <mergeCell ref="BR998:BW998"/>
    <mergeCell ref="D976:Z976"/>
    <mergeCell ref="D977:Z977"/>
    <mergeCell ref="BR996:BW996"/>
    <mergeCell ref="BX996:CE996"/>
    <mergeCell ref="CF999:CN999"/>
    <mergeCell ref="AV1005:BQ1005"/>
    <mergeCell ref="BR1005:BW1005"/>
    <mergeCell ref="AV1000:BQ1000"/>
    <mergeCell ref="BR1000:BW1000"/>
    <mergeCell ref="BX1000:CE1000"/>
    <mergeCell ref="AN997:AT997"/>
    <mergeCell ref="AN998:AT998"/>
    <mergeCell ref="AN1003:AT1003"/>
    <mergeCell ref="BX997:CE997"/>
    <mergeCell ref="BR1006:BW1006"/>
    <mergeCell ref="BX1006:CE1006"/>
    <mergeCell ref="BX1001:CE1001"/>
    <mergeCell ref="BR1002:BW1002"/>
    <mergeCell ref="BX1002:CE1002"/>
    <mergeCell ref="AV1008:BQ1008"/>
    <mergeCell ref="EP1322:EV1322"/>
    <mergeCell ref="EP1282:EV1282"/>
    <mergeCell ref="AO1138:BI1138"/>
    <mergeCell ref="AO1139:BI1139"/>
    <mergeCell ref="AV1002:BQ1002"/>
    <mergeCell ref="AN1020:AT1020"/>
    <mergeCell ref="AE1088:AT1088"/>
    <mergeCell ref="AE1093:AT1093"/>
    <mergeCell ref="AE1074:AT1074"/>
    <mergeCell ref="AE1075:AT1075"/>
    <mergeCell ref="AE1076:AT1076"/>
    <mergeCell ref="AE1077:AT1077"/>
    <mergeCell ref="AE1078:AT1078"/>
    <mergeCell ref="AE1079:AT1079"/>
    <mergeCell ref="AE1080:AT1080"/>
    <mergeCell ref="AE1081:AT1081"/>
    <mergeCell ref="BV1075:CN1075"/>
    <mergeCell ref="X1074:AD1074"/>
    <mergeCell ref="Q1085:W1085"/>
    <mergeCell ref="Q1086:W1086"/>
    <mergeCell ref="X1085:AD1085"/>
    <mergeCell ref="X1091:AD1091"/>
    <mergeCell ref="X1073:AD1073"/>
    <mergeCell ref="AH1302:AY1302"/>
    <mergeCell ref="BP1302:CG1302"/>
    <mergeCell ref="C1321:T1321"/>
    <mergeCell ref="AW1321:BN1321"/>
    <mergeCell ref="D1074:P1074"/>
    <mergeCell ref="D1073:P1073"/>
    <mergeCell ref="D1052:N1052"/>
    <mergeCell ref="D1051:N1051"/>
    <mergeCell ref="Q1090:W1090"/>
    <mergeCell ref="D1056:AT1056"/>
    <mergeCell ref="X1088:AD1088"/>
    <mergeCell ref="Q1075:W1075"/>
    <mergeCell ref="Q1076:W1076"/>
    <mergeCell ref="Q1077:W1077"/>
    <mergeCell ref="D1071:P1072"/>
    <mergeCell ref="AE1090:AT1090"/>
    <mergeCell ref="AE1089:AT1089"/>
    <mergeCell ref="Q1078:W1078"/>
    <mergeCell ref="D1093:P1093"/>
    <mergeCell ref="X1094:AD1094"/>
    <mergeCell ref="X1093:AD1093"/>
    <mergeCell ref="Q1092:W1092"/>
    <mergeCell ref="Q1093:W1093"/>
    <mergeCell ref="D1090:P1090"/>
    <mergeCell ref="AE1082:AT1082"/>
    <mergeCell ref="AE1071:AT1072"/>
    <mergeCell ref="D1076:P1076"/>
    <mergeCell ref="X1089:AD1089"/>
    <mergeCell ref="W1051:AD1051"/>
    <mergeCell ref="W1052:AD1052"/>
    <mergeCell ref="AE1049:AL1049"/>
    <mergeCell ref="Q1081:W1081"/>
    <mergeCell ref="Q1082:W1082"/>
    <mergeCell ref="Q1083:W1083"/>
    <mergeCell ref="X1082:AD1082"/>
    <mergeCell ref="X1086:AD1086"/>
    <mergeCell ref="D1050:N1050"/>
    <mergeCell ref="D1045:AT1045"/>
    <mergeCell ref="D1047:N1048"/>
    <mergeCell ref="O1047:V1048"/>
    <mergeCell ref="D1083:P1083"/>
    <mergeCell ref="D1081:P1081"/>
    <mergeCell ref="D1078:P1078"/>
    <mergeCell ref="D1079:P1079"/>
    <mergeCell ref="D1080:P1080"/>
    <mergeCell ref="AE1083:AT1083"/>
    <mergeCell ref="AE1084:AT1084"/>
    <mergeCell ref="AE1085:AT1085"/>
    <mergeCell ref="D1067:AT1068"/>
    <mergeCell ref="D1069:AT1069"/>
    <mergeCell ref="D1060:X1060"/>
    <mergeCell ref="W1047:AD1048"/>
    <mergeCell ref="D1049:N1049"/>
    <mergeCell ref="Q1088:W1088"/>
    <mergeCell ref="Q1089:W1089"/>
    <mergeCell ref="X1076:AD1076"/>
    <mergeCell ref="AJ1064:AT1064"/>
    <mergeCell ref="Y1064:AI1064"/>
    <mergeCell ref="CC796:CN796"/>
    <mergeCell ref="CC801:CN801"/>
    <mergeCell ref="CC802:CN802"/>
    <mergeCell ref="CI797:CN797"/>
    <mergeCell ref="D1089:P1089"/>
    <mergeCell ref="CF1006:CN1006"/>
    <mergeCell ref="CF1008:CN1008"/>
    <mergeCell ref="D547:U547"/>
    <mergeCell ref="D892:AB892"/>
    <mergeCell ref="AC892:AT892"/>
    <mergeCell ref="AV790:BE791"/>
    <mergeCell ref="BF790:BM791"/>
    <mergeCell ref="BN790:BV791"/>
    <mergeCell ref="Z1023:AE1023"/>
    <mergeCell ref="Z1022:AE1022"/>
    <mergeCell ref="Z1021:AE1021"/>
    <mergeCell ref="AN940:AT940"/>
    <mergeCell ref="AN941:AT941"/>
    <mergeCell ref="AF949:AM949"/>
    <mergeCell ref="D949:Y949"/>
    <mergeCell ref="D968:Z968"/>
    <mergeCell ref="D966:Z967"/>
    <mergeCell ref="D964:AT965"/>
    <mergeCell ref="D1077:P1077"/>
    <mergeCell ref="AV1075:BU1075"/>
    <mergeCell ref="AV1064:BP1064"/>
    <mergeCell ref="BO798:CB798"/>
    <mergeCell ref="D881:AB882"/>
    <mergeCell ref="AC896:AT896"/>
    <mergeCell ref="AU896:BL896"/>
    <mergeCell ref="D1064:X1064"/>
    <mergeCell ref="D1063:X1063"/>
    <mergeCell ref="Y1063:AI1063"/>
    <mergeCell ref="AJ1063:AT1063"/>
    <mergeCell ref="AV1063:BP1063"/>
    <mergeCell ref="AN946:AT946"/>
    <mergeCell ref="AN947:AT947"/>
    <mergeCell ref="AN948:AT948"/>
    <mergeCell ref="Z940:AE940"/>
    <mergeCell ref="AV1081:BU1081"/>
    <mergeCell ref="D1086:P1086"/>
    <mergeCell ref="BR1003:BW1003"/>
    <mergeCell ref="AV995:BQ996"/>
    <mergeCell ref="AV1010:BQ1010"/>
    <mergeCell ref="AN995:AT996"/>
    <mergeCell ref="AV1012:BQ1012"/>
    <mergeCell ref="BR1012:BW1012"/>
    <mergeCell ref="Z1012:AE1012"/>
    <mergeCell ref="AV997:BQ997"/>
    <mergeCell ref="D1014:Y1014"/>
    <mergeCell ref="D958:Z958"/>
    <mergeCell ref="Z1008:AE1008"/>
    <mergeCell ref="BS949:BY949"/>
    <mergeCell ref="Y1060:AI1060"/>
    <mergeCell ref="BY1047:CN1047"/>
    <mergeCell ref="AV1036:BJ1037"/>
    <mergeCell ref="AM1048:AT1048"/>
    <mergeCell ref="W1040:AD1040"/>
    <mergeCell ref="W1041:AD1041"/>
    <mergeCell ref="BR1010:BW1010"/>
    <mergeCell ref="BX1010:CE1010"/>
    <mergeCell ref="CF1010:CN1010"/>
    <mergeCell ref="D947:Y947"/>
    <mergeCell ref="D948:Y948"/>
    <mergeCell ref="CF790:CN791"/>
    <mergeCell ref="AJ621:AL621"/>
    <mergeCell ref="BT656:BW656"/>
    <mergeCell ref="CF656:CI656"/>
    <mergeCell ref="CF678:CI678"/>
    <mergeCell ref="CJ678:CN678"/>
    <mergeCell ref="CJ679:CN679"/>
    <mergeCell ref="BX680:CA680"/>
    <mergeCell ref="CB680:CE680"/>
    <mergeCell ref="CF775:CN776"/>
    <mergeCell ref="AV761:BE762"/>
    <mergeCell ref="CF788:CI789"/>
    <mergeCell ref="CJ788:CN789"/>
    <mergeCell ref="CJ685:CN685"/>
    <mergeCell ref="AV788:AZ789"/>
    <mergeCell ref="BA788:BE789"/>
    <mergeCell ref="AM627:AP627"/>
    <mergeCell ref="AM628:AP628"/>
    <mergeCell ref="D756:AS757"/>
    <mergeCell ref="D779:AS780"/>
    <mergeCell ref="BW790:CE791"/>
    <mergeCell ref="AG764:AK764"/>
    <mergeCell ref="W769:AH769"/>
    <mergeCell ref="AI769:AT769"/>
    <mergeCell ref="AI770:AN770"/>
    <mergeCell ref="AC763:AF763"/>
    <mergeCell ref="AO775:AT775"/>
    <mergeCell ref="AO776:AT776"/>
    <mergeCell ref="D772:V772"/>
    <mergeCell ref="AM630:AP630"/>
    <mergeCell ref="AD653:AG653"/>
    <mergeCell ref="AH653:AK653"/>
    <mergeCell ref="CE906:CM906"/>
    <mergeCell ref="CE910:CM910"/>
    <mergeCell ref="D894:AB894"/>
    <mergeCell ref="D906:AB906"/>
    <mergeCell ref="AC906:AT906"/>
    <mergeCell ref="D913:AB913"/>
    <mergeCell ref="AC913:AT913"/>
    <mergeCell ref="D902:AB902"/>
    <mergeCell ref="BL932:BZ932"/>
    <mergeCell ref="CE916:CM916"/>
    <mergeCell ref="BM907:BU907"/>
    <mergeCell ref="D921:AC921"/>
    <mergeCell ref="D918:AB918"/>
    <mergeCell ref="AC918:AT918"/>
    <mergeCell ref="BM914:BU914"/>
    <mergeCell ref="BV914:CD914"/>
    <mergeCell ref="BM915:BU915"/>
    <mergeCell ref="BM912:BU912"/>
    <mergeCell ref="BV912:CD912"/>
    <mergeCell ref="CE915:CM915"/>
    <mergeCell ref="CE917:CM917"/>
    <mergeCell ref="BV915:CD915"/>
    <mergeCell ref="AU917:BL917"/>
    <mergeCell ref="D919:AC919"/>
    <mergeCell ref="AU918:BL918"/>
    <mergeCell ref="D904:AB904"/>
    <mergeCell ref="AC904:AT904"/>
    <mergeCell ref="AC900:AT900"/>
    <mergeCell ref="AV1011:BQ1011"/>
    <mergeCell ref="O1040:V1040"/>
    <mergeCell ref="O1041:V1041"/>
    <mergeCell ref="Z1025:AE1025"/>
    <mergeCell ref="AE1039:AL1039"/>
    <mergeCell ref="BX1013:CE1013"/>
    <mergeCell ref="AN1006:AT1006"/>
    <mergeCell ref="BX1008:CE1008"/>
    <mergeCell ref="O1038:V1038"/>
    <mergeCell ref="AV1013:BQ1013"/>
    <mergeCell ref="AM1038:AT1038"/>
    <mergeCell ref="AF1026:AM1026"/>
    <mergeCell ref="AN1021:AT1021"/>
    <mergeCell ref="AN1022:AT1022"/>
    <mergeCell ref="AN1023:AT1023"/>
    <mergeCell ref="AN1024:AT1024"/>
    <mergeCell ref="AN1026:AT1026"/>
    <mergeCell ref="AF1025:AM1025"/>
    <mergeCell ref="AN1025:AT1025"/>
    <mergeCell ref="AF1021:AM1021"/>
    <mergeCell ref="AE1038:AL1038"/>
    <mergeCell ref="BR1022:BW1022"/>
    <mergeCell ref="AF1012:AM1012"/>
    <mergeCell ref="AN1012:AT1012"/>
    <mergeCell ref="BR1008:BW1008"/>
    <mergeCell ref="Z1007:AE1007"/>
    <mergeCell ref="AF1007:AM1007"/>
    <mergeCell ref="AN1007:AT1007"/>
    <mergeCell ref="AV1006:BQ1006"/>
    <mergeCell ref="AF1008:AM1008"/>
    <mergeCell ref="AN1008:AT1008"/>
    <mergeCell ref="AN1013:AT1013"/>
    <mergeCell ref="X1090:AD1090"/>
    <mergeCell ref="EJ1282:EN1282"/>
    <mergeCell ref="BV1082:CN1082"/>
    <mergeCell ref="W1038:AD1038"/>
    <mergeCell ref="CF1012:CN1012"/>
    <mergeCell ref="D1032:CN1033"/>
    <mergeCell ref="BX1012:CE1012"/>
    <mergeCell ref="BX1011:CE1011"/>
    <mergeCell ref="BM896:BU896"/>
    <mergeCell ref="BV896:CD896"/>
    <mergeCell ref="CE896:CM896"/>
    <mergeCell ref="CE897:CM897"/>
    <mergeCell ref="AC897:AT897"/>
    <mergeCell ref="AC898:AT898"/>
    <mergeCell ref="AU898:BL898"/>
    <mergeCell ref="BM898:BU898"/>
    <mergeCell ref="BV898:CD898"/>
    <mergeCell ref="CE898:CM898"/>
    <mergeCell ref="AC899:AT899"/>
    <mergeCell ref="D1010:Y1010"/>
    <mergeCell ref="AF1022:AM1022"/>
    <mergeCell ref="AF1023:AM1023"/>
    <mergeCell ref="AF1024:AM1024"/>
    <mergeCell ref="Z1003:AE1003"/>
    <mergeCell ref="BV1080:CN1080"/>
    <mergeCell ref="AE1040:AL1040"/>
    <mergeCell ref="AE1041:AL1041"/>
    <mergeCell ref="CD1025:CI1025"/>
    <mergeCell ref="AV1015:BQ1015"/>
    <mergeCell ref="CK1053:CN1053"/>
    <mergeCell ref="CK1049:CN1049"/>
    <mergeCell ref="BR1047:BX1048"/>
    <mergeCell ref="AC891:AT891"/>
    <mergeCell ref="AU891:BL891"/>
    <mergeCell ref="BM891:BU891"/>
    <mergeCell ref="BV891:CD891"/>
    <mergeCell ref="D1036:N1037"/>
    <mergeCell ref="O1036:V1037"/>
    <mergeCell ref="W1036:AD1037"/>
    <mergeCell ref="AE1036:AT1036"/>
    <mergeCell ref="AE1037:AL1037"/>
    <mergeCell ref="AM1037:AT1037"/>
    <mergeCell ref="BR1023:BW1023"/>
    <mergeCell ref="CM1031:CN1031"/>
    <mergeCell ref="BR1013:BW1013"/>
    <mergeCell ref="BX1025:CC1025"/>
    <mergeCell ref="Z1026:AE1026"/>
    <mergeCell ref="BL940:BR940"/>
    <mergeCell ref="Z948:AE948"/>
    <mergeCell ref="D891:AB891"/>
    <mergeCell ref="BS938:BY939"/>
    <mergeCell ref="BZ942:CF942"/>
    <mergeCell ref="AN1009:AT1009"/>
    <mergeCell ref="BR1011:BW1011"/>
    <mergeCell ref="D1007:Y1007"/>
    <mergeCell ref="D1024:Y1024"/>
    <mergeCell ref="AV1009:BQ1009"/>
    <mergeCell ref="BR1009:BW1009"/>
    <mergeCell ref="AV1026:CN1026"/>
    <mergeCell ref="AV1025:BQ1025"/>
    <mergeCell ref="BR1025:BW1025"/>
    <mergeCell ref="BS943:BY943"/>
    <mergeCell ref="BM894:BU894"/>
    <mergeCell ref="BV894:CD894"/>
    <mergeCell ref="M1277:X1278"/>
    <mergeCell ref="Y1277:AJ1278"/>
    <mergeCell ref="AK1277:AV1278"/>
    <mergeCell ref="AW1277:BL1278"/>
    <mergeCell ref="BM1277:BX1278"/>
    <mergeCell ref="BY1277:CK1278"/>
    <mergeCell ref="A1279:L1279"/>
    <mergeCell ref="M1279:X1279"/>
    <mergeCell ref="Y1279:AJ1279"/>
    <mergeCell ref="AK1279:AV1279"/>
    <mergeCell ref="AW1279:BL1279"/>
    <mergeCell ref="BM1279:BX1279"/>
    <mergeCell ref="BY1279:CK1279"/>
    <mergeCell ref="A1266:CK1266"/>
    <mergeCell ref="A1268:CK1269"/>
    <mergeCell ref="A1270:L1271"/>
    <mergeCell ref="M1270:X1271"/>
    <mergeCell ref="Y1270:AJ1271"/>
    <mergeCell ref="AK1270:AV1271"/>
    <mergeCell ref="AW1270:BL1271"/>
    <mergeCell ref="BM1270:BX1271"/>
    <mergeCell ref="BY1270:CK1271"/>
    <mergeCell ref="A1272:L1272"/>
    <mergeCell ref="M1272:X1272"/>
    <mergeCell ref="Y1272:AJ1272"/>
    <mergeCell ref="AK1272:AV1272"/>
    <mergeCell ref="AW1272:BL1272"/>
    <mergeCell ref="BM1272:BX1272"/>
    <mergeCell ref="BY1272:CK1272"/>
    <mergeCell ref="A1273:CK1273"/>
  </mergeCells>
  <pageMargins left="0.7" right="0.7" top="0.75" bottom="0.75" header="0.3" footer="0.3"/>
  <pageSetup scale="44" fitToHeight="0" orientation="portrait" verticalDpi="300" r:id="rId1"/>
  <rowBreaks count="7" manualBreakCount="7">
    <brk id="103" max="92" man="1"/>
    <brk id="279" max="92" man="1"/>
    <brk id="430" max="92" man="1"/>
    <brk id="588" max="92" man="1"/>
    <brk id="752" max="92" man="1"/>
    <brk id="935" max="92" man="1"/>
    <brk id="989" max="92" man="1"/>
  </rowBreaks>
  <ignoredErrors>
    <ignoredError sqref="D321" twoDigitTextYear="1"/>
    <ignoredError sqref="EI315:EI331 EN354:EN361 CF342 CF344 CF346 BP689:CN689 EN353 P298:Y308 W354:AT362 BL369 BZ369:CN370 BL630:BT630 P297:Y297 N289 AB289 AP289 U417:CN417 BL347 K506:AC506 BT517 AG530:AT531 CG630:CN630 CB198 AA400:AR415 BE416:BJ416 BE402:BJ415 BW402:CB415 AA416:AM416 AO444:AT444 AA399:AL399 CG513:CN516 AM514:AT517 AG524:AJ529 P309:Y310 Q318:AA335 AD506:AK506 AM504:AT504 AL505:AT506 AL504 AA578:AT578 V399:Z399 U400:Z416 U399 BF401:BJ401 BF399:BJ399 BF400:BJ400 BU630:CF630 Z1117:AT1117 AO439:AT439 AO440:AT440 AO441:AT441 AO442:AT442 AO443:AT443" unlockedFormula="1"/>
    <ignoredError sqref="D1263 AH1263 BL126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FBM</vt:lpstr>
      <vt:lpstr>FBM!Área_de_impresión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AUXPLANEACION08</dc:creator>
  <cp:lastModifiedBy>AUXPLANEACION53</cp:lastModifiedBy>
  <cp:lastPrinted>2022-09-26T19:32:00Z</cp:lastPrinted>
  <dcterms:created xsi:type="dcterms:W3CDTF">2017-02-09T15:57:52Z</dcterms:created>
  <dcterms:modified xsi:type="dcterms:W3CDTF">2022-10-31T20:09:41Z</dcterms:modified>
</cp:coreProperties>
</file>