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19440" windowHeight="7695"/>
  </bookViews>
  <sheets>
    <sheet name="FBM" sheetId="1" r:id="rId1"/>
  </sheets>
  <definedNames>
    <definedName name="_xlnm.Print_Area" localSheetId="0">FBM!$A$1:$CO$1291</definedName>
  </definedNames>
  <calcPr calcId="145621"/>
</workbook>
</file>

<file path=xl/calcChain.xml><?xml version="1.0" encoding="utf-8"?>
<calcChain xmlns="http://schemas.openxmlformats.org/spreadsheetml/2006/main">
  <c r="AG408" i="1" l="1"/>
  <c r="AA408" i="1"/>
  <c r="U408" i="1"/>
  <c r="BW407" i="1"/>
  <c r="BE407" i="1"/>
  <c r="AM407" i="1"/>
  <c r="AG407" i="1"/>
  <c r="AA407" i="1"/>
  <c r="U407" i="1"/>
  <c r="BW406" i="1"/>
  <c r="BE406" i="1"/>
  <c r="U406" i="1" s="1"/>
  <c r="AM406" i="1"/>
  <c r="AG406" i="1"/>
  <c r="AA406" i="1"/>
  <c r="BW405" i="1"/>
  <c r="BE405" i="1"/>
  <c r="AM405" i="1"/>
  <c r="U405" i="1" s="1"/>
  <c r="AG405" i="1"/>
  <c r="AA405" i="1"/>
  <c r="BW404" i="1"/>
  <c r="BE404" i="1"/>
  <c r="AM404" i="1"/>
  <c r="AG404" i="1"/>
  <c r="AA404" i="1"/>
  <c r="U404" i="1"/>
  <c r="BW403" i="1"/>
  <c r="BE403" i="1"/>
  <c r="AM403" i="1"/>
  <c r="AG403" i="1"/>
  <c r="AA403" i="1"/>
  <c r="U403" i="1"/>
  <c r="BW402" i="1"/>
  <c r="BE402" i="1"/>
  <c r="U402" i="1" s="1"/>
  <c r="AM402" i="1"/>
  <c r="AG402" i="1"/>
  <c r="AA402" i="1"/>
  <c r="BW401" i="1"/>
  <c r="BE401" i="1"/>
  <c r="AM401" i="1"/>
  <c r="U401" i="1" s="1"/>
  <c r="AG401" i="1"/>
  <c r="AA401" i="1"/>
  <c r="BW400" i="1"/>
  <c r="BE400" i="1"/>
  <c r="AM400" i="1"/>
  <c r="AG400" i="1"/>
  <c r="AA400" i="1"/>
  <c r="U400" i="1"/>
  <c r="BW399" i="1"/>
  <c r="BE399" i="1"/>
  <c r="AM399" i="1"/>
  <c r="AG399" i="1"/>
  <c r="AA399" i="1"/>
  <c r="U399" i="1"/>
  <c r="BW398" i="1"/>
  <c r="BE398" i="1"/>
  <c r="U398" i="1" s="1"/>
  <c r="AM398" i="1"/>
  <c r="AG398" i="1"/>
  <c r="AA398" i="1"/>
  <c r="BW397" i="1"/>
  <c r="BE397" i="1"/>
  <c r="AM397" i="1"/>
  <c r="U397" i="1" s="1"/>
  <c r="AG397" i="1"/>
  <c r="AA397" i="1"/>
  <c r="BW396" i="1"/>
  <c r="BE396" i="1"/>
  <c r="AM396" i="1"/>
  <c r="AG396" i="1"/>
  <c r="AA396" i="1"/>
  <c r="U396" i="1"/>
  <c r="BW395" i="1"/>
  <c r="BE395" i="1"/>
  <c r="AM395" i="1"/>
  <c r="AG395" i="1"/>
  <c r="AA395" i="1"/>
  <c r="U395" i="1"/>
  <c r="BW394" i="1"/>
  <c r="BE394" i="1"/>
  <c r="U394" i="1" s="1"/>
  <c r="AM394" i="1"/>
  <c r="AG394" i="1"/>
  <c r="AA394" i="1"/>
  <c r="BW393" i="1"/>
  <c r="BE393" i="1"/>
  <c r="AM393" i="1"/>
  <c r="U393" i="1" s="1"/>
  <c r="AG393" i="1"/>
  <c r="AA393" i="1"/>
  <c r="BW392" i="1"/>
  <c r="BE392" i="1"/>
  <c r="AM392" i="1"/>
  <c r="AG392" i="1"/>
  <c r="AA392" i="1"/>
  <c r="U392" i="1"/>
  <c r="BW391" i="1"/>
  <c r="BE391" i="1"/>
  <c r="AM391" i="1"/>
  <c r="AG391" i="1"/>
  <c r="AA391" i="1"/>
  <c r="U391" i="1"/>
  <c r="AB761" i="1" l="1"/>
  <c r="BT507" i="1"/>
  <c r="CG504" i="1" s="1"/>
  <c r="CG505" i="1"/>
  <c r="CG503" i="1"/>
  <c r="CG506" i="1" l="1"/>
  <c r="CG507" i="1" s="1"/>
  <c r="CB1090" i="1" l="1"/>
  <c r="CB1089" i="1"/>
  <c r="AK1100" i="1"/>
  <c r="Z1100" i="1"/>
  <c r="AV1028" i="1"/>
  <c r="AV1017" i="1"/>
  <c r="D1017" i="1"/>
  <c r="CG904" i="1"/>
  <c r="CE785" i="1"/>
  <c r="CE784" i="1"/>
  <c r="CE783" i="1"/>
  <c r="CE782" i="1"/>
  <c r="U761" i="1"/>
  <c r="AO746" i="1"/>
  <c r="AI746" i="1"/>
  <c r="AO745" i="1"/>
  <c r="AI745" i="1"/>
  <c r="AO744" i="1"/>
  <c r="AI744" i="1"/>
  <c r="AO743" i="1"/>
  <c r="AI743" i="1"/>
  <c r="AO742" i="1"/>
  <c r="AI742" i="1"/>
  <c r="AO741" i="1"/>
  <c r="AI741" i="1"/>
  <c r="AG519" i="1"/>
  <c r="AG518" i="1"/>
  <c r="AG517" i="1"/>
  <c r="AG516" i="1"/>
  <c r="AG515" i="1"/>
  <c r="AG514" i="1"/>
  <c r="AM507" i="1"/>
  <c r="AM506" i="1"/>
  <c r="AM505" i="1"/>
  <c r="AM504" i="1"/>
  <c r="K496" i="1"/>
  <c r="T496" i="1"/>
  <c r="AC496" i="1"/>
  <c r="AL496" i="1"/>
  <c r="EO302" i="1" l="1"/>
  <c r="EN302" i="1"/>
  <c r="AW210" i="1" l="1"/>
  <c r="CI409" i="1" l="1"/>
  <c r="CC409" i="1"/>
  <c r="BQ409" i="1"/>
  <c r="BK409" i="1"/>
  <c r="AY409" i="1"/>
  <c r="AS409" i="1"/>
  <c r="BW409" i="1" l="1"/>
  <c r="AA409" i="1"/>
  <c r="AM409" i="1"/>
  <c r="AG409" i="1"/>
  <c r="BE409" i="1"/>
  <c r="U409" i="1" l="1"/>
  <c r="AR520" i="1"/>
  <c r="AO520" i="1"/>
  <c r="AK520" i="1"/>
  <c r="AG520" i="1" l="1"/>
  <c r="BW786" i="1" l="1"/>
  <c r="BO786" i="1"/>
  <c r="CE786" i="1" l="1"/>
  <c r="BX659" i="1"/>
  <c r="BT659" i="1"/>
  <c r="BP659" i="1"/>
  <c r="CB659" i="1"/>
  <c r="CF659" i="1"/>
  <c r="CJ659" i="1"/>
  <c r="CK621" i="1"/>
  <c r="CG621" i="1"/>
  <c r="CA621" i="1"/>
  <c r="CD621" i="1"/>
  <c r="BX621" i="1"/>
  <c r="BT621" i="1"/>
  <c r="AM354" i="1" l="1"/>
  <c r="AE354" i="1"/>
  <c r="W354" i="1"/>
  <c r="AM353" i="1"/>
  <c r="AE353" i="1"/>
  <c r="W353" i="1"/>
  <c r="AM352" i="1"/>
  <c r="AE352" i="1"/>
  <c r="W352" i="1"/>
  <c r="AM351" i="1"/>
  <c r="AE351" i="1"/>
  <c r="W351" i="1"/>
  <c r="AM350" i="1"/>
  <c r="AE350" i="1"/>
  <c r="W350" i="1"/>
  <c r="AM349" i="1"/>
  <c r="AE349" i="1"/>
  <c r="W349" i="1"/>
  <c r="AM348" i="1"/>
  <c r="AE348" i="1"/>
  <c r="W348" i="1"/>
  <c r="AM347" i="1"/>
  <c r="AE347" i="1"/>
  <c r="W347" i="1"/>
  <c r="AM346" i="1"/>
  <c r="AE346" i="1"/>
  <c r="W346" i="1"/>
  <c r="EJ586" i="1" l="1"/>
  <c r="EJ585" i="1"/>
  <c r="EI586" i="1"/>
  <c r="EI585" i="1"/>
  <c r="AK589" i="1"/>
  <c r="AA589" i="1"/>
  <c r="EI429" i="1" l="1"/>
  <c r="EI430" i="1"/>
  <c r="EI431" i="1"/>
  <c r="EI432" i="1"/>
  <c r="EI433" i="1"/>
  <c r="EI434" i="1"/>
  <c r="EI435" i="1"/>
  <c r="EI428" i="1"/>
  <c r="EO353" i="1" l="1"/>
  <c r="EP353" i="1"/>
  <c r="EO352" i="1"/>
  <c r="EP352" i="1"/>
  <c r="EO351" i="1"/>
  <c r="EP351" i="1"/>
  <c r="EO350" i="1"/>
  <c r="EP350" i="1"/>
  <c r="EO349" i="1"/>
  <c r="EP349" i="1"/>
  <c r="EP348" i="1"/>
  <c r="EO348" i="1"/>
  <c r="EO347" i="1"/>
  <c r="EP347" i="1"/>
  <c r="EO346" i="1"/>
  <c r="EP346" i="1"/>
  <c r="EO345" i="1"/>
  <c r="EP345" i="1"/>
  <c r="BL339" i="1" l="1"/>
  <c r="BP621" i="1" l="1"/>
  <c r="BL621" i="1"/>
  <c r="EO559" i="1" l="1"/>
  <c r="EN559" i="1"/>
  <c r="EM559" i="1"/>
  <c r="EL559" i="1"/>
  <c r="EK559" i="1"/>
  <c r="EJ559" i="1"/>
  <c r="EI559" i="1"/>
  <c r="P301" i="1" l="1"/>
  <c r="P291" i="1"/>
  <c r="P292" i="1"/>
  <c r="P293" i="1"/>
  <c r="P294" i="1"/>
  <c r="P295" i="1"/>
  <c r="P296" i="1"/>
  <c r="P297" i="1"/>
  <c r="P298" i="1"/>
  <c r="P299" i="1"/>
  <c r="P300" i="1"/>
  <c r="P290" i="1"/>
  <c r="AP282" i="1"/>
  <c r="AB282" i="1"/>
  <c r="CB210" i="1" l="1"/>
  <c r="AN431" i="1"/>
  <c r="AN433" i="1"/>
  <c r="AN435" i="1"/>
  <c r="AN432" i="1"/>
  <c r="AN434" i="1"/>
  <c r="AN430" i="1"/>
  <c r="N282" i="1"/>
  <c r="EO544" i="1" l="1"/>
  <c r="EN544" i="1"/>
  <c r="EM544" i="1"/>
  <c r="EO543" i="1"/>
  <c r="EN543" i="1"/>
  <c r="EM543" i="1"/>
  <c r="EL544" i="1"/>
  <c r="EK544" i="1"/>
  <c r="EJ544" i="1"/>
  <c r="EI543" i="1"/>
  <c r="EI544" i="1"/>
  <c r="EH429" i="1" l="1"/>
  <c r="EH430" i="1"/>
  <c r="EH431" i="1"/>
  <c r="EH432" i="1"/>
  <c r="EH433" i="1"/>
  <c r="EH434" i="1"/>
  <c r="EH435" i="1"/>
  <c r="EH428" i="1"/>
  <c r="EQ1272" i="1" l="1"/>
  <c r="EQ1273" i="1"/>
  <c r="EQ1274" i="1"/>
  <c r="EQ1271" i="1"/>
  <c r="EN1272" i="1"/>
  <c r="EN1273" i="1"/>
  <c r="EN1274" i="1"/>
  <c r="EN1271" i="1"/>
  <c r="EO938" i="1" l="1"/>
  <c r="EO936" i="1"/>
  <c r="EO937" i="1"/>
  <c r="EN919" i="1"/>
  <c r="EN920" i="1"/>
  <c r="EN918" i="1"/>
  <c r="EO939" i="1" l="1"/>
  <c r="EN937" i="1" l="1"/>
  <c r="EN938" i="1"/>
  <c r="EN936" i="1"/>
  <c r="CB698" i="1"/>
  <c r="BM698" i="1"/>
  <c r="EN677" i="1" l="1"/>
  <c r="EN676" i="1"/>
  <c r="EN675" i="1"/>
  <c r="EN674" i="1"/>
  <c r="EN673" i="1"/>
  <c r="EN672" i="1"/>
  <c r="EK614" i="1" l="1"/>
  <c r="EJ614" i="1"/>
  <c r="EK609" i="1"/>
  <c r="EJ609" i="1"/>
  <c r="EI609" i="1"/>
  <c r="EH609" i="1"/>
  <c r="EI614" i="1"/>
  <c r="EH614" i="1"/>
  <c r="BV483" i="1"/>
  <c r="EI372" i="1"/>
  <c r="EI371" i="1"/>
  <c r="EI370" i="1"/>
  <c r="CD361" i="1"/>
  <c r="EN353" i="1"/>
  <c r="EN352" i="1"/>
  <c r="EN351" i="1"/>
  <c r="EN350" i="1"/>
  <c r="EN349" i="1"/>
  <c r="EN348" i="1"/>
  <c r="EN347" i="1"/>
  <c r="EN346" i="1"/>
  <c r="EN345" i="1"/>
  <c r="CF338" i="1"/>
  <c r="EJ323" i="1"/>
  <c r="EI323" i="1"/>
  <c r="EH323" i="1"/>
  <c r="EJ322" i="1"/>
  <c r="EI322" i="1"/>
  <c r="EH322" i="1"/>
  <c r="EJ321" i="1"/>
  <c r="EI321" i="1"/>
  <c r="EH321" i="1"/>
  <c r="EJ320" i="1"/>
  <c r="EI320" i="1"/>
  <c r="EH320" i="1"/>
  <c r="EJ319" i="1"/>
  <c r="EI319" i="1"/>
  <c r="EH319" i="1"/>
  <c r="EJ318" i="1"/>
  <c r="EI318" i="1"/>
  <c r="EH318" i="1"/>
  <c r="EJ317" i="1"/>
  <c r="EI317" i="1"/>
  <c r="EH317" i="1"/>
  <c r="EJ316" i="1"/>
  <c r="EI316" i="1"/>
  <c r="EH316" i="1"/>
  <c r="EJ315" i="1"/>
  <c r="EI315" i="1"/>
  <c r="EH315" i="1"/>
  <c r="EJ314" i="1"/>
  <c r="EI314" i="1"/>
  <c r="EH314" i="1"/>
  <c r="EJ313" i="1"/>
  <c r="EI313" i="1"/>
  <c r="EH313" i="1"/>
  <c r="EJ312" i="1"/>
  <c r="EI312" i="1"/>
  <c r="EH312" i="1"/>
  <c r="EJ311" i="1"/>
  <c r="EI311" i="1"/>
  <c r="EH311" i="1"/>
  <c r="EJ310" i="1"/>
  <c r="EI310" i="1"/>
  <c r="EH310" i="1"/>
  <c r="EJ309" i="1"/>
  <c r="EI309" i="1"/>
  <c r="EH309" i="1"/>
  <c r="EJ308" i="1"/>
  <c r="EI308" i="1"/>
  <c r="EH308" i="1"/>
  <c r="EJ307" i="1"/>
  <c r="EI307" i="1"/>
  <c r="EH307" i="1"/>
  <c r="EO301" i="1"/>
  <c r="EN301" i="1"/>
  <c r="EI301" i="1"/>
  <c r="EM302" i="1" s="1"/>
  <c r="EO300" i="1"/>
  <c r="EN300" i="1"/>
  <c r="EI300" i="1"/>
  <c r="EO299" i="1"/>
  <c r="EN299" i="1"/>
  <c r="EI299" i="1"/>
  <c r="EO298" i="1"/>
  <c r="EN298" i="1"/>
  <c r="EI298" i="1"/>
  <c r="EO297" i="1"/>
  <c r="EN297" i="1"/>
  <c r="EI297" i="1"/>
  <c r="EO296" i="1"/>
  <c r="EN296" i="1"/>
  <c r="EI296" i="1"/>
  <c r="EO295" i="1"/>
  <c r="EN295" i="1"/>
  <c r="EI295" i="1"/>
  <c r="EO294" i="1"/>
  <c r="EN294" i="1"/>
  <c r="EI294" i="1"/>
  <c r="EO293" i="1"/>
  <c r="EN293" i="1"/>
  <c r="EI293" i="1"/>
  <c r="EO292" i="1"/>
  <c r="EN292" i="1"/>
  <c r="EI292" i="1"/>
  <c r="EO291" i="1"/>
  <c r="EN291" i="1"/>
  <c r="EI291" i="1"/>
  <c r="EI290" i="1"/>
  <c r="EJ278" i="1"/>
  <c r="EI278" i="1"/>
  <c r="EH278" i="1"/>
  <c r="BZ361" i="1" l="1"/>
  <c r="BL361" i="1"/>
  <c r="EM298" i="1"/>
  <c r="EM293" i="1"/>
  <c r="EM301" i="1"/>
  <c r="EM299" i="1"/>
  <c r="EM291" i="1"/>
  <c r="EM297" i="1"/>
  <c r="EM296" i="1"/>
  <c r="EM292" i="1"/>
  <c r="EM300" i="1"/>
  <c r="EM295" i="1"/>
  <c r="CF334" i="1"/>
  <c r="EM294" i="1"/>
  <c r="CF336" i="1"/>
  <c r="EL614" i="1"/>
  <c r="EK615" i="1" s="1"/>
  <c r="EL609" i="1"/>
  <c r="EJ615" i="1" l="1"/>
  <c r="EK610" i="1"/>
  <c r="EI610" i="1"/>
  <c r="EH610" i="1"/>
  <c r="EI615" i="1"/>
  <c r="EJ610" i="1"/>
  <c r="EH615" i="1"/>
</calcChain>
</file>

<file path=xl/sharedStrings.xml><?xml version="1.0" encoding="utf-8"?>
<sst xmlns="http://schemas.openxmlformats.org/spreadsheetml/2006/main" count="1746" uniqueCount="1134">
  <si>
    <t>DEPARTAMENTO</t>
  </si>
  <si>
    <t>QUINDÍO</t>
  </si>
  <si>
    <t>MUNICIPIO</t>
  </si>
  <si>
    <t>CÓDIGO MUNICIPAL</t>
  </si>
  <si>
    <t>REGIÓN</t>
  </si>
  <si>
    <t>EJE CAFETERO</t>
  </si>
  <si>
    <t>SUBREGIÓN</t>
  </si>
  <si>
    <t>ENTORNO DE DESARROLLO</t>
  </si>
  <si>
    <t>INTERMEDIO</t>
  </si>
  <si>
    <t>TIPOLOGÍA MUNICIPAL</t>
  </si>
  <si>
    <t>INSERTE MAPA AQUÍ</t>
  </si>
  <si>
    <t>1.1 RESEÑA HISTÓRICA</t>
  </si>
  <si>
    <t>Año de Fundación</t>
  </si>
  <si>
    <t>Fundadores</t>
  </si>
  <si>
    <t>Año de Creación</t>
  </si>
  <si>
    <t>1.2 DATOS JURÍDICOS</t>
  </si>
  <si>
    <t>1.3 INSIGNIAS DEL MUNICIPIO</t>
  </si>
  <si>
    <t>a. La Bandera</t>
  </si>
  <si>
    <t>b. El Escudo</t>
  </si>
  <si>
    <t>c. El Himno</t>
  </si>
  <si>
    <t xml:space="preserve">Letra: </t>
  </si>
  <si>
    <t>Música:</t>
  </si>
  <si>
    <t>1.4 ALCALDES DEL MUNICIPIO</t>
  </si>
  <si>
    <t>N°.</t>
  </si>
  <si>
    <t>Nombre</t>
  </si>
  <si>
    <t>Periodo de Gobierno</t>
  </si>
  <si>
    <t>1.5 ASPECTOS GEOGRÁFICOS</t>
  </si>
  <si>
    <t>Por el Norte</t>
  </si>
  <si>
    <t>Por el Sur</t>
  </si>
  <si>
    <t>Por el Oriente</t>
  </si>
  <si>
    <t>Puntos Cardinales</t>
  </si>
  <si>
    <t>Municipios</t>
  </si>
  <si>
    <t>Longitud (Kms)</t>
  </si>
  <si>
    <t>Por ele Occidente</t>
  </si>
  <si>
    <t>Localización</t>
  </si>
  <si>
    <t>Latitud Norte</t>
  </si>
  <si>
    <t>Longitud Oeste</t>
  </si>
  <si>
    <t>Altura sobre el Nivel del Mar</t>
  </si>
  <si>
    <t>Temperatura Media</t>
  </si>
  <si>
    <t>Distancia a la Capital (Kms)</t>
  </si>
  <si>
    <t>Área Total</t>
  </si>
  <si>
    <t>Área Urbana</t>
  </si>
  <si>
    <t>Área Rural</t>
  </si>
  <si>
    <t>Nombre de las Alturas</t>
  </si>
  <si>
    <t>Vereda</t>
  </si>
  <si>
    <t>Ubicación</t>
  </si>
  <si>
    <t>Tipo de Accidente</t>
  </si>
  <si>
    <t>Extensión</t>
  </si>
  <si>
    <t>Estado de Contaminación</t>
  </si>
  <si>
    <t>Alta, Media, Baja</t>
  </si>
  <si>
    <t>Religión</t>
  </si>
  <si>
    <t>Número de Iglesias  y/o Parroquias</t>
  </si>
  <si>
    <t>Juzgados Municipales</t>
  </si>
  <si>
    <t>Promiscuos</t>
  </si>
  <si>
    <t>Nombre de la Comuna</t>
  </si>
  <si>
    <t>Nombre del Barrio</t>
  </si>
  <si>
    <t>Puestos de Policía</t>
  </si>
  <si>
    <t>SI</t>
  </si>
  <si>
    <t>NO</t>
  </si>
  <si>
    <t>Corregimiento</t>
  </si>
  <si>
    <t>Nombre de la Vereda</t>
  </si>
  <si>
    <t>Civil</t>
  </si>
  <si>
    <t>Penal Conocimiento</t>
  </si>
  <si>
    <t>Penal Expecializado</t>
  </si>
  <si>
    <t>Penal Adolescentes y Conocimiento</t>
  </si>
  <si>
    <t>Ejecución de Penas y Medidas de Seguridad</t>
  </si>
  <si>
    <t>Familia</t>
  </si>
  <si>
    <t>Laboral</t>
  </si>
  <si>
    <t>Administrativo</t>
  </si>
  <si>
    <t>Penal Municipal Control Garantías</t>
  </si>
  <si>
    <t>Penal Municipal Control Garantía y Conocimiento</t>
  </si>
  <si>
    <t>Penal Municipal Control de Conocimiento</t>
  </si>
  <si>
    <t>Juzgados del Circuito</t>
  </si>
  <si>
    <t>Tribunal Superior</t>
  </si>
  <si>
    <t>Sala Civil 
Familia-Laboral</t>
  </si>
  <si>
    <t>Sala Penal</t>
  </si>
  <si>
    <t>Tribunal Administrativo</t>
  </si>
  <si>
    <t>Sala Única</t>
  </si>
  <si>
    <t>Consejo Seccional de la Judicatura</t>
  </si>
  <si>
    <t>Sala Disciplinaria</t>
  </si>
  <si>
    <t>Sala Administrativa</t>
  </si>
  <si>
    <t>Bautismos</t>
  </si>
  <si>
    <t>Matrimonios</t>
  </si>
  <si>
    <t>Defunciones</t>
  </si>
  <si>
    <t>N° Parroquias</t>
  </si>
  <si>
    <t>1.5.1 DIVISIÓN TERRITORIAL ÁREA URBANA</t>
  </si>
  <si>
    <t>1.5.2 DIVISIÓN TERRITORIAL ÁREA RURAL</t>
  </si>
  <si>
    <t>1.5.3 LÍMITES GENERALES</t>
  </si>
  <si>
    <t>1.5.4 LOCALIZACIÓN GEOGRÁFICA, TEMPERATURA Y DISTANCIA A LA CAPITAL</t>
  </si>
  <si>
    <t>1.5.6 ALTURAS PRINCIPALES. Montañas, Nevados y Picos</t>
  </si>
  <si>
    <t>1.5.7 OTROS ACCIDENTES GEOGRÁFICOS. Cañones, Hondonadas</t>
  </si>
  <si>
    <t>1.5.8 RECURSOS HÍDRICOS. Ríos, Lagos, Quebradas</t>
  </si>
  <si>
    <t>1.5.9 DIVISIÓN ECLESIÁSTICA</t>
  </si>
  <si>
    <t>1.5.10 DIVISIÓN JUDICIAL</t>
  </si>
  <si>
    <t>1.5.11 ESTRUCTURA DE LA RAMA JUDICIAL, CORPORACIONES</t>
  </si>
  <si>
    <t>1.5.13 DIVISIÓN NOTARIAL Y DE REGISTRO</t>
  </si>
  <si>
    <t>N° Notarías</t>
  </si>
  <si>
    <t>Oficina de Registro e Instrumentos Públicos</t>
  </si>
  <si>
    <t>Comisaría de Familia</t>
  </si>
  <si>
    <t>Registraduría Municipal del Estado Civil</t>
  </si>
  <si>
    <t>Unid. Pred.* Estrato 1</t>
  </si>
  <si>
    <t>Unid. Pred.* Estrato 2</t>
  </si>
  <si>
    <t>Unid. Pred.* Estrato 3</t>
  </si>
  <si>
    <t>Unid. Pred.* Estrato 4</t>
  </si>
  <si>
    <t>Unid. Pred.* Estrato 5</t>
  </si>
  <si>
    <t>Unid. Pred.* Estrato 6</t>
  </si>
  <si>
    <t>N° Total de Unid. Pred.*</t>
  </si>
  <si>
    <t>*Unid. Pred.: hace referencia al número de unidades prediales con edificación</t>
  </si>
  <si>
    <t>Centro Poblado</t>
  </si>
  <si>
    <t>Distrito</t>
  </si>
  <si>
    <t>Estación</t>
  </si>
  <si>
    <t>N° de Cuadrantes</t>
  </si>
  <si>
    <t>I</t>
  </si>
  <si>
    <t>Extensión Recorrida Km.</t>
  </si>
  <si>
    <t>1.5.15 INFRAESTRUCTURA DE SEGURIDAD</t>
  </si>
  <si>
    <t>Batallón</t>
  </si>
  <si>
    <t>Bomberos</t>
  </si>
  <si>
    <t>Subestación</t>
  </si>
  <si>
    <t>2.1 POBLACIÓN CENSADA Y PROYECTADA POR ÁREA</t>
  </si>
  <si>
    <t>Cabecera</t>
  </si>
  <si>
    <t>Resto</t>
  </si>
  <si>
    <t>Total</t>
  </si>
  <si>
    <t>Año</t>
  </si>
  <si>
    <t>Urbana</t>
  </si>
  <si>
    <t>Rural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</si>
  <si>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</si>
  <si>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</si>
  <si>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</si>
  <si>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</si>
  <si>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</si>
  <si>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</si>
  <si>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</si>
  <si>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</si>
  <si>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</si>
  <si>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</si>
  <si>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</si>
  <si>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Quindio</t>
  </si>
  <si>
    <t>Quindío</t>
  </si>
  <si>
    <t>Colombia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</si>
  <si>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Proyecciones de población DANE y cálculos propios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</si>
  <si>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Proyecciones de población</t>
    </r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</si>
  <si>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</si>
  <si>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</si>
  <si>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</si>
  <si>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</si>
  <si>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</si>
  <si>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</si>
  <si>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</si>
  <si>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</si>
  <si>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</si>
  <si>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</si>
  <si>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</si>
  <si>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</si>
  <si>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</si>
  <si>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</si>
  <si>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</si>
  <si>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</si>
  <si>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</si>
  <si>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Grupo de Edad</t>
  </si>
  <si>
    <t>Hombres</t>
  </si>
  <si>
    <t>Mujeres</t>
  </si>
  <si>
    <t>Grupo edad</t>
  </si>
  <si>
    <t>% Hombres</t>
  </si>
  <si>
    <t>% Mujeres</t>
  </si>
  <si>
    <t>Ciclo Vital</t>
  </si>
  <si>
    <t>Infancia 6-11 años</t>
  </si>
  <si>
    <t>Adolescencia 12-17 años</t>
  </si>
  <si>
    <t>Juventud 14-28 años</t>
  </si>
  <si>
    <t>Adultos 29-59 años</t>
  </si>
  <si>
    <t>Mayores 60 y Más</t>
  </si>
  <si>
    <t>2.4 PROYECCIONES DE POBLACIÓN SEGÚN CICLO VITAL</t>
  </si>
  <si>
    <t>2.2 PROYECCIONES DE POBLACIÓN TOTAL SEGÚN ÁREA</t>
  </si>
  <si>
    <t>2.5 POBLACIÓN ÉTNICA</t>
  </si>
  <si>
    <t>Indígena</t>
  </si>
  <si>
    <t>Rom</t>
  </si>
  <si>
    <t>Raizal de San Andrés y Providencia</t>
  </si>
  <si>
    <t>Negro (a), mulato, afrocolombiano</t>
  </si>
  <si>
    <t>Ninguno de los anteriores</t>
  </si>
  <si>
    <t>No informa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</si>
  <si>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Sistema de Consulta Censo Básico - DANE. Año 2005</t>
    </r>
  </si>
  <si>
    <t>Afro</t>
  </si>
  <si>
    <t>% de población según etnia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</si>
  <si>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Año 2005</t>
    </r>
  </si>
  <si>
    <t>Urbano</t>
  </si>
  <si>
    <t>%</t>
  </si>
  <si>
    <t>Total Población</t>
  </si>
  <si>
    <t>2.6 INDICADORES DEMOGRÁFICOS DEL MUNICIPIO</t>
  </si>
  <si>
    <t>POBLACIÓN</t>
  </si>
  <si>
    <t>De 0-4 años</t>
  </si>
  <si>
    <t>De 0-14 años</t>
  </si>
  <si>
    <t>De 5-9 años</t>
  </si>
  <si>
    <t>De 20 a 29 años</t>
  </si>
  <si>
    <t>De 15-64 años</t>
  </si>
  <si>
    <t>De 55-64 años</t>
  </si>
  <si>
    <t>De 75 años y más</t>
  </si>
  <si>
    <t>De 65 años y más</t>
  </si>
  <si>
    <t>Mujeres de 15-49 años</t>
  </si>
  <si>
    <t>Población para indicadores demográficos</t>
  </si>
  <si>
    <t>Calculos pirámide poblacional</t>
  </si>
  <si>
    <t xml:space="preserve">Indicador </t>
  </si>
  <si>
    <t>Relación de dependencia General</t>
  </si>
  <si>
    <t>Relación de dependencia infantil</t>
  </si>
  <si>
    <t>Relación de dependencia senil</t>
  </si>
  <si>
    <t>Índice de envejecimiento</t>
  </si>
  <si>
    <t>Índice de longevidad</t>
  </si>
  <si>
    <t>Relación de niños por mujer</t>
  </si>
  <si>
    <t>Índice de renovación de la población activa</t>
  </si>
  <si>
    <t>Índice de tendencia</t>
  </si>
  <si>
    <t>Índice de masculinidad</t>
  </si>
  <si>
    <t>Indicador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</si>
  <si>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Proyecciones de población y cálculos propios</t>
    </r>
  </si>
  <si>
    <t xml:space="preserve">Mujeres </t>
  </si>
  <si>
    <t>2.8 POBLACIÓN SISBENIZADA URBANA Y RURAL</t>
  </si>
  <si>
    <t>Municipio</t>
  </si>
  <si>
    <t>Expulsión</t>
  </si>
  <si>
    <t>Recepción</t>
  </si>
  <si>
    <t>Grupos de edad
(Años)</t>
  </si>
  <si>
    <t>De 5 a 9</t>
  </si>
  <si>
    <t>De 10 a 14</t>
  </si>
  <si>
    <t>De 15 a 19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</si>
  <si>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</si>
  <si>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</si>
  <si>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</si>
  <si>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</si>
  <si>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</si>
  <si>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</si>
  <si>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</si>
  <si>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</si>
  <si>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</si>
  <si>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</si>
  <si>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De 70 a 74</t>
  </si>
  <si>
    <t>De 75 a 79</t>
  </si>
  <si>
    <t>No reportado-No definido</t>
  </si>
  <si>
    <t>Rural Disperso</t>
  </si>
  <si>
    <t>Cabecera Municipal</t>
  </si>
  <si>
    <t>PROP (%)</t>
  </si>
  <si>
    <t>CVE 
(%)</t>
  </si>
  <si>
    <t>2.9 NECESIDADES BÁSICAS INSATISFECHAS SEGÚN ÁREA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</si>
  <si>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Censo 2005, actualizado Junio 30 de 2012</t>
    </r>
  </si>
  <si>
    <t>2.9 NECESIDADES BÁSICAS INSATISFECHAS SEGÚN COMPONENTE</t>
  </si>
  <si>
    <t>Componente</t>
  </si>
  <si>
    <t>Prop. De personas en miseria</t>
  </si>
  <si>
    <t>Vivienda</t>
  </si>
  <si>
    <t>Servicios</t>
  </si>
  <si>
    <t>Hacinamiento</t>
  </si>
  <si>
    <t>Inasistencia</t>
  </si>
  <si>
    <t>Dependencia Económica</t>
  </si>
  <si>
    <t>NBI SEGÚN ÁREA</t>
  </si>
  <si>
    <t>3.1 ORGANISMOS DE SALUD</t>
  </si>
  <si>
    <t>Hospital</t>
  </si>
  <si>
    <t>Centro de Salud</t>
  </si>
  <si>
    <t>Organismos de Salud</t>
  </si>
  <si>
    <t>Nivel</t>
  </si>
  <si>
    <t>N° de Médicos</t>
  </si>
  <si>
    <t>N° de Enfermeras Profesionales</t>
  </si>
  <si>
    <t>N° de Auxiliares de Enfermería</t>
  </si>
  <si>
    <t>2.10 INCIDENCIA DE LA POBREZA, POBREZA EXTREMA Y COEFICIENTE DE GINI</t>
  </si>
  <si>
    <t>Incidencia</t>
  </si>
  <si>
    <t>Pobreza</t>
  </si>
  <si>
    <t>Pobreza Extrema</t>
  </si>
  <si>
    <t>Gini</t>
  </si>
  <si>
    <t>Delito</t>
  </si>
  <si>
    <t xml:space="preserve">Homicidios </t>
  </si>
  <si>
    <t>Tasa x 100 mil habitantes</t>
  </si>
  <si>
    <t>Año 2016</t>
  </si>
  <si>
    <t>Hurto a Comercio</t>
  </si>
  <si>
    <t>Hurto a Personas</t>
  </si>
  <si>
    <t>Hurto a Residencias</t>
  </si>
  <si>
    <t>Hurto de Celulares</t>
  </si>
  <si>
    <t>Hurto a Vehículos</t>
  </si>
  <si>
    <t>Hurto a Motocicletas</t>
  </si>
  <si>
    <r>
      <rPr>
        <b/>
        <sz val="8"/>
        <color theme="1"/>
        <rFont val="Gill Sans MT"/>
        <family val="2"/>
      </rPr>
      <t xml:space="preserve">Fuente: </t>
    </r>
    <r>
      <rPr>
        <sz val="8"/>
        <color theme="1"/>
        <rFont val="Gill Sans MT"/>
        <family val="2"/>
      </rPr>
      <t>Medicina Legal y Policía Nacional</t>
    </r>
  </si>
  <si>
    <t>Casos</t>
  </si>
  <si>
    <t>Suicidios</t>
  </si>
  <si>
    <t>3.2 PRINCIPALES CAUSAS DE CONSULTA EXTERNA</t>
  </si>
  <si>
    <t>Diagnóstico</t>
  </si>
  <si>
    <t>Total Consultas</t>
  </si>
  <si>
    <t>Cantidad</t>
  </si>
  <si>
    <t>Estancia Promedio</t>
  </si>
  <si>
    <t>Ocupación %</t>
  </si>
  <si>
    <t>Camas</t>
  </si>
  <si>
    <t>Médico</t>
  </si>
  <si>
    <t>Enfermera</t>
  </si>
  <si>
    <t>Atendidos Por</t>
  </si>
  <si>
    <t>Normal</t>
  </si>
  <si>
    <t>Cesárea</t>
  </si>
  <si>
    <t>Tipos de Partos</t>
  </si>
  <si>
    <t>Partos</t>
  </si>
  <si>
    <t>3.3 NÚMERO DE CAMAS HOSPITALARIAS Y RENDIMIENTO</t>
  </si>
  <si>
    <t>3.4 PARTOS INTRAHOSPITALARIOS</t>
  </si>
  <si>
    <t>3.5 VACUNACIONES REALIZADAS POR BIOLÓGICO</t>
  </si>
  <si>
    <t>B.C.G</t>
  </si>
  <si>
    <t>D.P.T</t>
  </si>
  <si>
    <t>Triple Viral</t>
  </si>
  <si>
    <t>Meningitis tipo B</t>
  </si>
  <si>
    <t>Fiebre Amarilla</t>
  </si>
  <si>
    <t>Hepatitis B</t>
  </si>
  <si>
    <t>Pentavalente</t>
  </si>
  <si>
    <t xml:space="preserve">TD Embarazadas </t>
  </si>
  <si>
    <t>TD MEF</t>
  </si>
  <si>
    <t>Tipo de Biológico</t>
  </si>
  <si>
    <t>Dosis</t>
  </si>
  <si>
    <r>
      <t>1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única</t>
    </r>
  </si>
  <si>
    <r>
      <t>2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</t>
    </r>
  </si>
  <si>
    <r>
      <t>3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</t>
    </r>
  </si>
  <si>
    <r>
      <t>4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refuerzo</t>
    </r>
  </si>
  <si>
    <r>
      <t>5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refuerzo</t>
    </r>
  </si>
  <si>
    <t>Ref 10 A</t>
  </si>
  <si>
    <t>3.6 CASOS DE DIFTERIA, TÉTANO, TOSFERINA, SARAMPIÓN Y TUBERCULOSIS PULMONAR</t>
  </si>
  <si>
    <t>Tipo de Enfermedad</t>
  </si>
  <si>
    <t>Número de Casos</t>
  </si>
  <si>
    <t>Tuberculosis</t>
  </si>
  <si>
    <t>Difteria</t>
  </si>
  <si>
    <t>Tétanos</t>
  </si>
  <si>
    <t>Tos Ferina</t>
  </si>
  <si>
    <t>Sarampión</t>
  </si>
  <si>
    <t>Polio Oral</t>
  </si>
  <si>
    <t>Vivos</t>
  </si>
  <si>
    <t>Muertos</t>
  </si>
  <si>
    <t>2.11 DÉFICIT DE VIVIENDA</t>
  </si>
  <si>
    <t>Variable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</si>
  <si>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 - Gran Encuesta Integrada de Hogares - GEIH</t>
    </r>
  </si>
  <si>
    <t>Total Hogares</t>
  </si>
  <si>
    <t>Hogares sin Déficit</t>
  </si>
  <si>
    <t>Hogares en Déficit</t>
  </si>
  <si>
    <t>Hogares en Déficit Cuantitativo</t>
  </si>
  <si>
    <t>Hogares en Déficit Cualtitativo</t>
  </si>
  <si>
    <t>1993</t>
  </si>
  <si>
    <t>Población Total</t>
  </si>
  <si>
    <t xml:space="preserve">1.5.14 CUADRANTES DEL DEPARTAMENTO DE POLICÍA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</si>
  <si>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 - Censo General 2005</t>
    </r>
  </si>
  <si>
    <t>Causas</t>
  </si>
  <si>
    <t>Número</t>
  </si>
  <si>
    <t>De 80 y más</t>
  </si>
  <si>
    <t>3.7 NACIMIENTOS Y DEFUNCIONES</t>
  </si>
  <si>
    <t>Menor de 1 año</t>
  </si>
  <si>
    <t>De 15 - 44 años</t>
  </si>
  <si>
    <t>De 45 - 59 años</t>
  </si>
  <si>
    <t>60 y más</t>
  </si>
  <si>
    <t>Nacidos</t>
  </si>
  <si>
    <t>Programa</t>
  </si>
  <si>
    <t>Población Atendida</t>
  </si>
  <si>
    <t>Restaurante escolar</t>
  </si>
  <si>
    <t>Desayunos infantiles</t>
  </si>
  <si>
    <t>Hogares Comunitarios</t>
  </si>
  <si>
    <t>Hogares FAMI</t>
  </si>
  <si>
    <t>Programa Nacional de Alimentación al Adulto Mayor Juan Luis Londoño de la Cuesta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</si>
  <si>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Instituto Colombiano de Bienestar Familiar -ICBF</t>
    </r>
  </si>
  <si>
    <t>Modalidad</t>
  </si>
  <si>
    <t># Unidades</t>
  </si>
  <si>
    <t># Cupos</t>
  </si>
  <si>
    <t>3.8.1 POBLACIÓN ATENDIDA EN NUTRICIÓN POR MODALIDADES</t>
  </si>
  <si>
    <t>3.8.2 HOGARES COMUNITARIOS DE BIENESTAR. TIPO Y POBLACIÓN ATENDIDA</t>
  </si>
  <si>
    <t xml:space="preserve">N </t>
  </si>
  <si>
    <t>3.9 ASEGURAMIENTO EN SALUD</t>
  </si>
  <si>
    <t>3.9.1 AFILIACIÓN</t>
  </si>
  <si>
    <t>Total Afiliados</t>
  </si>
  <si>
    <t>Afiliados Régimen Contributivo</t>
  </si>
  <si>
    <t>Afiliados Régimen Subsidiado</t>
  </si>
  <si>
    <t>Variables</t>
  </si>
  <si>
    <t>Afiliados Régimen Especial y Excepción</t>
  </si>
  <si>
    <t>Cobertura en Afiliación en Salud</t>
  </si>
  <si>
    <t>Área</t>
  </si>
  <si>
    <t>3.9.2 COBERTURA EN ASEGURAMIENTO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</si>
  <si>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Ministerio de Salud y Protección Social </t>
    </r>
  </si>
  <si>
    <t>Viviendas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</si>
  <si>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Esquema de Ordenamiento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</si>
  <si>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Rama Judicial del Poder Público - Consejo Seccional de la Judicatura del Quindío</t>
    </r>
  </si>
  <si>
    <t>1.5.12 BAUTIZOS, MATRIMONIOS, DEFUNCIONES Y N° DE PARROQUIAS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</si>
  <si>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Diócesis de Armenia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</si>
  <si>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Oficina de Registro e Instrumentos Públicos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</si>
  <si>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Policía Nacional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</si>
  <si>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Aeronáutica Civil, Batallón, Policía, Bomberos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</si>
  <si>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DANE- Censo de población y proyecciones poblacionales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</si>
  <si>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DANE - Proyecciones de población</t>
    </r>
  </si>
  <si>
    <t>Primera infancia 0-5 Años</t>
  </si>
  <si>
    <t>Pertenencia Étnica</t>
  </si>
  <si>
    <t>4.1 COBERTURA REAL: Matrícula por establecimiento educativo y nivel académico</t>
  </si>
  <si>
    <t>Establecimientos Educativos</t>
  </si>
  <si>
    <t>Público</t>
  </si>
  <si>
    <t>Privado</t>
  </si>
  <si>
    <t>Clase</t>
  </si>
  <si>
    <t>Prim</t>
  </si>
  <si>
    <t>Sec</t>
  </si>
  <si>
    <t>Media</t>
  </si>
  <si>
    <t>Nivel Académico</t>
  </si>
  <si>
    <t>TOTAL</t>
  </si>
  <si>
    <r>
      <t xml:space="preserve">Fuente: </t>
    </r>
    <r>
      <rPr>
        <sz val="9"/>
        <color theme="1"/>
        <rFont val="Calibri"/>
        <family val="2"/>
        <scheme val="minor"/>
      </rPr>
      <t>Secretaría de Educación (Departamental / Municipal) - SIMAT</t>
    </r>
  </si>
  <si>
    <t>Primaria</t>
  </si>
  <si>
    <t>Secundaria</t>
  </si>
  <si>
    <t>Pre escolar</t>
  </si>
  <si>
    <t>Oficial</t>
  </si>
  <si>
    <r>
      <t xml:space="preserve">Fuente: </t>
    </r>
    <r>
      <rPr>
        <sz val="9"/>
        <color theme="1"/>
        <rFont val="Calibri"/>
        <family val="2"/>
        <scheme val="minor"/>
      </rPr>
      <t>Secretaría de Educación (Departamental / Municipal) - SIMAT y cálculos propios</t>
    </r>
  </si>
  <si>
    <t>4.2 DESERCIÓN ESCOLAR</t>
  </si>
  <si>
    <t>Alumnos que Desertan</t>
  </si>
  <si>
    <t>Transic</t>
  </si>
  <si>
    <t>Tasa de cobertura bruta en educación preescolar</t>
  </si>
  <si>
    <t>Tasa de cobertura bruta en educación primaria</t>
  </si>
  <si>
    <t>Tasa de cobertura bruta en educación secundaria</t>
  </si>
  <si>
    <t>Tasa de cobertura bruta en educación media</t>
  </si>
  <si>
    <t>Tasa de cobertura bruta en educación básica</t>
  </si>
  <si>
    <t>Tasa de cobertura neta en educación preescolar</t>
  </si>
  <si>
    <t>Tasa de cobertura neta en educación primaria</t>
  </si>
  <si>
    <t>Tasa de cobertura neta en educación secundaria</t>
  </si>
  <si>
    <t>Tasa de cobertura neta en educación media</t>
  </si>
  <si>
    <t>Tasa de cobertura neta en educación básica</t>
  </si>
  <si>
    <t>COBERTURAS</t>
  </si>
  <si>
    <t>Transición</t>
  </si>
  <si>
    <t>Básica</t>
  </si>
  <si>
    <t>Tasa Repitencia</t>
  </si>
  <si>
    <t>Tasa Aprobación</t>
  </si>
  <si>
    <t>Tasa Deserción</t>
  </si>
  <si>
    <t>Tasa Reprobación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</si>
  <si>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Secretaría de Educación (Departamental / Municipal) - SIMAT</t>
    </r>
  </si>
  <si>
    <t>4.3 TASA REPITENTES, DESERTORES Y REPROBADOS</t>
  </si>
  <si>
    <t>4.5 TASA DE APROBACIÓN SEGÚN NIVEL EDUCATIVO</t>
  </si>
  <si>
    <t>4.6 MATRÍCULA SEGÚN GÉNERO</t>
  </si>
  <si>
    <t>HOMBRES</t>
  </si>
  <si>
    <t>MUJERES</t>
  </si>
  <si>
    <t>Lectura Crítica</t>
  </si>
  <si>
    <t>Matemática</t>
  </si>
  <si>
    <t>Sociales y Ciudadanía</t>
  </si>
  <si>
    <t>Ciencias Naturales</t>
  </si>
  <si>
    <t>Nacional</t>
  </si>
  <si>
    <t>Área de Conocimiento</t>
  </si>
  <si>
    <t>Inglés</t>
  </si>
  <si>
    <t>Total Estudiantes Evaluados</t>
  </si>
  <si>
    <t>Total Establecimientos Evaluados</t>
  </si>
  <si>
    <t>Total Oficiales</t>
  </si>
  <si>
    <t>Total No Oficiales</t>
  </si>
  <si>
    <t>DATOS</t>
  </si>
  <si>
    <t>5.1 ENERGÍA ELÉCTRICA</t>
  </si>
  <si>
    <t>5.1.1 NUMERO DE SUSCRIPTORES URBANOS Y RURALES, POR SECTORES</t>
  </si>
  <si>
    <t>Residencial</t>
  </si>
  <si>
    <t>Comercial</t>
  </si>
  <si>
    <t>Industrial</t>
  </si>
  <si>
    <t>Otros</t>
  </si>
  <si>
    <t>Número de Suscriptores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</si>
  <si>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Empresa de Energía del Quindío - EDEQ</t>
    </r>
  </si>
  <si>
    <t>5.1.2 NUMERO DE SUSCRIPTORES SEGÚN ESTRATO SOCIOECONÓMICO</t>
  </si>
  <si>
    <t>Estratos</t>
  </si>
  <si>
    <t>Suscriptores</t>
  </si>
  <si>
    <t>5.2 ACUEDUCTO</t>
  </si>
  <si>
    <t>5.2.1 NUMERO DE SUSCRIPTORES URBANOS Y RURALES, POR SECTORES</t>
  </si>
  <si>
    <t>Sector</t>
  </si>
  <si>
    <t>Estado de la Red</t>
  </si>
  <si>
    <t>% de Cobertura</t>
  </si>
  <si>
    <t>5.2.2 NUMERO DE SUSCRIPTORES SEGÚN ESTRATO SOCIOECONÓMICO</t>
  </si>
  <si>
    <t>Nombre del Afluente</t>
  </si>
  <si>
    <t>Comportamiento (Caudal)</t>
  </si>
  <si>
    <t>5.2.3 NOMBRE DE LAS CUENCAS ABASTECEDORAS DE AGUA</t>
  </si>
  <si>
    <t>5.3 ALCANTARILLADO</t>
  </si>
  <si>
    <t>5.3.1 REDES DE RECOLECCIÓN</t>
  </si>
  <si>
    <t>Longitud Red de Acueducto (Mts)</t>
  </si>
  <si>
    <t>Longitud Red de Alcantarillado (Mts)</t>
  </si>
  <si>
    <t>Número de Hidrantes</t>
  </si>
  <si>
    <t>Estado de Redes</t>
  </si>
  <si>
    <t>5.4 ASEO</t>
  </si>
  <si>
    <t>5.4.1 ASPECTOS GENERALES DEL SERVICIO DE ASEO</t>
  </si>
  <si>
    <t>Entidad Administradora</t>
  </si>
  <si>
    <t>Vehículos Recolectores</t>
  </si>
  <si>
    <t>Barrido y/o Limpieza de vías públicas por semana</t>
  </si>
  <si>
    <t>Disposición final de residuos (lugar</t>
  </si>
  <si>
    <t>5.5 SERVICIO GAS DOMICILIARIO</t>
  </si>
  <si>
    <t>5.5.1 NUMERO DE SUSCRIPTORES URBANOS Y RURALES, POR SECTORES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</si>
  <si>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EFIGAS - E.S.P.</t>
    </r>
  </si>
  <si>
    <t>% de Población</t>
  </si>
  <si>
    <t>5.6 PLAZA DE MERCADO</t>
  </si>
  <si>
    <t>5.6.1 NUMERO DE SUSCRIPTORES URBANOS Y RURALES, POR SECTORES</t>
  </si>
  <si>
    <t>Tipo de Servicio</t>
  </si>
  <si>
    <t>Internos</t>
  </si>
  <si>
    <t>Externos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</si>
  <si>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Según municipio</t>
    </r>
  </si>
  <si>
    <t>COBERTURA EN ACUEDUCTO</t>
  </si>
  <si>
    <t>COBERTURA EN ALCANTARILLADO</t>
  </si>
  <si>
    <t>COBERTURA EN ASEO</t>
  </si>
  <si>
    <t>5.10 OTRAS COBERTURAS</t>
  </si>
  <si>
    <t>Tramos</t>
  </si>
  <si>
    <r>
      <t>Longitud (Kms</t>
    </r>
    <r>
      <rPr>
        <b/>
        <vertAlign val="superscript"/>
        <sz val="10"/>
        <color theme="1"/>
        <rFont val="Gill Sans MT"/>
        <family val="2"/>
      </rPr>
      <t>2</t>
    </r>
    <r>
      <rPr>
        <b/>
        <sz val="10"/>
        <color theme="1"/>
        <rFont val="Gill Sans MT"/>
        <family val="2"/>
      </rPr>
      <t>)</t>
    </r>
  </si>
  <si>
    <t>Malo</t>
  </si>
  <si>
    <t>Categoría</t>
  </si>
  <si>
    <t>Estado</t>
  </si>
  <si>
    <t>Longitu Red Vial</t>
  </si>
  <si>
    <t>Total (Km)</t>
  </si>
  <si>
    <t>Nacional (Km)</t>
  </si>
  <si>
    <t>Deptal(Km)</t>
  </si>
  <si>
    <t>Municipal (Km)</t>
  </si>
  <si>
    <t>Deptal (Km)</t>
  </si>
  <si>
    <t>Vías Pavimentadas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</si>
  <si>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 de la Gobernación del Quindío</t>
    </r>
  </si>
  <si>
    <t>6.1 LONGITUD TOTAL DE LA RED VIAL</t>
  </si>
  <si>
    <t>6.2 DISTANCIAS POR VÍA PRINCIPAL, VÍAS SECUNDARIAS, VEREDALES Y ESTADO DE LAS VÍAS</t>
  </si>
  <si>
    <t xml:space="preserve">Bueno </t>
  </si>
  <si>
    <t xml:space="preserve">Regular </t>
  </si>
  <si>
    <t>Empresa</t>
  </si>
  <si>
    <t>Rutas</t>
  </si>
  <si>
    <t>Frecuencia Diaria</t>
  </si>
  <si>
    <t>Ordinarios</t>
  </si>
  <si>
    <t>Festivos</t>
  </si>
  <si>
    <t>6.3 TRANSPORTE DE CARGA</t>
  </si>
  <si>
    <t>Cubrimiento</t>
  </si>
  <si>
    <t>Municipal</t>
  </si>
  <si>
    <t>Departamental</t>
  </si>
  <si>
    <t xml:space="preserve">Empresa </t>
  </si>
  <si>
    <t xml:space="preserve">Cubrimiento </t>
  </si>
  <si>
    <t xml:space="preserve">Municipal </t>
  </si>
  <si>
    <t xml:space="preserve">Departamental </t>
  </si>
  <si>
    <t xml:space="preserve">Nacional </t>
  </si>
  <si>
    <t xml:space="preserve">6.5 PARQUE AUTOMOTOR POR CLASE DE SERVICIO, OFICINAS DE TRÁNSITO </t>
  </si>
  <si>
    <t xml:space="preserve">Oficina de tránsito </t>
  </si>
  <si>
    <t xml:space="preserve">Oficial </t>
  </si>
  <si>
    <t xml:space="preserve">Particular </t>
  </si>
  <si>
    <t xml:space="preserve">Público </t>
  </si>
  <si>
    <t xml:space="preserve">Total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</si>
  <si>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Oficina de tránsito </t>
    </r>
  </si>
  <si>
    <t xml:space="preserve">6.6 NÚMERO DE ACCIDENTES DE TRÁNSITO, MUERTOS Y HERIDOS, OFICINAS DE TRÁNSITO </t>
  </si>
  <si>
    <t xml:space="preserve">Factores </t>
  </si>
  <si>
    <t xml:space="preserve">Número </t>
  </si>
  <si>
    <t xml:space="preserve">Total Accidentes </t>
  </si>
  <si>
    <t xml:space="preserve">Accidentes solo daños </t>
  </si>
  <si>
    <t xml:space="preserve">Accidentes con muertos </t>
  </si>
  <si>
    <t xml:space="preserve">Accidentes con heridos </t>
  </si>
  <si>
    <t xml:space="preserve">6.7 PRIMERAS CAUSAS DE ACCIDENTES DE TRÁNSITO </t>
  </si>
  <si>
    <t xml:space="preserve">Número de orden </t>
  </si>
  <si>
    <t xml:space="preserve">Causas de accidentes de tránsito </t>
  </si>
  <si>
    <t xml:space="preserve">Distrarse </t>
  </si>
  <si>
    <t>Otras causas</t>
  </si>
  <si>
    <t xml:space="preserve">Embriaguez/ droga </t>
  </si>
  <si>
    <t xml:space="preserve">Impericia en el manejo </t>
  </si>
  <si>
    <t xml:space="preserve">Transitar en contravía </t>
  </si>
  <si>
    <t xml:space="preserve">No mantener distancia </t>
  </si>
  <si>
    <t xml:space="preserve">Girar bruscamente </t>
  </si>
  <si>
    <t xml:space="preserve">No respetar prelación </t>
  </si>
  <si>
    <t xml:space="preserve">Peatón cruzar sin observar </t>
  </si>
  <si>
    <t xml:space="preserve">Superficie húmeda </t>
  </si>
  <si>
    <t xml:space="preserve">6.7 NÚMERO DE LICENCIAS DE CONDUCCIÓN EXPEDIDAS, SEGÚN OFICINAS DE TRÁNSITO </t>
  </si>
  <si>
    <t xml:space="preserve">Número de licencias de conducción </t>
  </si>
  <si>
    <t xml:space="preserve">Clase de vehículo </t>
  </si>
  <si>
    <t xml:space="preserve">Motocicleta </t>
  </si>
  <si>
    <t xml:space="preserve">Automóvil </t>
  </si>
  <si>
    <t xml:space="preserve">Muertos </t>
  </si>
  <si>
    <t xml:space="preserve">Heridos </t>
  </si>
  <si>
    <t xml:space="preserve">Con daños </t>
  </si>
  <si>
    <t xml:space="preserve">Automóviles </t>
  </si>
  <si>
    <t xml:space="preserve">Motocicletas </t>
  </si>
  <si>
    <t xml:space="preserve">Otros </t>
  </si>
  <si>
    <t>7.1 ESCENARIOS DEPORTIVOS Y UBICACIÓN</t>
  </si>
  <si>
    <t xml:space="preserve">Urbana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</si>
  <si>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gobierno municipal</t>
    </r>
  </si>
  <si>
    <t>7.2 ESCENARIOS CULTURALES Y UBICACIÓN</t>
  </si>
  <si>
    <t>7.3 ORGANISMOS DE SOCORRO</t>
  </si>
  <si>
    <t>Organismos de socorro</t>
  </si>
  <si>
    <t xml:space="preserve">Urbano </t>
  </si>
  <si>
    <t>Personal</t>
  </si>
  <si>
    <t>Categoria</t>
  </si>
  <si>
    <t>Capacidad</t>
  </si>
  <si>
    <t>7.4 ESTABLECIMIENTOS CARCELARIOS, PENITENCIARIAS</t>
  </si>
  <si>
    <r>
      <rPr>
        <b/>
        <sz val="10"/>
        <color theme="1"/>
        <rFont val="Gill Sans MT"/>
        <family val="2"/>
      </rPr>
      <t xml:space="preserve">Fuente: </t>
    </r>
    <r>
      <rPr>
        <sz val="10"/>
        <color theme="1"/>
        <rFont val="Gill Sans MT"/>
        <family val="2"/>
      </rPr>
      <t>Secretaría de gobierno municipal</t>
    </r>
  </si>
  <si>
    <t>Machos</t>
  </si>
  <si>
    <t>Hembras</t>
  </si>
  <si>
    <t>Externa</t>
  </si>
  <si>
    <t>Total Bovinos</t>
  </si>
  <si>
    <t>Tipo de Explotación</t>
  </si>
  <si>
    <t>Leche</t>
  </si>
  <si>
    <t>Doble Propósito</t>
  </si>
  <si>
    <t>Ceba</t>
  </si>
  <si>
    <t>8.1.1 SACRIFICIO DE GANADO MAYOR</t>
  </si>
  <si>
    <t>8.1.2 SACRIFICIO DE GANADO MENOR</t>
  </si>
  <si>
    <t>8.1.3 POBLACIÓN GANADO BOVINO</t>
  </si>
  <si>
    <t>8.1.4 POBLACIÓN GANADO PORCINO</t>
  </si>
  <si>
    <t>8.1.5 POBLACIÓN AVÍCOLA</t>
  </si>
  <si>
    <t>Total aves</t>
  </si>
  <si>
    <t>Tipo de especie</t>
  </si>
  <si>
    <t>8.1.6 POBLACIÓN DE OTRAS ESPECIES PECUARIAS</t>
  </si>
  <si>
    <t>8.1 SUBSECTOR PECUARIO</t>
  </si>
  <si>
    <t>8.2.1 CULTIVOS DEL MUNICIPIO Y AREA CULTIVADA (Has)</t>
  </si>
  <si>
    <t>8.2 SUBSECTOR AGRÍCOLA</t>
  </si>
  <si>
    <t>Cultivo tecnificado</t>
  </si>
  <si>
    <t>TIPO</t>
  </si>
  <si>
    <t>Transitorio</t>
  </si>
  <si>
    <t>Permanente</t>
  </si>
  <si>
    <t xml:space="preserve">Ubicación </t>
  </si>
  <si>
    <t xml:space="preserve">Tipo de explotacion </t>
  </si>
  <si>
    <t>8.2.2 USOS DEL SUELO (Has)</t>
  </si>
  <si>
    <t>Usos</t>
  </si>
  <si>
    <r>
      <t xml:space="preserve">Fuente: </t>
    </r>
    <r>
      <rPr>
        <sz val="9"/>
        <color theme="1"/>
        <rFont val="Gill Sans MT"/>
        <family val="2"/>
      </rPr>
      <t>POT</t>
    </r>
  </si>
  <si>
    <t>Urbana Residencial</t>
  </si>
  <si>
    <t>Suburbana</t>
  </si>
  <si>
    <t>Forestal</t>
  </si>
  <si>
    <t>Zona de Reserva</t>
  </si>
  <si>
    <t>Agrícola</t>
  </si>
  <si>
    <t>Pastos</t>
  </si>
  <si>
    <t>Bosques y otros</t>
  </si>
  <si>
    <t xml:space="preserve">Interna </t>
  </si>
  <si>
    <t>Procedencia%</t>
  </si>
  <si>
    <t xml:space="preserve">Machos </t>
  </si>
  <si>
    <t xml:space="preserve">Hembras </t>
  </si>
  <si>
    <t xml:space="preserve">Número de cabezas </t>
  </si>
  <si>
    <t xml:space="preserve">Tipo de explotación </t>
  </si>
  <si>
    <t xml:space="preserve">Engorde </t>
  </si>
  <si>
    <t xml:space="preserve">Hectáreas </t>
  </si>
  <si>
    <r>
      <t xml:space="preserve">8.2.3 MINAS Y CANTERAS. </t>
    </r>
    <r>
      <rPr>
        <sz val="11"/>
        <color rgb="FF002060"/>
        <rFont val="Gill Sans MT"/>
        <family val="2"/>
      </rPr>
      <t xml:space="preserve">Explotación </t>
    </r>
  </si>
  <si>
    <t xml:space="preserve">9.1 CLASIFICACIÓN DE LA PROPIEDAD RAÍZ SEGÚN TAMAÑO Y SUPERFICIE URBANA Y RURAL. </t>
  </si>
  <si>
    <t>9.2 NUMERO DE PREDIOS Y PROPIETARIOS URBANOS Y RURALES</t>
  </si>
  <si>
    <t xml:space="preserve">Superficie </t>
  </si>
  <si>
    <t xml:space="preserve">Rural </t>
  </si>
  <si>
    <t xml:space="preserve">Predios </t>
  </si>
  <si>
    <t xml:space="preserve">Propietarios </t>
  </si>
  <si>
    <t>&lt;1</t>
  </si>
  <si>
    <t xml:space="preserve">De 1 a 3 </t>
  </si>
  <si>
    <t>De 3 a 5</t>
  </si>
  <si>
    <t xml:space="preserve">De 5 a 10 </t>
  </si>
  <si>
    <t>De 10 a 20</t>
  </si>
  <si>
    <t>De 20 a 50</t>
  </si>
  <si>
    <t xml:space="preserve">De 50 a 100 </t>
  </si>
  <si>
    <t>De 100 a 200</t>
  </si>
  <si>
    <t>De 200 a 500</t>
  </si>
  <si>
    <t>De 500 a 1000</t>
  </si>
  <si>
    <t xml:space="preserve">De 1000 y más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</si>
  <si>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IGAC </t>
    </r>
  </si>
  <si>
    <t xml:space="preserve">9.3 INDUSTRIA Y COMERCIO: NEGOCIOS INTERNACIONALES </t>
  </si>
  <si>
    <t xml:space="preserve">Actividad comercial </t>
  </si>
  <si>
    <t xml:space="preserve">Número de establecimientos </t>
  </si>
  <si>
    <t xml:space="preserve">Permanentes </t>
  </si>
  <si>
    <t xml:space="preserve">Temporales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</si>
  <si>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Cámara de comercio </t>
    </r>
  </si>
  <si>
    <r>
      <t xml:space="preserve">10.1 ATRACTIVOS TURÍSTICOS: </t>
    </r>
    <r>
      <rPr>
        <sz val="11"/>
        <color rgb="FF002060"/>
        <rFont val="Gill Sans MT"/>
        <family val="2"/>
      </rPr>
      <t>Parques, Museos, Reservas</t>
    </r>
  </si>
  <si>
    <r>
      <t xml:space="preserve">10.2 INFRAESTRUCTURA HOTELERA: </t>
    </r>
    <r>
      <rPr>
        <sz val="11"/>
        <color rgb="FF002060"/>
        <rFont val="Gill Sans MT"/>
        <family val="2"/>
      </rPr>
      <t xml:space="preserve">Hoteles, Estancias, Posadas, Ecofincas, Restaurantes </t>
    </r>
  </si>
  <si>
    <t xml:space="preserve">Nombre </t>
  </si>
  <si>
    <t xml:space="preserve">Capacidad </t>
  </si>
  <si>
    <t xml:space="preserve">N° Habitaciones </t>
  </si>
  <si>
    <t xml:space="preserve">N° Camas </t>
  </si>
  <si>
    <r>
      <t xml:space="preserve">Fuente: </t>
    </r>
    <r>
      <rPr>
        <sz val="9"/>
        <color theme="1"/>
        <rFont val="Gill Sans MT"/>
        <family val="2"/>
      </rPr>
      <t xml:space="preserve">Secretaria de Planeación Municipal </t>
    </r>
  </si>
  <si>
    <t xml:space="preserve">Superávit </t>
  </si>
  <si>
    <t xml:space="preserve">Ejecución de Ingresos </t>
  </si>
  <si>
    <t xml:space="preserve">Ejecución de Egresos </t>
  </si>
  <si>
    <r>
      <t>11.2 EJECUCIÓN DE INGRESOS Y EGRESOS 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</si>
  <si>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r>
      <t>11.1 EJECUCIÓN PRESUPUESTAL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</si>
  <si>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t xml:space="preserve">Ingresos tributarios </t>
  </si>
  <si>
    <t xml:space="preserve">Ingresos No tributarios </t>
  </si>
  <si>
    <t xml:space="preserve">Ingresos de capital </t>
  </si>
  <si>
    <t xml:space="preserve">Fondos especiales </t>
  </si>
  <si>
    <t xml:space="preserve">Gasto de funcionamiento </t>
  </si>
  <si>
    <t xml:space="preserve">Servicio a la deuda </t>
  </si>
  <si>
    <t xml:space="preserve">Inversión </t>
  </si>
  <si>
    <r>
      <t>11.3 INVERSIÓN POR SECTOR DEL SGP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</si>
  <si>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t xml:space="preserve">Educación </t>
  </si>
  <si>
    <t xml:space="preserve">Salud </t>
  </si>
  <si>
    <t xml:space="preserve">Deporte y Recreación </t>
  </si>
  <si>
    <t xml:space="preserve">Cultura </t>
  </si>
  <si>
    <t xml:space="preserve">Vías </t>
  </si>
  <si>
    <t xml:space="preserve">Agua potable y saneamiento </t>
  </si>
  <si>
    <t xml:space="preserve">Otros sectores </t>
  </si>
  <si>
    <t xml:space="preserve">Trimestre </t>
  </si>
  <si>
    <t xml:space="preserve">Número de giros </t>
  </si>
  <si>
    <t xml:space="preserve">Valor total de los giros </t>
  </si>
  <si>
    <t>II</t>
  </si>
  <si>
    <t>III</t>
  </si>
  <si>
    <t>IV</t>
  </si>
  <si>
    <t>11.5 NÚMERO DE GIROS Y MONTO DE LAS TRANSACCIONES SALIENTES A NIVEL MUNICIPAL</t>
  </si>
  <si>
    <t>2.10 POBLACIÓN CON REGISTRO PARA LA LOCALIZACIÓN Y CARACTERIZACIÓN DE LAS PERSONAS CON DISCAPACIDAD.
ÁREA DE RESIDENCIA Y SEXO SEGÚN GRUPOS DE EDAD. AÑO 2016</t>
  </si>
  <si>
    <t>DELITO</t>
  </si>
  <si>
    <t>N° CASOS</t>
  </si>
  <si>
    <r>
      <rPr>
        <b/>
        <sz val="10"/>
        <color theme="1"/>
        <rFont val="Gill Sans MT"/>
        <family val="2"/>
      </rPr>
      <t xml:space="preserve">Fuente: </t>
    </r>
    <r>
      <rPr>
        <sz val="10"/>
        <color theme="1"/>
        <rFont val="Gill Sans MT"/>
        <family val="2"/>
      </rPr>
      <t>Ministerio de Tecnologías de la Información y las Comunicaciones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</si>
  <si>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Oficina de Tránsito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</si>
  <si>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</t>
    </r>
  </si>
  <si>
    <t>11.4 NÚMERO DE GIROS Y MONTO DE LAS TRANSACCIONES ENTRANTES A NIVEL MUNICIPAL</t>
  </si>
  <si>
    <t xml:space="preserve">11.4 SERVICIOS POSTALES DE PAGO Y SERVICIOS FINANCIEROS DE CORREO 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</si>
  <si>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Secretaría de Salud Departamental</t>
    </r>
  </si>
  <si>
    <t>3.8 INFORMACIÓN DE LA SITUACIÓN NUTRICIONAL</t>
  </si>
  <si>
    <t>Total Evaluados</t>
  </si>
  <si>
    <t>Adecuado</t>
  </si>
  <si>
    <t>Retraso en Talla</t>
  </si>
  <si>
    <t>Menores de 5 años</t>
  </si>
  <si>
    <t>Menores de 18 años</t>
  </si>
  <si>
    <t>4.4 COBERTURAS EN EDUCACIÓN</t>
  </si>
  <si>
    <r>
      <t xml:space="preserve">Fuente: </t>
    </r>
    <r>
      <rPr>
        <sz val="9"/>
        <color theme="1"/>
        <rFont val="Calibri"/>
        <family val="2"/>
        <scheme val="minor"/>
      </rPr>
      <t>Ministerio de Educación Nacional - MEN  - SIMAT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</si>
  <si>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Ministerio de Educación Nacional - MEN  - SIMAT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</si>
  <si>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 del municipio</t>
    </r>
  </si>
  <si>
    <t>C</t>
  </si>
  <si>
    <t>MEDIA</t>
  </si>
  <si>
    <t>Numero</t>
  </si>
  <si>
    <t>CDI-Centro de desarrollo integral</t>
  </si>
  <si>
    <t>Hogar infantil institucional integral</t>
  </si>
  <si>
    <t>HCB agrupados-institucional tradicional</t>
  </si>
  <si>
    <t>Desarrollo infantil de medio familiar - integral</t>
  </si>
  <si>
    <t>Porcentaje</t>
  </si>
  <si>
    <t>Riesgo de Talla Baja</t>
  </si>
  <si>
    <t>Talla Adecuada para la Edad</t>
  </si>
  <si>
    <t>3.8.5.1 INDICADOR TALLA/EDAD</t>
  </si>
  <si>
    <t>3.8.5.2 INDICADOR PESO/EDAD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</si>
  <si>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Instituto Colombiano de Bienestar Familiar – ICBF Regional Quindío</t>
    </r>
  </si>
  <si>
    <t>3.8.5.3 INDICADOR PESO/TALLA</t>
  </si>
  <si>
    <t>Desnutrición Global</t>
  </si>
  <si>
    <t>No.</t>
  </si>
  <si>
    <t>Peso Adeucado para la Edad</t>
  </si>
  <si>
    <t>Sobrepeso</t>
  </si>
  <si>
    <t>Obesidad</t>
  </si>
  <si>
    <t>Riesgo de Peso Bajo para la Edad</t>
  </si>
  <si>
    <t>Riesgo Peso Bajo</t>
  </si>
  <si>
    <t>DNT Global</t>
  </si>
  <si>
    <t>Riesgo Talla Baja</t>
  </si>
  <si>
    <t>DNT Cronica</t>
  </si>
  <si>
    <t xml:space="preserve">3.8.4 SITUACIÓN NUTRICIONAL (TALLA/EDAD) &lt; DE 18 AÑOS </t>
  </si>
  <si>
    <t>3.8.3 SITUACIÓN NUTRICIONAL (PESO/EDAD) &lt; DE 5 AÑOS</t>
  </si>
  <si>
    <t>Desnutrición Aguda</t>
  </si>
  <si>
    <t>Peso Adecuado para la Talla</t>
  </si>
  <si>
    <t>Publico</t>
  </si>
  <si>
    <t>N/A</t>
  </si>
  <si>
    <t>Bueno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</si>
  <si>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UARIV – Unidad de Atención y Reparación Integral a Víctimas del Conflicto Armado</t>
    </r>
    <r>
      <rPr>
        <sz val="9"/>
        <color rgb="FFFF0000"/>
        <rFont val="Gill Sans MT"/>
        <family val="2"/>
      </rPr>
      <t xml:space="preserve"> </t>
    </r>
  </si>
  <si>
    <t>Cria</t>
  </si>
  <si>
    <t>Ceba Intensiva</t>
  </si>
  <si>
    <r>
      <rPr>
        <b/>
        <sz val="9"/>
        <color theme="1"/>
        <rFont val="Gill Sans MT"/>
        <family val="2"/>
      </rPr>
      <t>Fuente</t>
    </r>
    <r>
      <rPr>
        <sz val="9"/>
        <color theme="1"/>
        <rFont val="Gill Sans MT"/>
        <family val="2"/>
      </rPr>
      <t xml:space="preserve">: Secretaria de Planeación Municipal 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</si>
  <si>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MINTIC, MINMINAS, EDEQ - Empresa de energia del Quindio</t>
    </r>
  </si>
  <si>
    <t>6.4 TRANSPORTE DE PASAJEROS, EMPRESAS Y RUTAS</t>
  </si>
  <si>
    <t xml:space="preserve">6.3 TRANSPORTE DE CARGA </t>
  </si>
  <si>
    <t>Armenia</t>
  </si>
  <si>
    <t>. Nota. La frecuencia se toma como Nº de turnos por no existir F/hora en la mayoria de los casos</t>
  </si>
  <si>
    <t>VALLE</t>
  </si>
  <si>
    <t>LA TEBAIDA</t>
  </si>
  <si>
    <t>Pedro Arango Cardona</t>
  </si>
  <si>
    <t>Luis Enrique Arango Cardona</t>
  </si>
  <si>
    <t>Luis Alfonso Osorio Carvajal</t>
  </si>
  <si>
    <t>Bernardo Arcila González</t>
  </si>
  <si>
    <t>Primero de Agosto</t>
  </si>
  <si>
    <t>Acción comunal</t>
  </si>
  <si>
    <t>Alfonzo lopez</t>
  </si>
  <si>
    <t>Amanecer</t>
  </si>
  <si>
    <t>Apolinar Londoño</t>
  </si>
  <si>
    <t>Barrios Unidos</t>
  </si>
  <si>
    <t>Camino Real</t>
  </si>
  <si>
    <t>Campo Club la fuente</t>
  </si>
  <si>
    <t>El Cantarito</t>
  </si>
  <si>
    <t>El Bosque</t>
  </si>
  <si>
    <t>El Cántaro</t>
  </si>
  <si>
    <t>El Edén</t>
  </si>
  <si>
    <t>Condominio Bonanza</t>
  </si>
  <si>
    <t>Condominio San Antonio</t>
  </si>
  <si>
    <t>Condominio San Rafael</t>
  </si>
  <si>
    <t>El Mangon</t>
  </si>
  <si>
    <t>Conjunto las palmas</t>
  </si>
  <si>
    <t>El Mirador</t>
  </si>
  <si>
    <t>El progreso</t>
  </si>
  <si>
    <t>El saman</t>
  </si>
  <si>
    <t>El porvenir</t>
  </si>
  <si>
    <t>Fabio molina</t>
  </si>
  <si>
    <t>Fortunato Gaviria</t>
  </si>
  <si>
    <t>Fundaciones</t>
  </si>
  <si>
    <t>Gabriel López</t>
  </si>
  <si>
    <t>Guayacanes 1</t>
  </si>
  <si>
    <t>Guayacanes 2</t>
  </si>
  <si>
    <t>La Alambra</t>
  </si>
  <si>
    <t>La Campiña</t>
  </si>
  <si>
    <t>La Esperanza</t>
  </si>
  <si>
    <t>La Estación</t>
  </si>
  <si>
    <t>La Hacienda</t>
  </si>
  <si>
    <t>La Pradera</t>
  </si>
  <si>
    <t>Las Orquídeas</t>
  </si>
  <si>
    <t>Las Palmeras</t>
  </si>
  <si>
    <t>Los 16 Amigos</t>
  </si>
  <si>
    <t>Los almendros</t>
  </si>
  <si>
    <t>Los Alpes</t>
  </si>
  <si>
    <t>Los Cristales</t>
  </si>
  <si>
    <t>Los Sauces</t>
  </si>
  <si>
    <t>Manantial  de vida</t>
  </si>
  <si>
    <t>Monterrey</t>
  </si>
  <si>
    <t>Nueva Tebaida</t>
  </si>
  <si>
    <t>Oasis de Vida</t>
  </si>
  <si>
    <t>Pedro Londoño</t>
  </si>
  <si>
    <t>Pisamos 1 y 2</t>
  </si>
  <si>
    <t>Reserva de la Colina</t>
  </si>
  <si>
    <t xml:space="preserve">Puerta del Edén </t>
  </si>
  <si>
    <t xml:space="preserve">Mocawa Casa de Campo </t>
  </si>
  <si>
    <t>107 LO</t>
  </si>
  <si>
    <t>90  Aptos</t>
  </si>
  <si>
    <t>336 Aptos</t>
  </si>
  <si>
    <t>Montenegro</t>
  </si>
  <si>
    <t>Calarcá</t>
  </si>
  <si>
    <t>Valle</t>
  </si>
  <si>
    <t>4°.27'</t>
  </si>
  <si>
    <t>75°.47'</t>
  </si>
  <si>
    <t>1.200 Mts</t>
  </si>
  <si>
    <t>20° C</t>
  </si>
  <si>
    <t>Alambrado</t>
  </si>
  <si>
    <t>900-1000</t>
  </si>
  <si>
    <t>Pisamal</t>
  </si>
  <si>
    <t>950-1000</t>
  </si>
  <si>
    <t>1200-1250</t>
  </si>
  <si>
    <t>1200-1300</t>
  </si>
  <si>
    <t>La Popa</t>
  </si>
  <si>
    <t>La Argentina</t>
  </si>
  <si>
    <t>Maravelez</t>
  </si>
  <si>
    <t>210 Ha</t>
  </si>
  <si>
    <t>170 Ha</t>
  </si>
  <si>
    <t>ALTA</t>
  </si>
  <si>
    <t>BAJA</t>
  </si>
  <si>
    <t>Quebrada la Jaramilla</t>
  </si>
  <si>
    <t>Quebrada la Tulia</t>
  </si>
  <si>
    <t>Quebrada el Cántaro</t>
  </si>
  <si>
    <t>Quebrada Padilla</t>
  </si>
  <si>
    <t>Quebrada Cristales</t>
  </si>
  <si>
    <t>Río Espejo</t>
  </si>
  <si>
    <t>Río La Vieja</t>
  </si>
  <si>
    <t>Católica</t>
  </si>
  <si>
    <t>Protestantes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</si>
  <si>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Secretaría de hacienda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</si>
  <si>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Oficina Asesora de Planeación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</si>
  <si>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Oficina Asesora de Planeación y Población DANE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</si>
  <si>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Oficina Asesora de Planeación</t>
    </r>
  </si>
  <si>
    <t>-</t>
  </si>
  <si>
    <t>Cuerpo de bomberos voluntarios de La Tebaida</t>
  </si>
  <si>
    <t>La Tebaida</t>
  </si>
  <si>
    <t>8.75</t>
  </si>
  <si>
    <r>
      <rPr>
        <b/>
        <sz val="8"/>
        <color theme="1"/>
        <rFont val="Gill Sans MT"/>
        <family val="2"/>
      </rPr>
      <t xml:space="preserve">Fuente: </t>
    </r>
    <r>
      <rPr>
        <sz val="8"/>
        <color theme="1"/>
        <rFont val="Gill Sans MT"/>
        <family val="2"/>
      </rPr>
      <t>Hospital PIO X</t>
    </r>
  </si>
  <si>
    <r>
      <t xml:space="preserve">Fuente: </t>
    </r>
    <r>
      <rPr>
        <sz val="8"/>
        <color theme="1"/>
        <rFont val="Gill Sans MT"/>
        <family val="2"/>
      </rPr>
      <t>Hospital PIO</t>
    </r>
    <r>
      <rPr>
        <b/>
        <sz val="8"/>
        <color theme="1"/>
        <rFont val="Gill Sans MT"/>
        <family val="2"/>
      </rPr>
      <t xml:space="preserve"> X</t>
    </r>
  </si>
  <si>
    <r>
      <t xml:space="preserve">Fuente: </t>
    </r>
    <r>
      <rPr>
        <sz val="8"/>
        <color theme="1"/>
        <rFont val="Gill Sans MT"/>
        <family val="2"/>
      </rPr>
      <t>Hospital PIO X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</si>
  <si>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Hospital PIO X</t>
    </r>
  </si>
  <si>
    <r>
      <rPr>
        <b/>
        <sz val="11"/>
        <color theme="1"/>
        <rFont val="Gill Sans MT"/>
        <family val="2"/>
      </rPr>
      <t>Fuente:</t>
    </r>
    <r>
      <rPr>
        <sz val="11"/>
        <color theme="1"/>
        <rFont val="Gill Sans MT"/>
        <family val="2"/>
      </rPr>
      <t xml:space="preserve"> Ministerio de Tecnologías de la Información y las Comunicaciones</t>
    </r>
  </si>
  <si>
    <r>
      <t xml:space="preserve">Fuente: </t>
    </r>
    <r>
      <rPr>
        <sz val="9"/>
        <color theme="1"/>
        <rFont val="Calibri"/>
        <family val="2"/>
        <scheme val="minor"/>
      </rPr>
      <t>EPQ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</si>
  <si>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EPQ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</si>
  <si>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Serviaseo La Tebaida S.A.E.S.P.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</si>
  <si>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UDRA</t>
    </r>
  </si>
  <si>
    <t>Área cultivada (Ha)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</si>
  <si>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POT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</si>
  <si>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Oficina Asesora de Planeación</t>
    </r>
  </si>
  <si>
    <r>
      <t xml:space="preserve">Fuente: </t>
    </r>
    <r>
      <rPr>
        <sz val="10"/>
        <color theme="1"/>
        <rFont val="Gill Sans MT"/>
        <family val="2"/>
      </rPr>
      <t xml:space="preserve">Hacienda Municipal </t>
    </r>
  </si>
  <si>
    <t>Indeterminado</t>
  </si>
  <si>
    <t>3.7.1 NACIMIENTOS Y DEFUNCIONES FETALES SEGÚN SEXO Y RESIDENCIA DE LA MADRE</t>
  </si>
  <si>
    <t>3.7.5 CAUSAS DE MORTALIDAD FETAL SEGÚN RESIDENCIA DE LA MADRE (LISTA DE CAUSAS AGRUPADAS 6/67 )</t>
  </si>
  <si>
    <t>401 FETO Y RECIEN NACIDO AFECTADOS POR CIERTAS AFECC. MATERNAS</t>
  </si>
  <si>
    <t>402 FETO Y RECIEN N. AFECTADOS POR COMPL. OBST. Y TRAUM. NACIMIENTO</t>
  </si>
  <si>
    <t>403 RETARDO CRECIM.FETAL, DESNUTR. FETAL., BAJO P./ NACER, GEST.CORTA</t>
  </si>
  <si>
    <t>404 TRAST. RESPIRATORIOS ESPECIFICOS DEL PERIODO PERINATAL</t>
  </si>
  <si>
    <t>407 OTRAS AFECC. ORIGINADAS EN PERIODO PERINATAL</t>
  </si>
  <si>
    <t>615 MALFORMACIONES CONGEN., DEFORMID.Y ANOMALIAS CROMOSOMICAS</t>
  </si>
  <si>
    <t>H</t>
  </si>
  <si>
    <t>M</t>
  </si>
  <si>
    <t>3.7.2 TASA DE MORTALIDAD INFANTIL (Defunciones de menores de 1 año por cada Mil Nacidos Vivos)</t>
  </si>
  <si>
    <t>Entidad</t>
  </si>
  <si>
    <t>Área de Residencia</t>
  </si>
  <si>
    <t>Sin Información</t>
  </si>
  <si>
    <t>3.7.3 DEFUNCIONES NO FETALES SEGÚN MUNICIPIO, SEXO Y ÁREA DE RESIDENCIA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</si>
  <si>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 ajustados por métodos demográficos y estadísticos. Indicador calculado por lugar de residencia habitual</t>
    </r>
  </si>
  <si>
    <t>De 10 a 14 años</t>
  </si>
  <si>
    <t>De 15 a 19 años</t>
  </si>
  <si>
    <t>De 20 a 24 años</t>
  </si>
  <si>
    <t>De 25 a 29 años</t>
  </si>
  <si>
    <t>De 35 a 39 años</t>
  </si>
  <si>
    <t>De 40 a 44 años</t>
  </si>
  <si>
    <t>De 45 a 54 años</t>
  </si>
  <si>
    <t>3.7.4 DEFUNCIONES NO FETALES POR GRUPO DE EDAD Y ÁREA DE RESIDENCIA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</si>
  <si>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Planeación Departamental. Base Certificada SISBÉN III - Corte 31 Dic. 2016</t>
    </r>
  </si>
  <si>
    <t>De 0 a 4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</si>
  <si>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Cubo del registro para la localización y caracterización de la población con discapacidad al 31 de diciembre del 2016-  Secretaría de Salud Departamental del Quindío.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</si>
  <si>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Ministerio de Salud y Protección Social</t>
    </r>
  </si>
  <si>
    <t>De 30 a 34 años</t>
  </si>
  <si>
    <t>3.7.6 NACIMIENTOS SEGÚN RESIDENCIA Y GRUPOS DE EDAD DE LA MADRE</t>
  </si>
  <si>
    <t>5.7 COBERTURA DE ACUEDUCTO AÑO</t>
  </si>
  <si>
    <t xml:space="preserve">5.8 COBERTURA DE ALCANTARILLADO </t>
  </si>
  <si>
    <t xml:space="preserve">5.9 COBERTURA DE ASEO </t>
  </si>
  <si>
    <t>2.12 SEGURIDAD</t>
  </si>
  <si>
    <t>Población Total
2017</t>
  </si>
  <si>
    <t>2017</t>
  </si>
  <si>
    <t>2016-2017</t>
  </si>
  <si>
    <t>2.3 PROYECCIONES DE POBLACIÓN SEGÚN GRUPOS QUINQUENALES DE EDAD AÑO 2017.</t>
  </si>
  <si>
    <t>Año 2017</t>
  </si>
  <si>
    <t>Total Año 2017</t>
  </si>
  <si>
    <t>4.7 RESULTADOS PRUEBAS SABER 11 POR ÁREA DE CONOCIMIENTO AÑO 2017-</t>
  </si>
  <si>
    <t>4.7 DATOS TÉCNICOS PRUEBAS SABER 11 AÑO 2017. MUNICIPIO DE LA TEBAIDA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</si>
  <si>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ICFES - Resultados año 2017</t>
    </r>
  </si>
  <si>
    <t>Índice de Penetración de Internet
4T-2017</t>
  </si>
  <si>
    <t>Cobertura en gas natural
4T-2017</t>
  </si>
  <si>
    <t>Cobertura Energía Total
Año 2017</t>
  </si>
  <si>
    <r>
      <rPr>
        <b/>
        <sz val="9"/>
        <color theme="1"/>
        <rFont val="Gill Sans MT"/>
        <family val="2"/>
      </rPr>
      <t>Fuente: Secretaria</t>
    </r>
    <r>
      <rPr>
        <sz val="9"/>
        <color theme="1"/>
        <rFont val="Gill Sans MT"/>
        <family val="2"/>
      </rPr>
      <t xml:space="preserve"> de Planeación</t>
    </r>
  </si>
  <si>
    <t>PIOX LA TEBAIDA</t>
  </si>
  <si>
    <t xml:space="preserve">CENTRO DE SALUD </t>
  </si>
  <si>
    <t>HEPERTENSION ESENCIAL</t>
  </si>
  <si>
    <t>INFECCION DE VIAS URINARIAS</t>
  </si>
  <si>
    <t>HIPERLIPEDEMIA MIXTA</t>
  </si>
  <si>
    <t>OBESIDAD DEBIDO AL EXCESO DE CALORIAS</t>
  </si>
  <si>
    <t>DIARREA Y GASTROENTERITIS</t>
  </si>
  <si>
    <t>EXAMEN MEDICO GENERAL</t>
  </si>
  <si>
    <t>INSTITUCION EDUCATIVA ANTONIO NARIÑO</t>
  </si>
  <si>
    <t>X</t>
  </si>
  <si>
    <t>INSTITUCION EDUCATINA EL OCASO</t>
  </si>
  <si>
    <t xml:space="preserve"> INSTITUCION EDUCATIVA GABRIELA MISTRAL</t>
  </si>
  <si>
    <t>INSTITUCION EDUCATIVA INSTITUTO TEBAIDA</t>
  </si>
  <si>
    <t>INSTITUCION EDUCATIVA LA IRLANDA</t>
  </si>
  <si>
    <t>INSTITUCION EDUCATIVA LA PALMITA</t>
  </si>
  <si>
    <t>INSTITUCION EDUCATIVA LA POPA</t>
  </si>
  <si>
    <t>INSTITUCION EDUCATIVA LA SILVIA</t>
  </si>
  <si>
    <t>INSTITUCION EDUCATIVA LUIS ARANGO CARDONA</t>
  </si>
  <si>
    <t>INSTITUCION EDUCATIVA LUIS BERNARDO RIVERA</t>
  </si>
  <si>
    <t>INSTITUCION EDUCATIVA MORA HERMANOS</t>
  </si>
  <si>
    <t>INSTITUCION EDUCATIVA NUEVO HORIZONTE</t>
  </si>
  <si>
    <t>INSTITUCION EDUCATIVA PEDACITO DE CIELO</t>
  </si>
  <si>
    <t>INSTITUCION EDUCATIVA SANTA TERESITA</t>
  </si>
  <si>
    <t>INSTITUCION EDUCATIVA GABRIELA MISTRAL</t>
  </si>
  <si>
    <t>Serviaseo La Tebaida S.A.E.S.P.</t>
  </si>
  <si>
    <t>Relleno Sanitario Parque Ambiental Andalucía</t>
  </si>
  <si>
    <t>Buena</t>
  </si>
  <si>
    <t>Pozo la Marina</t>
  </si>
  <si>
    <t>NORMAL</t>
  </si>
  <si>
    <t>Pozo El Edén</t>
  </si>
  <si>
    <t>Pozo El Cantarito</t>
  </si>
  <si>
    <t>Río Quindío</t>
  </si>
  <si>
    <t>EXPENDIO DE CARNES</t>
  </si>
  <si>
    <t>COMERCIAL</t>
  </si>
  <si>
    <t>INSTITUCIONAL</t>
  </si>
  <si>
    <t>ACOPIO LECHERO</t>
  </si>
  <si>
    <t>URBANAS</t>
  </si>
  <si>
    <t>VEREDA LA POPA</t>
  </si>
  <si>
    <t>VEREDA PADILLA</t>
  </si>
  <si>
    <t>VEREDA LA SILVIA</t>
  </si>
  <si>
    <t>VEREDA EL ALAMBRADO</t>
  </si>
  <si>
    <t>VEREDA EL EDÉN</t>
  </si>
  <si>
    <t>VEREDA LA ARGENTINA</t>
  </si>
  <si>
    <t>VEREDA LA PALMITA</t>
  </si>
  <si>
    <t>VEREDA PISAMAL</t>
  </si>
  <si>
    <t>VEREDA MURILLO</t>
  </si>
  <si>
    <t>VEREDA EL CINCO</t>
  </si>
  <si>
    <t>VEREDA MARAVELEZ</t>
  </si>
  <si>
    <t>CANCHA FULBOL 7</t>
  </si>
  <si>
    <t>B</t>
  </si>
  <si>
    <t>CANCHA MULTIPLE INSTITUCIÓN EDUCATIVA ANTONIO NARIÑO</t>
  </si>
  <si>
    <t>CANCHA MULTIPLE INSTITUCIÓN EDUCATIVA EL OCASO</t>
  </si>
  <si>
    <t>CANCHA MULTIPLE INSTITUCIÓN EDUCATIVA GABRIELA MISTRAL</t>
  </si>
  <si>
    <t>CANCHA MULTIPLE INSTITUCIÓN EDUCATIVA INSTITUTO TEBAIDA</t>
  </si>
  <si>
    <t>CANCHA MULTIPLE INSTITUCIÓN EDUCATIVA LA IRLANDA</t>
  </si>
  <si>
    <t>CANCHA MULTIPLE INSTITUCIÓN EDUCATIVA LA PALMITA</t>
  </si>
  <si>
    <t>CANCHA MULTIPLE INSTITUCIÓN EDUCATIVA LA POPA</t>
  </si>
  <si>
    <t>CANCHA MULTIPLE INSTITUCIÓN EDUCATIVA LUIS ARAGO CARDONA</t>
  </si>
  <si>
    <t>CANCHA MULTIPLE INSTITUCIÓN EDUCATIVA LUIS BERNARDO RIVRA</t>
  </si>
  <si>
    <t>CANCHA MULTIPLE INSTITUCIÓN EDUCATIVA MORA HERMANOS</t>
  </si>
  <si>
    <t>CANCHA MULTIPLE INSTITUCIÓN EDUCATIVA NUEVO HORIZONTE</t>
  </si>
  <si>
    <t>CANCHA MULTIPLE INSTITUCIÓN EDUCATIVA PEDACITO DE CIELO</t>
  </si>
  <si>
    <t>CANCHA MULTIPLE INSTITUCIÓN EDUCATIVA SANTA TERESITA</t>
  </si>
  <si>
    <t>CANCHA DE FUTBOL URB. LA NUEVA TEBAIDA</t>
  </si>
  <si>
    <t>POLIDEPORTIVO CENTRO POBLADO LA SILVIA</t>
  </si>
  <si>
    <t>R</t>
  </si>
  <si>
    <t>CIUDADELA DEPORTIVA</t>
  </si>
  <si>
    <t>COLICEO CUBIERTO</t>
  </si>
  <si>
    <t>ESTADIO ALPIDIO MEJIA</t>
  </si>
  <si>
    <t>PARQUE POLIDERPOTIVO URB. EL CANTARITO</t>
  </si>
  <si>
    <t>PARQUE POLIDERPOTIVO B. EL BOSQUE</t>
  </si>
  <si>
    <t>PARQUE POLIDERPOTIVO URB. NUEVA TEBAIDA</t>
  </si>
  <si>
    <t>POLIDEPORTIVO B. ALMENDROS</t>
  </si>
  <si>
    <t>POLIDEPORTIVO B.  APOLINAR</t>
  </si>
  <si>
    <t>POLIDEPORTIVO B.EL MIRADOR</t>
  </si>
  <si>
    <t>POLIDEPORTIVO B.GUAYACANES</t>
  </si>
  <si>
    <t>POLIDEPORTIVO B.LA  ALAMBRA</t>
  </si>
  <si>
    <t>POLIDEPORTIVO B.LA ESTACION</t>
  </si>
  <si>
    <t>POLIDEPORTIVO B.LA SILVIA</t>
  </si>
  <si>
    <t>POLIDEPORTIVO B.LAS PALMERAS</t>
  </si>
  <si>
    <t>POLIDEPORTIVO B.MONTERREY</t>
  </si>
  <si>
    <t>POLIDEPORTIVO B.PISAMOS</t>
  </si>
  <si>
    <t>POLIDEPORTIVO B.OASIS DE VIDA</t>
  </si>
  <si>
    <t>POLIDEPROTIVO B.EL CANTARO</t>
  </si>
  <si>
    <t>Casa de la Cultura</t>
  </si>
  <si>
    <t>Biblioteca Municipal</t>
  </si>
  <si>
    <t>Museo Municipal</t>
  </si>
  <si>
    <t>Teatro Municipal</t>
  </si>
  <si>
    <t xml:space="preserve">Cuerpo de bomberos </t>
  </si>
  <si>
    <t xml:space="preserve">Defensa cívil </t>
  </si>
  <si>
    <t xml:space="preserve">Cruz roja </t>
  </si>
  <si>
    <t>COMGERD</t>
  </si>
  <si>
    <t>Peces</t>
  </si>
  <si>
    <t>Tradicional</t>
  </si>
  <si>
    <t>Caballar</t>
  </si>
  <si>
    <t>Mular</t>
  </si>
  <si>
    <t>Asnal</t>
  </si>
  <si>
    <t>Bufalos</t>
  </si>
  <si>
    <t>Conejos</t>
  </si>
  <si>
    <t>Cabras</t>
  </si>
  <si>
    <t>Ovejas</t>
  </si>
  <si>
    <t>Café</t>
  </si>
  <si>
    <t>Aguacate</t>
  </si>
  <si>
    <t>Banano</t>
  </si>
  <si>
    <t>Cacao</t>
  </si>
  <si>
    <t>Caña Panelera</t>
  </si>
  <si>
    <t>Cítricos</t>
  </si>
  <si>
    <t>Lulo</t>
  </si>
  <si>
    <t>Plátano</t>
  </si>
  <si>
    <t>Yuca</t>
  </si>
  <si>
    <t>Piña</t>
  </si>
  <si>
    <t>Maracuyá</t>
  </si>
  <si>
    <t>Papaya</t>
  </si>
  <si>
    <t>Sábila</t>
  </si>
  <si>
    <t>Frijol</t>
  </si>
  <si>
    <t>Tomate</t>
  </si>
  <si>
    <t>Maíz Tradicional</t>
  </si>
  <si>
    <t>Río Bamba</t>
  </si>
  <si>
    <t>La Palmita - Vereda Alambrado</t>
  </si>
  <si>
    <t>Industrial - gravas (Operando)</t>
  </si>
  <si>
    <t>Ladrillera La Campana</t>
  </si>
  <si>
    <t>Industrial - arcillas (Operando)</t>
  </si>
  <si>
    <t>Ladrillera La Palmita</t>
  </si>
  <si>
    <t>Industrial - arcillas (No operando)</t>
  </si>
  <si>
    <t xml:space="preserve"> La Herradura</t>
  </si>
  <si>
    <t>La Herradura: Alambrado</t>
  </si>
  <si>
    <t>Industrial - gravas (No operando)</t>
  </si>
  <si>
    <t>Asociación de Areneros y Balastreros del Alambrado</t>
  </si>
  <si>
    <t>Puente - Alambrado</t>
  </si>
  <si>
    <t>Artesanal (Operando)</t>
  </si>
  <si>
    <t>Almacen Agricola</t>
  </si>
  <si>
    <t>Almacen de Artesanias</t>
  </si>
  <si>
    <t>Almacen de Materiales</t>
  </si>
  <si>
    <t>Almacen de Muebles y Variedades</t>
  </si>
  <si>
    <t>Almacen de Textiles</t>
  </si>
  <si>
    <t>Almacen de Variedades</t>
  </si>
  <si>
    <t>Almacen Veterinario</t>
  </si>
  <si>
    <t>Almacen  Taller de Automotores</t>
  </si>
  <si>
    <t>Almacenamiento y deposito</t>
  </si>
  <si>
    <t>Alojamiento Rural</t>
  </si>
  <si>
    <t>Alojamiento Urbano</t>
  </si>
  <si>
    <t>Alquiler de Videos</t>
  </si>
  <si>
    <t>Asadero</t>
  </si>
  <si>
    <t>Bar y Discoteca</t>
  </si>
  <si>
    <t>Billares</t>
  </si>
  <si>
    <t>Bodega</t>
  </si>
  <si>
    <t>Cacharreria</t>
  </si>
  <si>
    <t>Cafeteria</t>
  </si>
  <si>
    <t>Cancha de Tejo</t>
  </si>
  <si>
    <t>Carniceria</t>
  </si>
  <si>
    <t xml:space="preserve">Centro de recreación </t>
  </si>
  <si>
    <t>Centro medico</t>
  </si>
  <si>
    <t>Comercializadora</t>
  </si>
  <si>
    <t>Comercio Dotacion Industrial</t>
  </si>
  <si>
    <t>Comercio de manufacturas</t>
  </si>
  <si>
    <t>Comercio de Internet</t>
  </si>
  <si>
    <t>Compraventa</t>
  </si>
  <si>
    <t>Drogueria</t>
  </si>
  <si>
    <t>Editorial</t>
  </si>
  <si>
    <t>Empresa Industrial</t>
  </si>
  <si>
    <t>Enseñanza –Escuela Automovilistica</t>
  </si>
  <si>
    <t>Entidades Financiera</t>
  </si>
  <si>
    <t>Estacion de servicio</t>
  </si>
  <si>
    <t>Estanquillo</t>
  </si>
  <si>
    <t>Estudio de Gabracion</t>
  </si>
  <si>
    <t>Ferreteria</t>
  </si>
  <si>
    <t>Floristería</t>
  </si>
  <si>
    <t>Fonda</t>
  </si>
  <si>
    <t>Foto publicidad</t>
  </si>
  <si>
    <t>Fundacion</t>
  </si>
  <si>
    <t>Funeraria</t>
  </si>
  <si>
    <t>Granero – Tienda</t>
  </si>
  <si>
    <t>Gimnasio</t>
  </si>
  <si>
    <t>Heladería</t>
  </si>
  <si>
    <t>Instalaciones Sanitarias</t>
  </si>
  <si>
    <t xml:space="preserve">Juegos de Azar </t>
  </si>
  <si>
    <t>Kiosko</t>
  </si>
  <si>
    <t>Ladrillera</t>
  </si>
  <si>
    <t>Miscelanea</t>
  </si>
  <si>
    <t>Monta-Llantas</t>
  </si>
  <si>
    <t>Odontologia</t>
  </si>
  <si>
    <t>Operador Turistico</t>
  </si>
  <si>
    <t>Optica</t>
  </si>
  <si>
    <t>Organización de Eventos</t>
  </si>
  <si>
    <t>Panaderia y Cafeteria</t>
  </si>
  <si>
    <t>Pañalera</t>
  </si>
  <si>
    <t>Papeleria</t>
  </si>
  <si>
    <t>Parqueadero</t>
  </si>
  <si>
    <t>Peluqueria</t>
  </si>
  <si>
    <t>Peluqueria y Salon de Belleza</t>
  </si>
  <si>
    <t>Piqueteadero</t>
  </si>
  <si>
    <t>Procesadora de Alimentos</t>
  </si>
  <si>
    <t>Publicidad</t>
  </si>
  <si>
    <t>Relojeria</t>
  </si>
  <si>
    <t>Restaurante</t>
  </si>
  <si>
    <t>Revuelteria</t>
  </si>
  <si>
    <t>Sala de Internet</t>
  </si>
  <si>
    <t>Salsamentaria</t>
  </si>
  <si>
    <t>Sastreria</t>
  </si>
  <si>
    <t>Servicio de Telecomunicaciones</t>
  </si>
  <si>
    <t>Servicio de Transporte</t>
  </si>
  <si>
    <t xml:space="preserve">Servicio </t>
  </si>
  <si>
    <t>Servicios Publicos</t>
  </si>
  <si>
    <t xml:space="preserve">Servicios de alquiler </t>
  </si>
  <si>
    <t xml:space="preserve">Servicio de limpieza </t>
  </si>
  <si>
    <t>Servicio de vigilancia</t>
  </si>
  <si>
    <t>Servicio Logistico</t>
  </si>
  <si>
    <t>Supermercado</t>
  </si>
  <si>
    <t>Taberna</t>
  </si>
  <si>
    <t>Taller de reparación en general</t>
  </si>
  <si>
    <t>Tienda</t>
  </si>
  <si>
    <t>Tienda naturista</t>
  </si>
  <si>
    <t>Tienda Tecnológica</t>
  </si>
  <si>
    <t>Ventanilla</t>
  </si>
  <si>
    <t>Ventas  por internet</t>
  </si>
  <si>
    <t>Vivero</t>
  </si>
  <si>
    <t>Vulcanizadora</t>
  </si>
  <si>
    <t>Zapateria</t>
  </si>
  <si>
    <t>Zona Franca</t>
  </si>
  <si>
    <t xml:space="preserve">GONZALO URIBE ARISTIZABAL </t>
  </si>
  <si>
    <t>1988-1990</t>
  </si>
  <si>
    <t>JOSE ANCIZAR QUINTERO QUINTERO</t>
  </si>
  <si>
    <t>1991-1992</t>
  </si>
  <si>
    <t>RUBY VALLEJO DE ECHEVERRY</t>
  </si>
  <si>
    <t>1993-1994</t>
  </si>
  <si>
    <t>LUZ MARY RODRIGUEZ ARIAS</t>
  </si>
  <si>
    <t>1995-1997</t>
  </si>
  <si>
    <t>1998-2000</t>
  </si>
  <si>
    <t>JESUS IDERMAN LONDOÑO LONDOÑO</t>
  </si>
  <si>
    <t>2001-2003</t>
  </si>
  <si>
    <t>MARIA EDY SEGURA BEDOYA</t>
  </si>
  <si>
    <t>2004-2007</t>
  </si>
  <si>
    <t>JAVIER CARDONA</t>
  </si>
  <si>
    <t>2008-2001</t>
  </si>
  <si>
    <t>2012-2015</t>
  </si>
  <si>
    <t>ROSA PATRICIA BUITRAGO GIRALDO</t>
  </si>
  <si>
    <t>2016-2019</t>
  </si>
  <si>
    <t>2.7 POBLACIÓN DESPLAZADA AÑO 2017</t>
  </si>
  <si>
    <t>Traspatio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</si>
  <si>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vitales. Información preliminar a 2017, sujeta a cambio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</si>
  <si>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 DANE - Estadísticas vitales. Información preliminar a 2017, sujeta a cambio</t>
    </r>
  </si>
  <si>
    <t>Nuevo Rápido Quindío</t>
  </si>
  <si>
    <t>Terminal de Transporte Armenia-La Tebaida
La Tebiada -Armenia</t>
  </si>
  <si>
    <t>8 Min</t>
  </si>
  <si>
    <t>12 Min</t>
  </si>
  <si>
    <t>Buses Armenia</t>
  </si>
  <si>
    <t>25 Min</t>
  </si>
  <si>
    <t>1:20 H/Min</t>
  </si>
  <si>
    <t>Transporte Tebaida</t>
  </si>
  <si>
    <t>3 Min</t>
  </si>
  <si>
    <t>4 Min</t>
  </si>
  <si>
    <t>Trans-Armenia</t>
  </si>
  <si>
    <t>7 Min</t>
  </si>
  <si>
    <t>10 Min</t>
  </si>
  <si>
    <t>Fuente: Secretaría de Planeación
Nota: Corresponde a los alcaldes por elección popular</t>
  </si>
  <si>
    <t>1.5.5 SUPERFICIE (Has)</t>
  </si>
  <si>
    <t>Densidad Poblacional (hab/has)</t>
  </si>
  <si>
    <t>3.8.5 ANÁLISIS NUTRICIONAL POBLACIÓN DE 0 A 5 AÑOS NIÑOS Y NIÑAS PROGRAMA PRIMERA INFANCIA ICBF REGIONAL QUINDÍO 2017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</si>
  <si>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Superintendencia de Servicios Públicos Domiciliarios, Año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</si>
</sst>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_);_(* \(#,##0\);_(* &quot;-&quot;??_);_(@_)"/>
    <numFmt numFmtId="168" formatCode="_(&quot;$&quot;\ * #,##0_);_(&quot;$&quot;\ * \(#,##0\);_(&quot;$&quot;\ * &quot;-&quot;??_);_(@_)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sz val="8"/>
      <color theme="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sz val="12"/>
      <color theme="0"/>
      <name val="Gill Sans MT"/>
      <family val="2"/>
    </font>
    <font>
      <sz val="11"/>
      <color theme="0"/>
      <name val="Gill Sans MT"/>
      <family val="2"/>
    </font>
    <font>
      <b/>
      <sz val="11"/>
      <color rgb="FF002060"/>
      <name val="Gill Sans MT"/>
      <family val="2"/>
    </font>
    <font>
      <b/>
      <sz val="11"/>
      <color theme="3" tint="-0.499984740745262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sz val="10"/>
      <color theme="1"/>
      <name val="Calibri"/>
      <family val="2"/>
      <scheme val="minor"/>
    </font>
    <font>
      <sz val="9"/>
      <color rgb="FFFF0000"/>
      <name val="Gill Sans MT"/>
      <family val="2"/>
    </font>
    <font>
      <b/>
      <sz val="8"/>
      <color theme="1"/>
      <name val="Gill Sans MT"/>
      <family val="2"/>
    </font>
    <font>
      <b/>
      <sz val="10"/>
      <name val="Gill Sans MT"/>
      <family val="2"/>
    </font>
    <font>
      <b/>
      <vertAlign val="superscript"/>
      <sz val="10"/>
      <color theme="1"/>
      <name val="Gill Sans MT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Browallia New"/>
      <family val="2"/>
    </font>
    <font>
      <sz val="18"/>
      <color theme="1"/>
      <name val="Browallia New"/>
      <family val="2"/>
    </font>
    <font>
      <sz val="20"/>
      <color theme="1"/>
      <name val="Browallia New"/>
      <family val="2"/>
    </font>
    <font>
      <b/>
      <sz val="20"/>
      <color theme="0"/>
      <name val="Browallia New"/>
      <family val="2"/>
    </font>
    <font>
      <sz val="10"/>
      <color rgb="FF7030A0"/>
      <name val="Gill Sans MT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1"/>
      <name val="Gill Sans MT"/>
      <family val="2"/>
    </font>
    <font>
      <b/>
      <sz val="11"/>
      <color theme="6" tint="-0.499984740745262"/>
      <name val="Gill Sans MT"/>
      <family val="2"/>
    </font>
    <font>
      <b/>
      <sz val="11"/>
      <color theme="3" tint="0.39997558519241921"/>
      <name val="Gill Sans MT"/>
      <family val="2"/>
    </font>
    <font>
      <b/>
      <sz val="11"/>
      <color rgb="FF7030A0"/>
      <name val="Gill Sans MT"/>
      <family val="2"/>
    </font>
    <font>
      <b/>
      <sz val="11"/>
      <color theme="9" tint="-0.249977111117893"/>
      <name val="Gill Sans MT"/>
      <family val="2"/>
    </font>
    <font>
      <b/>
      <sz val="11"/>
      <color theme="6" tint="-0.249977111117893"/>
      <name val="Gill Sans MT"/>
      <family val="2"/>
    </font>
    <font>
      <b/>
      <sz val="11"/>
      <color rgb="FF00B0F0"/>
      <name val="Gill Sans MT"/>
      <family val="2"/>
    </font>
    <font>
      <b/>
      <sz val="14"/>
      <color theme="9" tint="-0.249977111117893"/>
      <name val="Gill Sans MT"/>
      <family val="2"/>
    </font>
    <font>
      <sz val="14"/>
      <color theme="1"/>
      <name val="Gill Sans MT"/>
      <family val="2"/>
    </font>
    <font>
      <b/>
      <sz val="14"/>
      <color theme="6" tint="-0.249977111117893"/>
      <name val="Gill Sans MT"/>
      <family val="2"/>
    </font>
    <font>
      <b/>
      <sz val="14"/>
      <color rgb="FF00B0F0"/>
      <name val="Gill Sans MT"/>
      <family val="2"/>
    </font>
    <font>
      <b/>
      <sz val="14"/>
      <color rgb="FF7030A0"/>
      <name val="Gill Sans MT"/>
      <family val="2"/>
    </font>
    <font>
      <b/>
      <sz val="14"/>
      <color rgb="FFC00000"/>
      <name val="Gill Sans MT"/>
      <family val="2"/>
    </font>
    <font>
      <sz val="11"/>
      <color rgb="FF002060"/>
      <name val="Gill Sans MT"/>
      <family val="2"/>
    </font>
    <font>
      <sz val="10"/>
      <color rgb="FFFF0000"/>
      <name val="Gill Sans MT"/>
      <family val="2"/>
    </font>
    <font>
      <sz val="14"/>
      <color theme="1"/>
      <name val="Browallia New"/>
      <family val="2"/>
    </font>
    <font>
      <b/>
      <sz val="16"/>
      <color rgb="FF7030A0"/>
      <name val="Calibri"/>
      <family val="2"/>
      <scheme val="minor"/>
    </font>
    <font>
      <sz val="10"/>
      <name val="Arial"/>
      <family val="2"/>
    </font>
    <font>
      <b/>
      <sz val="14"/>
      <color theme="1"/>
      <name val="Browallia New"/>
      <family val="2"/>
    </font>
    <font>
      <sz val="10"/>
      <color rgb="FF000000"/>
      <name val="Gill Sans MT"/>
      <family val="2"/>
    </font>
    <font>
      <b/>
      <sz val="16"/>
      <color theme="1"/>
      <name val="Browallia New"/>
      <family val="2"/>
    </font>
    <font>
      <sz val="11"/>
      <color theme="0" tint="-0.34998626667073579"/>
      <name val="Gill Sans MT"/>
      <family val="2"/>
    </font>
    <font>
      <b/>
      <sz val="11"/>
      <color theme="0" tint="-0.34998626667073579"/>
      <name val="Gill Sans MT"/>
      <family val="2"/>
    </font>
    <font>
      <b/>
      <sz val="10"/>
      <color theme="0" tint="-0.34998626667073579"/>
      <name val="Gill Sans MT"/>
      <family val="2"/>
    </font>
    <font>
      <sz val="10"/>
      <color theme="0" tint="-0.34998626667073579"/>
      <name val="Gill Sans MT"/>
      <family val="2"/>
    </font>
    <font>
      <sz val="9"/>
      <color theme="0" tint="-0.34998626667073579"/>
      <name val="Gill Sans MT"/>
      <family val="2"/>
    </font>
    <font>
      <sz val="11"/>
      <color theme="0" tint="-0.34998626667073579"/>
      <name val="Calibri"/>
      <family val="2"/>
      <scheme val="minor"/>
    </font>
    <font>
      <b/>
      <i/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sz val="9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4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0" fontId="20" fillId="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/>
  </cellStyleXfs>
  <cellXfs count="646">
    <xf numFmtId="0" fontId="0" fillId="0" borderId="0" xfId="0"/>
    <xf numFmtId="0" fontId="2" fillId="7" borderId="0" xfId="0" applyFont="1" applyFill="1" applyProtection="1">
      <protection locked="0"/>
    </xf>
    <xf numFmtId="0" fontId="2" fillId="7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8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Protection="1">
      <protection locked="0"/>
    </xf>
    <xf numFmtId="0" fontId="2" fillId="7" borderId="0" xfId="0" applyFont="1" applyFill="1" applyBorder="1" applyProtection="1">
      <protection locked="0"/>
    </xf>
    <xf numFmtId="0" fontId="6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Border="1" applyAlignment="1" applyProtection="1">
      <alignment vertical="center"/>
      <protection locked="0"/>
    </xf>
    <xf numFmtId="49" fontId="6" fillId="7" borderId="0" xfId="0" applyNumberFormat="1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vertical="center"/>
      <protection locked="0"/>
    </xf>
    <xf numFmtId="0" fontId="2" fillId="7" borderId="2" xfId="0" applyFont="1" applyFill="1" applyBorder="1" applyProtection="1">
      <protection locked="0"/>
    </xf>
    <xf numFmtId="0" fontId="2" fillId="7" borderId="3" xfId="0" applyFont="1" applyFill="1" applyBorder="1" applyProtection="1">
      <protection locked="0"/>
    </xf>
    <xf numFmtId="0" fontId="2" fillId="7" borderId="4" xfId="0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0" fontId="2" fillId="7" borderId="9" xfId="0" applyFont="1" applyFill="1" applyBorder="1" applyProtection="1">
      <protection locked="0"/>
    </xf>
    <xf numFmtId="0" fontId="2" fillId="7" borderId="5" xfId="0" applyFont="1" applyFill="1" applyBorder="1" applyProtection="1">
      <protection locked="0"/>
    </xf>
    <xf numFmtId="0" fontId="2" fillId="7" borderId="6" xfId="0" applyFont="1" applyFill="1" applyBorder="1" applyProtection="1">
      <protection locked="0"/>
    </xf>
    <xf numFmtId="0" fontId="2" fillId="7" borderId="7" xfId="0" applyFont="1" applyFill="1" applyBorder="1" applyProtection="1">
      <protection locked="0"/>
    </xf>
    <xf numFmtId="0" fontId="10" fillId="7" borderId="0" xfId="0" applyFont="1" applyFill="1" applyAlignment="1" applyProtection="1">
      <alignment vertical="center"/>
      <protection locked="0"/>
    </xf>
    <xf numFmtId="0" fontId="5" fillId="7" borderId="0" xfId="0" applyFont="1" applyFill="1" applyAlignment="1" applyProtection="1">
      <protection locked="0"/>
    </xf>
    <xf numFmtId="0" fontId="5" fillId="7" borderId="3" xfId="0" applyFont="1" applyFill="1" applyBorder="1" applyAlignment="1" applyProtection="1">
      <protection locked="0"/>
    </xf>
    <xf numFmtId="0" fontId="5" fillId="7" borderId="0" xfId="0" applyFont="1" applyFill="1" applyBorder="1" applyAlignment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0" xfId="0" applyFont="1" applyFill="1" applyProtection="1">
      <protection locked="0"/>
    </xf>
    <xf numFmtId="0" fontId="31" fillId="7" borderId="0" xfId="0" applyFont="1" applyFill="1" applyBorder="1" applyProtection="1">
      <protection locked="0"/>
    </xf>
    <xf numFmtId="0" fontId="31" fillId="7" borderId="0" xfId="0" applyFont="1" applyFill="1" applyProtection="1">
      <protection locked="0"/>
    </xf>
    <xf numFmtId="0" fontId="13" fillId="7" borderId="0" xfId="0" applyFont="1" applyFill="1" applyBorder="1" applyAlignment="1" applyProtection="1">
      <alignment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protection locked="0"/>
    </xf>
    <xf numFmtId="0" fontId="13" fillId="7" borderId="8" xfId="0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protection locked="0"/>
    </xf>
    <xf numFmtId="0" fontId="13" fillId="7" borderId="5" xfId="0" applyFont="1" applyFill="1" applyBorder="1" applyAlignment="1" applyProtection="1">
      <alignment vertical="center"/>
      <protection locked="0"/>
    </xf>
    <xf numFmtId="0" fontId="13" fillId="7" borderId="6" xfId="0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protection locked="0"/>
    </xf>
    <xf numFmtId="0" fontId="13" fillId="7" borderId="2" xfId="0" applyFont="1" applyFill="1" applyBorder="1" applyAlignment="1" applyProtection="1">
      <alignment vertical="center"/>
      <protection locked="0"/>
    </xf>
    <xf numFmtId="0" fontId="13" fillId="7" borderId="3" xfId="0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protection locked="0"/>
    </xf>
    <xf numFmtId="0" fontId="9" fillId="7" borderId="9" xfId="0" applyFont="1" applyFill="1" applyBorder="1" applyAlignment="1" applyProtection="1">
      <alignment vertical="center"/>
      <protection locked="0"/>
    </xf>
    <xf numFmtId="0" fontId="9" fillId="7" borderId="8" xfId="0" applyFont="1" applyFill="1" applyBorder="1" applyAlignment="1" applyProtection="1">
      <alignment vertical="center"/>
      <protection locked="0"/>
    </xf>
    <xf numFmtId="0" fontId="6" fillId="7" borderId="0" xfId="0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 wrapText="1"/>
      <protection locked="0"/>
    </xf>
    <xf numFmtId="0" fontId="6" fillId="7" borderId="8" xfId="0" applyFont="1" applyFill="1" applyBorder="1" applyAlignment="1" applyProtection="1">
      <alignment vertical="center"/>
      <protection locked="0"/>
    </xf>
    <xf numFmtId="0" fontId="11" fillId="7" borderId="9" xfId="0" applyFont="1" applyFill="1" applyBorder="1" applyAlignment="1" applyProtection="1">
      <alignment vertical="center"/>
      <protection locked="0"/>
    </xf>
    <xf numFmtId="0" fontId="27" fillId="7" borderId="3" xfId="0" applyFont="1" applyFill="1" applyBorder="1" applyAlignment="1" applyProtection="1">
      <alignment vertical="center"/>
      <protection locked="0"/>
    </xf>
    <xf numFmtId="0" fontId="27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11" fillId="7" borderId="3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28" fillId="7" borderId="0" xfId="0" applyFont="1" applyFill="1" applyBorder="1" applyAlignment="1" applyProtection="1">
      <alignment vertical="center" textRotation="90" wrapText="1"/>
      <protection locked="0"/>
    </xf>
    <xf numFmtId="0" fontId="28" fillId="7" borderId="0" xfId="0" applyFont="1" applyFill="1" applyBorder="1" applyAlignment="1" applyProtection="1">
      <alignment vertical="center"/>
      <protection locked="0"/>
    </xf>
    <xf numFmtId="0" fontId="28" fillId="7" borderId="0" xfId="0" applyFont="1" applyFill="1" applyBorder="1" applyAlignment="1" applyProtection="1">
      <alignment vertical="center" wrapText="1"/>
      <protection locked="0"/>
    </xf>
    <xf numFmtId="0" fontId="13" fillId="7" borderId="0" xfId="0" applyFont="1" applyFill="1" applyBorder="1" applyAlignment="1" applyProtection="1">
      <alignment vertical="center" wrapText="1"/>
      <protection locked="0"/>
    </xf>
    <xf numFmtId="0" fontId="3" fillId="7" borderId="0" xfId="0" applyFont="1" applyFill="1" applyBorder="1" applyProtection="1">
      <protection locked="0"/>
    </xf>
    <xf numFmtId="0" fontId="27" fillId="7" borderId="0" xfId="0" applyFont="1" applyFill="1" applyProtection="1">
      <protection locked="0"/>
    </xf>
    <xf numFmtId="0" fontId="13" fillId="7" borderId="0" xfId="0" applyFont="1" applyFill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3" fontId="13" fillId="7" borderId="0" xfId="0" applyNumberFormat="1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/>
      <protection locked="0"/>
    </xf>
    <xf numFmtId="0" fontId="6" fillId="7" borderId="8" xfId="0" applyFont="1" applyFill="1" applyBorder="1" applyAlignment="1" applyProtection="1">
      <alignment vertical="center" wrapText="1"/>
      <protection locked="0"/>
    </xf>
    <xf numFmtId="0" fontId="3" fillId="7" borderId="6" xfId="0" applyFont="1" applyFill="1" applyBorder="1" applyAlignment="1" applyProtection="1">
      <alignment vertical="center"/>
      <protection locked="0"/>
    </xf>
    <xf numFmtId="0" fontId="3" fillId="7" borderId="7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vertical="center"/>
      <protection locked="0"/>
    </xf>
    <xf numFmtId="0" fontId="5" fillId="7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37" fillId="7" borderId="0" xfId="0" applyFont="1" applyFill="1" applyBorder="1" applyAlignment="1" applyProtection="1">
      <alignment vertical="center"/>
      <protection locked="0"/>
    </xf>
    <xf numFmtId="3" fontId="41" fillId="7" borderId="0" xfId="0" applyNumberFormat="1" applyFont="1" applyFill="1" applyBorder="1" applyProtection="1">
      <protection locked="0"/>
    </xf>
    <xf numFmtId="0" fontId="38" fillId="7" borderId="0" xfId="0" applyFont="1" applyFill="1" applyBorder="1" applyAlignment="1" applyProtection="1">
      <alignment vertical="center"/>
      <protection locked="0"/>
    </xf>
    <xf numFmtId="3" fontId="42" fillId="7" borderId="0" xfId="0" applyNumberFormat="1" applyFont="1" applyFill="1" applyBorder="1" applyProtection="1">
      <protection locked="0"/>
    </xf>
    <xf numFmtId="3" fontId="43" fillId="7" borderId="0" xfId="0" applyNumberFormat="1" applyFont="1" applyFill="1" applyBorder="1" applyProtection="1">
      <protection locked="0"/>
    </xf>
    <xf numFmtId="3" fontId="44" fillId="7" borderId="0" xfId="0" applyNumberFormat="1" applyFont="1" applyFill="1" applyBorder="1" applyProtection="1">
      <protection locked="0"/>
    </xf>
    <xf numFmtId="0" fontId="37" fillId="7" borderId="0" xfId="0" applyFont="1" applyFill="1" applyBorder="1" applyProtection="1">
      <protection locked="0"/>
    </xf>
    <xf numFmtId="3" fontId="45" fillId="7" borderId="0" xfId="0" applyNumberFormat="1" applyFont="1" applyFill="1" applyBorder="1" applyProtection="1">
      <protection locked="0"/>
    </xf>
    <xf numFmtId="3" fontId="2" fillId="7" borderId="0" xfId="0" applyNumberFormat="1" applyFont="1" applyFill="1" applyBorder="1" applyProtection="1">
      <protection locked="0"/>
    </xf>
    <xf numFmtId="3" fontId="46" fillId="13" borderId="0" xfId="0" applyNumberFormat="1" applyFont="1" applyFill="1" applyBorder="1" applyProtection="1">
      <protection locked="0"/>
    </xf>
    <xf numFmtId="0" fontId="42" fillId="13" borderId="0" xfId="0" applyFont="1" applyFill="1" applyBorder="1" applyProtection="1">
      <protection locked="0"/>
    </xf>
    <xf numFmtId="3" fontId="41" fillId="7" borderId="0" xfId="0" applyNumberFormat="1" applyFont="1" applyFill="1" applyBorder="1" applyAlignment="1" applyProtection="1">
      <alignment vertical="center"/>
      <protection locked="0"/>
    </xf>
    <xf numFmtId="3" fontId="43" fillId="7" borderId="0" xfId="0" applyNumberFormat="1" applyFont="1" applyFill="1" applyBorder="1" applyAlignment="1" applyProtection="1">
      <alignment vertical="center"/>
      <protection locked="0"/>
    </xf>
    <xf numFmtId="3" fontId="44" fillId="7" borderId="0" xfId="0" applyNumberFormat="1" applyFont="1" applyFill="1" applyBorder="1" applyAlignment="1" applyProtection="1">
      <alignment vertical="center"/>
      <protection locked="0"/>
    </xf>
    <xf numFmtId="3" fontId="45" fillId="7" borderId="0" xfId="0" applyNumberFormat="1" applyFont="1" applyFill="1" applyBorder="1" applyAlignment="1" applyProtection="1">
      <alignment vertical="center"/>
      <protection locked="0"/>
    </xf>
    <xf numFmtId="0" fontId="46" fillId="7" borderId="0" xfId="0" applyFont="1" applyFill="1" applyBorder="1" applyAlignment="1" applyProtection="1">
      <alignment vertical="center"/>
      <protection locked="0"/>
    </xf>
    <xf numFmtId="0" fontId="42" fillId="7" borderId="0" xfId="0" applyFont="1" applyFill="1" applyBorder="1" applyProtection="1">
      <protection locked="0"/>
    </xf>
    <xf numFmtId="3" fontId="46" fillId="7" borderId="0" xfId="0" applyNumberFormat="1" applyFont="1" applyFill="1" applyBorder="1" applyAlignment="1" applyProtection="1">
      <alignment vertical="center"/>
      <protection locked="0"/>
    </xf>
    <xf numFmtId="3" fontId="46" fillId="7" borderId="0" xfId="0" applyNumberFormat="1" applyFont="1" applyFill="1" applyBorder="1" applyProtection="1">
      <protection locked="0"/>
    </xf>
    <xf numFmtId="0" fontId="27" fillId="7" borderId="0" xfId="0" applyFont="1" applyFill="1" applyAlignment="1" applyProtection="1">
      <alignment wrapText="1"/>
      <protection locked="0"/>
    </xf>
    <xf numFmtId="0" fontId="27" fillId="7" borderId="0" xfId="0" applyFont="1" applyFill="1" applyAlignment="1" applyProtection="1">
      <protection locked="0"/>
    </xf>
    <xf numFmtId="4" fontId="11" fillId="7" borderId="0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wrapText="1"/>
      <protection locked="0"/>
    </xf>
    <xf numFmtId="0" fontId="2" fillId="7" borderId="0" xfId="0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vertical="top" wrapText="1"/>
      <protection locked="0"/>
    </xf>
    <xf numFmtId="0" fontId="6" fillId="7" borderId="0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protection locked="0"/>
    </xf>
    <xf numFmtId="0" fontId="7" fillId="7" borderId="0" xfId="0" applyFont="1" applyFill="1" applyAlignment="1" applyProtection="1">
      <alignment horizontal="left" vertical="center"/>
      <protection locked="0"/>
    </xf>
    <xf numFmtId="0" fontId="13" fillId="7" borderId="0" xfId="0" applyFont="1" applyFill="1" applyProtection="1">
      <protection locked="0"/>
    </xf>
    <xf numFmtId="0" fontId="0" fillId="7" borderId="0" xfId="0" applyFont="1" applyFill="1" applyBorder="1" applyAlignment="1" applyProtection="1">
      <alignment vertical="top"/>
      <protection locked="0"/>
    </xf>
    <xf numFmtId="0" fontId="32" fillId="7" borderId="0" xfId="0" applyFont="1" applyFill="1" applyAlignment="1" applyProtection="1">
      <alignment horizontal="left" vertical="center"/>
      <protection locked="0"/>
    </xf>
    <xf numFmtId="0" fontId="50" fillId="7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3" fillId="7" borderId="10" xfId="0" applyFont="1" applyFill="1" applyBorder="1" applyAlignment="1" applyProtection="1">
      <alignment vertical="center"/>
      <protection locked="0"/>
    </xf>
    <xf numFmtId="0" fontId="3" fillId="7" borderId="11" xfId="0" applyFont="1" applyFill="1" applyBorder="1" applyAlignment="1" applyProtection="1">
      <alignment vertical="center"/>
      <protection locked="0"/>
    </xf>
    <xf numFmtId="0" fontId="3" fillId="7" borderId="12" xfId="0" applyFont="1" applyFill="1" applyBorder="1" applyAlignment="1" applyProtection="1">
      <alignment vertical="center"/>
      <protection locked="0"/>
    </xf>
    <xf numFmtId="0" fontId="3" fillId="7" borderId="11" xfId="0" applyFont="1" applyFill="1" applyBorder="1" applyAlignment="1" applyProtection="1">
      <protection locked="0"/>
    </xf>
    <xf numFmtId="0" fontId="3" fillId="7" borderId="12" xfId="0" applyFont="1" applyFill="1" applyBorder="1" applyAlignment="1" applyProtection="1">
      <protection locked="0"/>
    </xf>
    <xf numFmtId="0" fontId="3" fillId="7" borderId="5" xfId="0" applyFont="1" applyFill="1" applyBorder="1" applyAlignment="1" applyProtection="1">
      <protection locked="0"/>
    </xf>
    <xf numFmtId="0" fontId="15" fillId="7" borderId="0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9" fillId="7" borderId="6" xfId="0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27" fillId="7" borderId="3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30" fillId="7" borderId="0" xfId="0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0" fontId="32" fillId="7" borderId="3" xfId="0" applyFont="1" applyFill="1" applyBorder="1" applyAlignment="1" applyProtection="1">
      <alignment horizontal="left" vertical="center"/>
      <protection locked="0"/>
    </xf>
    <xf numFmtId="0" fontId="13" fillId="7" borderId="10" xfId="0" applyFont="1" applyFill="1" applyBorder="1" applyAlignment="1" applyProtection="1">
      <alignment horizontal="left" vertical="center"/>
      <protection locked="0"/>
    </xf>
    <xf numFmtId="0" fontId="13" fillId="7" borderId="11" xfId="0" applyFont="1" applyFill="1" applyBorder="1" applyAlignment="1" applyProtection="1">
      <alignment horizontal="left" vertical="center"/>
      <protection locked="0"/>
    </xf>
    <xf numFmtId="0" fontId="13" fillId="7" borderId="12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Protection="1"/>
    <xf numFmtId="0" fontId="2" fillId="7" borderId="0" xfId="0" applyFont="1" applyFill="1" applyBorder="1" applyProtection="1"/>
    <xf numFmtId="0" fontId="2" fillId="7" borderId="0" xfId="0" applyFont="1" applyFill="1" applyAlignment="1" applyProtection="1"/>
    <xf numFmtId="164" fontId="3" fillId="7" borderId="9" xfId="0" applyNumberFormat="1" applyFont="1" applyFill="1" applyBorder="1" applyAlignment="1" applyProtection="1">
      <alignment vertical="center"/>
      <protection locked="0"/>
    </xf>
    <xf numFmtId="3" fontId="3" fillId="7" borderId="8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center"/>
    </xf>
    <xf numFmtId="0" fontId="22" fillId="7" borderId="0" xfId="0" applyFont="1" applyFill="1" applyProtection="1"/>
    <xf numFmtId="0" fontId="23" fillId="7" borderId="0" xfId="0" applyFont="1" applyFill="1" applyProtection="1"/>
    <xf numFmtId="0" fontId="23" fillId="0" borderId="0" xfId="0" applyFont="1" applyProtection="1"/>
    <xf numFmtId="0" fontId="21" fillId="7" borderId="0" xfId="0" applyFont="1" applyFill="1" applyProtection="1"/>
    <xf numFmtId="0" fontId="21" fillId="0" borderId="0" xfId="0" applyFont="1" applyProtection="1"/>
    <xf numFmtId="0" fontId="2" fillId="7" borderId="3" xfId="0" applyFont="1" applyFill="1" applyBorder="1" applyProtection="1"/>
    <xf numFmtId="0" fontId="5" fillId="7" borderId="3" xfId="0" applyFont="1" applyFill="1" applyBorder="1" applyAlignment="1" applyProtection="1"/>
    <xf numFmtId="0" fontId="5" fillId="7" borderId="0" xfId="0" applyFont="1" applyFill="1" applyBorder="1" applyAlignment="1" applyProtection="1"/>
    <xf numFmtId="0" fontId="0" fillId="0" borderId="0" xfId="0" applyProtection="1"/>
    <xf numFmtId="0" fontId="57" fillId="7" borderId="0" xfId="0" applyFont="1" applyFill="1" applyBorder="1" applyAlignment="1" applyProtection="1">
      <alignment vertical="center"/>
    </xf>
    <xf numFmtId="0" fontId="58" fillId="7" borderId="0" xfId="0" applyFont="1" applyFill="1" applyBorder="1" applyAlignment="1" applyProtection="1">
      <alignment vertical="center"/>
    </xf>
    <xf numFmtId="0" fontId="59" fillId="7" borderId="0" xfId="0" applyFont="1" applyFill="1" applyBorder="1" applyAlignment="1" applyProtection="1">
      <alignment vertical="center"/>
    </xf>
    <xf numFmtId="0" fontId="55" fillId="7" borderId="0" xfId="0" applyFont="1" applyFill="1" applyBorder="1" applyProtection="1"/>
    <xf numFmtId="49" fontId="57" fillId="7" borderId="0" xfId="0" applyNumberFormat="1" applyFont="1" applyFill="1" applyBorder="1" applyAlignment="1" applyProtection="1"/>
    <xf numFmtId="3" fontId="58" fillId="7" borderId="0" xfId="0" applyNumberFormat="1" applyFont="1" applyFill="1" applyBorder="1" applyAlignment="1" applyProtection="1">
      <alignment vertical="center"/>
    </xf>
    <xf numFmtId="0" fontId="56" fillId="7" borderId="0" xfId="0" applyFont="1" applyFill="1" applyBorder="1" applyAlignment="1" applyProtection="1">
      <alignment vertical="center"/>
    </xf>
    <xf numFmtId="0" fontId="63" fillId="15" borderId="0" xfId="0" applyFont="1" applyFill="1" applyBorder="1" applyAlignment="1" applyProtection="1">
      <alignment horizontal="center" vertical="center" wrapText="1"/>
    </xf>
    <xf numFmtId="0" fontId="60" fillId="7" borderId="0" xfId="0" applyFont="1" applyFill="1" applyBorder="1" applyAlignment="1" applyProtection="1">
      <alignment horizontal="center" vertical="center"/>
    </xf>
    <xf numFmtId="0" fontId="56" fillId="7" borderId="0" xfId="0" applyFont="1" applyFill="1" applyBorder="1" applyAlignment="1" applyProtection="1">
      <alignment vertical="top" wrapText="1"/>
    </xf>
    <xf numFmtId="0" fontId="55" fillId="7" borderId="0" xfId="0" applyFont="1" applyFill="1" applyBorder="1" applyAlignment="1" applyProtection="1"/>
    <xf numFmtId="0" fontId="58" fillId="7" borderId="0" xfId="0" applyFont="1" applyFill="1" applyBorder="1" applyProtection="1"/>
    <xf numFmtId="0" fontId="56" fillId="7" borderId="0" xfId="0" applyFont="1" applyFill="1" applyBorder="1" applyAlignment="1" applyProtection="1">
      <alignment horizontal="center"/>
    </xf>
    <xf numFmtId="10" fontId="55" fillId="7" borderId="0" xfId="0" applyNumberFormat="1" applyFont="1" applyFill="1" applyBorder="1" applyProtection="1"/>
    <xf numFmtId="4" fontId="60" fillId="0" borderId="0" xfId="0" applyNumberFormat="1" applyFont="1" applyBorder="1" applyAlignment="1" applyProtection="1">
      <alignment horizontal="center" vertical="center" wrapText="1"/>
    </xf>
    <xf numFmtId="4" fontId="60" fillId="9" borderId="0" xfId="0" applyNumberFormat="1" applyFont="1" applyFill="1" applyBorder="1" applyAlignment="1" applyProtection="1">
      <alignment horizontal="center" vertical="center" wrapText="1"/>
    </xf>
    <xf numFmtId="2" fontId="55" fillId="7" borderId="0" xfId="0" applyNumberFormat="1" applyFont="1" applyFill="1" applyBorder="1" applyProtection="1"/>
    <xf numFmtId="167" fontId="55" fillId="7" borderId="0" xfId="4" applyNumberFormat="1" applyFont="1" applyFill="1" applyBorder="1" applyProtection="1"/>
    <xf numFmtId="0" fontId="55" fillId="7" borderId="0" xfId="0" applyFont="1" applyFill="1" applyBorder="1" applyAlignment="1" applyProtection="1">
      <alignment vertical="center"/>
    </xf>
    <xf numFmtId="168" fontId="55" fillId="7" borderId="0" xfId="5" applyNumberFormat="1" applyFont="1" applyFill="1" applyBorder="1" applyProtection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55" fillId="7" borderId="0" xfId="0" applyFont="1" applyFill="1" applyBorder="1" applyAlignment="1" applyProtection="1">
      <alignment horizontal="center"/>
    </xf>
    <xf numFmtId="4" fontId="60" fillId="7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11" fillId="7" borderId="10" xfId="0" applyFont="1" applyFill="1" applyBorder="1" applyAlignment="1" applyProtection="1">
      <alignment horizontal="left" vertical="center" wrapText="1"/>
      <protection locked="0"/>
    </xf>
    <xf numFmtId="0" fontId="11" fillId="7" borderId="11" xfId="0" applyFont="1" applyFill="1" applyBorder="1" applyAlignment="1" applyProtection="1">
      <alignment horizontal="left" vertical="center" wrapText="1"/>
      <protection locked="0"/>
    </xf>
    <xf numFmtId="0" fontId="11" fillId="7" borderId="1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3" fontId="3" fillId="7" borderId="10" xfId="0" applyNumberFormat="1" applyFont="1" applyFill="1" applyBorder="1" applyAlignment="1" applyProtection="1">
      <alignment horizontal="center" vertical="center"/>
      <protection locked="0"/>
    </xf>
    <xf numFmtId="3" fontId="3" fillId="7" borderId="11" xfId="0" applyNumberFormat="1" applyFont="1" applyFill="1" applyBorder="1" applyAlignment="1" applyProtection="1">
      <alignment horizontal="center" vertical="center"/>
      <protection locked="0"/>
    </xf>
    <xf numFmtId="3" fontId="3" fillId="7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9" fillId="7" borderId="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1" fillId="7" borderId="0" xfId="0" applyFont="1" applyFill="1" applyBorder="1" applyAlignment="1" applyProtection="1">
      <alignment horizontal="left" vertical="center" wrapText="1"/>
      <protection locked="0"/>
    </xf>
    <xf numFmtId="3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3" fontId="13" fillId="7" borderId="10" xfId="0" applyNumberFormat="1" applyFont="1" applyFill="1" applyBorder="1" applyAlignment="1" applyProtection="1">
      <alignment horizontal="center" vertical="center"/>
      <protection locked="0"/>
    </xf>
    <xf numFmtId="3" fontId="13" fillId="7" borderId="11" xfId="0" applyNumberFormat="1" applyFont="1" applyFill="1" applyBorder="1" applyAlignment="1" applyProtection="1">
      <alignment horizontal="center" vertical="center"/>
      <protection locked="0"/>
    </xf>
    <xf numFmtId="3" fontId="13" fillId="7" borderId="12" xfId="0" applyNumberFormat="1" applyFont="1" applyFill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 wrapText="1"/>
      <protection locked="0"/>
    </xf>
    <xf numFmtId="0" fontId="28" fillId="4" borderId="4" xfId="0" applyFont="1" applyFill="1" applyBorder="1" applyAlignment="1" applyProtection="1">
      <alignment horizontal="center" vertical="center" wrapText="1"/>
      <protection locked="0"/>
    </xf>
    <xf numFmtId="0" fontId="28" fillId="4" borderId="8" xfId="0" applyFont="1" applyFill="1" applyBorder="1" applyAlignment="1" applyProtection="1">
      <alignment horizontal="center" vertical="center" wrapText="1"/>
      <protection locked="0"/>
    </xf>
    <xf numFmtId="0" fontId="28" fillId="4" borderId="0" xfId="0" applyFont="1" applyFill="1" applyBorder="1" applyAlignment="1" applyProtection="1">
      <alignment horizontal="center" vertical="center" wrapText="1"/>
      <protection locked="0"/>
    </xf>
    <xf numFmtId="0" fontId="28" fillId="4" borderId="9" xfId="0" applyFont="1" applyFill="1" applyBorder="1" applyAlignment="1" applyProtection="1">
      <alignment horizontal="center" vertical="center" wrapText="1"/>
      <protection locked="0"/>
    </xf>
    <xf numFmtId="0" fontId="28" fillId="4" borderId="5" xfId="0" applyFont="1" applyFill="1" applyBorder="1" applyAlignment="1" applyProtection="1">
      <alignment horizontal="center" vertical="center" wrapText="1"/>
      <protection locked="0"/>
    </xf>
    <xf numFmtId="0" fontId="28" fillId="4" borderId="6" xfId="0" applyFont="1" applyFill="1" applyBorder="1" applyAlignment="1" applyProtection="1">
      <alignment horizontal="center" vertical="center" wrapText="1"/>
      <protection locked="0"/>
    </xf>
    <xf numFmtId="0" fontId="28" fillId="4" borderId="7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28" fillId="4" borderId="1" xfId="0" applyFont="1" applyFill="1" applyBorder="1" applyAlignment="1" applyProtection="1">
      <alignment horizontal="center" vertical="center"/>
      <protection locked="0"/>
    </xf>
    <xf numFmtId="0" fontId="13" fillId="7" borderId="10" xfId="0" applyFont="1" applyFill="1" applyBorder="1" applyAlignment="1" applyProtection="1">
      <alignment horizontal="center" vertical="center"/>
      <protection locked="0"/>
    </xf>
    <xf numFmtId="0" fontId="13" fillId="7" borderId="11" xfId="0" applyFont="1" applyFill="1" applyBorder="1" applyAlignment="1" applyProtection="1">
      <alignment horizontal="center" vertical="center"/>
      <protection locked="0"/>
    </xf>
    <xf numFmtId="0" fontId="13" fillId="7" borderId="12" xfId="0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4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55" fillId="7" borderId="0" xfId="0" applyFont="1" applyFill="1" applyBorder="1" applyAlignment="1" applyProtection="1">
      <alignment horizontal="center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/>
      <protection locked="0"/>
    </xf>
    <xf numFmtId="0" fontId="27" fillId="7" borderId="0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3" fillId="7" borderId="1" xfId="0" applyNumberFormat="1" applyFont="1" applyFill="1" applyBorder="1" applyAlignment="1" applyProtection="1">
      <alignment horizontal="center" vertical="center"/>
      <protection locked="0"/>
    </xf>
    <xf numFmtId="9" fontId="2" fillId="7" borderId="1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44" fontId="3" fillId="0" borderId="1" xfId="5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horizontal="center" vertical="center" wrapText="1"/>
      <protection locked="0"/>
    </xf>
    <xf numFmtId="0" fontId="2" fillId="7" borderId="12" xfId="0" applyFont="1" applyFill="1" applyBorder="1" applyAlignment="1" applyProtection="1">
      <alignment horizontal="center" vertical="center" wrapText="1"/>
      <protection locked="0"/>
    </xf>
    <xf numFmtId="4" fontId="12" fillId="7" borderId="0" xfId="0" applyNumberFormat="1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3" fontId="2" fillId="7" borderId="1" xfId="0" applyNumberFormat="1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left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0" fontId="61" fillId="15" borderId="0" xfId="0" applyFont="1" applyFill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4" fontId="60" fillId="7" borderId="0" xfId="0" applyNumberFormat="1" applyFont="1" applyFill="1" applyBorder="1" applyAlignment="1" applyProtection="1">
      <alignment horizontal="center" vertical="center" wrapText="1"/>
    </xf>
    <xf numFmtId="0" fontId="62" fillId="15" borderId="0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8" fillId="7" borderId="1" xfId="0" applyFont="1" applyFill="1" applyBorder="1" applyAlignment="1" applyProtection="1">
      <alignment horizontal="center" vertical="center"/>
      <protection locked="0"/>
    </xf>
    <xf numFmtId="3" fontId="28" fillId="7" borderId="1" xfId="0" applyNumberFormat="1" applyFont="1" applyFill="1" applyBorder="1" applyAlignment="1" applyProtection="1">
      <alignment horizontal="center" vertical="center"/>
      <protection locked="0"/>
    </xf>
    <xf numFmtId="3" fontId="28" fillId="7" borderId="10" xfId="0" applyNumberFormat="1" applyFont="1" applyFill="1" applyBorder="1" applyAlignment="1" applyProtection="1">
      <alignment horizontal="center" vertical="center"/>
      <protection locked="0"/>
    </xf>
    <xf numFmtId="3" fontId="28" fillId="7" borderId="11" xfId="0" applyNumberFormat="1" applyFont="1" applyFill="1" applyBorder="1" applyAlignment="1" applyProtection="1">
      <alignment horizontal="center" vertical="center"/>
      <protection locked="0"/>
    </xf>
    <xf numFmtId="3" fontId="28" fillId="7" borderId="12" xfId="0" applyNumberFormat="1" applyFont="1" applyFill="1" applyBorder="1" applyAlignment="1" applyProtection="1">
      <alignment horizontal="center" vertical="center"/>
      <protection locked="0"/>
    </xf>
    <xf numFmtId="0" fontId="32" fillId="7" borderId="3" xfId="0" applyFont="1" applyFill="1" applyBorder="1" applyAlignment="1" applyProtection="1">
      <alignment horizontal="left" vertical="center"/>
      <protection locked="0"/>
    </xf>
    <xf numFmtId="0" fontId="28" fillId="7" borderId="10" xfId="0" applyFont="1" applyFill="1" applyBorder="1" applyAlignment="1" applyProtection="1">
      <alignment horizontal="center" vertical="center"/>
      <protection locked="0"/>
    </xf>
    <xf numFmtId="0" fontId="28" fillId="7" borderId="11" xfId="0" applyFont="1" applyFill="1" applyBorder="1" applyAlignment="1" applyProtection="1">
      <alignment horizontal="center" vertical="center"/>
      <protection locked="0"/>
    </xf>
    <xf numFmtId="0" fontId="28" fillId="7" borderId="12" xfId="0" applyFont="1" applyFill="1" applyBorder="1" applyAlignment="1" applyProtection="1">
      <alignment horizontal="center" vertical="center"/>
      <protection locked="0"/>
    </xf>
    <xf numFmtId="3" fontId="44" fillId="7" borderId="0" xfId="0" applyNumberFormat="1" applyFont="1" applyFill="1" applyBorder="1" applyAlignment="1" applyProtection="1">
      <alignment horizontal="center" vertical="center"/>
      <protection locked="0"/>
    </xf>
    <xf numFmtId="0" fontId="37" fillId="13" borderId="0" xfId="0" applyFont="1" applyFill="1" applyBorder="1" applyAlignment="1" applyProtection="1">
      <alignment horizontal="center" vertical="center"/>
      <protection locked="0"/>
    </xf>
    <xf numFmtId="0" fontId="38" fillId="7" borderId="0" xfId="0" applyFont="1" applyFill="1" applyBorder="1" applyAlignment="1" applyProtection="1">
      <alignment horizontal="center" vertical="center"/>
      <protection locked="0"/>
    </xf>
    <xf numFmtId="3" fontId="41" fillId="7" borderId="0" xfId="0" applyNumberFormat="1" applyFont="1" applyFill="1" applyBorder="1" applyAlignment="1" applyProtection="1">
      <alignment horizontal="center" vertical="center"/>
      <protection locked="0"/>
    </xf>
    <xf numFmtId="0" fontId="39" fillId="7" borderId="0" xfId="0" applyFont="1" applyFill="1" applyBorder="1" applyAlignment="1" applyProtection="1">
      <alignment horizontal="center" vertical="center"/>
      <protection locked="0"/>
    </xf>
    <xf numFmtId="3" fontId="43" fillId="7" borderId="0" xfId="0" applyNumberFormat="1" applyFont="1" applyFill="1" applyBorder="1" applyAlignment="1" applyProtection="1">
      <alignment horizontal="center" vertical="center"/>
      <protection locked="0"/>
    </xf>
    <xf numFmtId="0" fontId="40" fillId="7" borderId="0" xfId="0" applyFont="1" applyFill="1" applyBorder="1" applyAlignment="1" applyProtection="1">
      <alignment horizontal="center" vertical="center"/>
      <protection locked="0"/>
    </xf>
    <xf numFmtId="0" fontId="37" fillId="7" borderId="0" xfId="0" applyFont="1" applyFill="1" applyBorder="1" applyAlignment="1" applyProtection="1">
      <alignment horizontal="center" vertical="center"/>
      <protection locked="0"/>
    </xf>
    <xf numFmtId="3" fontId="45" fillId="7" borderId="0" xfId="0" applyNumberFormat="1" applyFont="1" applyFill="1" applyBorder="1" applyAlignment="1" applyProtection="1">
      <alignment horizontal="center" vertical="center"/>
      <protection locked="0"/>
    </xf>
    <xf numFmtId="0" fontId="32" fillId="7" borderId="0" xfId="0" applyFont="1" applyFill="1" applyBorder="1" applyAlignment="1" applyProtection="1">
      <alignment horizontal="left" vertical="center"/>
      <protection locked="0"/>
    </xf>
    <xf numFmtId="0" fontId="37" fillId="14" borderId="0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left" vertical="center"/>
      <protection locked="0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horizontal="left" vertical="center"/>
      <protection locked="0"/>
    </xf>
    <xf numFmtId="0" fontId="13" fillId="7" borderId="10" xfId="0" applyFont="1" applyFill="1" applyBorder="1" applyAlignment="1" applyProtection="1">
      <alignment horizontal="left" vertical="center"/>
      <protection locked="0"/>
    </xf>
    <xf numFmtId="0" fontId="13" fillId="7" borderId="11" xfId="0" applyFont="1" applyFill="1" applyBorder="1" applyAlignment="1" applyProtection="1">
      <alignment horizontal="left" vertical="center"/>
      <protection locked="0"/>
    </xf>
    <xf numFmtId="0" fontId="13" fillId="7" borderId="12" xfId="0" applyFont="1" applyFill="1" applyBorder="1" applyAlignment="1" applyProtection="1">
      <alignment horizontal="left" vertical="center"/>
      <protection locked="0"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11" xfId="0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left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1" fontId="16" fillId="7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2" fontId="13" fillId="7" borderId="10" xfId="0" applyNumberFormat="1" applyFont="1" applyFill="1" applyBorder="1" applyAlignment="1" applyProtection="1">
      <alignment horizontal="center" vertical="center"/>
      <protection locked="0"/>
    </xf>
    <xf numFmtId="2" fontId="13" fillId="7" borderId="11" xfId="0" applyNumberFormat="1" applyFont="1" applyFill="1" applyBorder="1" applyAlignment="1" applyProtection="1">
      <alignment horizontal="center" vertical="center"/>
      <protection locked="0"/>
    </xf>
    <xf numFmtId="2" fontId="13" fillId="7" borderId="12" xfId="0" applyNumberFormat="1" applyFont="1" applyFill="1" applyBorder="1" applyAlignment="1" applyProtection="1">
      <alignment horizontal="center" vertical="center"/>
      <protection locked="0"/>
    </xf>
    <xf numFmtId="10" fontId="34" fillId="11" borderId="0" xfId="2" applyNumberFormat="1" applyFont="1" applyFill="1" applyBorder="1" applyAlignment="1" applyProtection="1">
      <alignment horizontal="center" vertical="center"/>
      <protection locked="0"/>
    </xf>
    <xf numFmtId="0" fontId="35" fillId="7" borderId="0" xfId="0" applyFont="1" applyFill="1" applyBorder="1" applyAlignment="1" applyProtection="1">
      <alignment horizontal="center" vertical="center"/>
      <protection locked="0"/>
    </xf>
    <xf numFmtId="0" fontId="36" fillId="7" borderId="0" xfId="0" applyFont="1" applyFill="1" applyBorder="1" applyAlignment="1" applyProtection="1">
      <alignment horizontal="center" vertical="center"/>
      <protection locked="0"/>
    </xf>
    <xf numFmtId="10" fontId="34" fillId="12" borderId="0" xfId="2" applyNumberFormat="1" applyFont="1" applyFill="1" applyBorder="1" applyAlignment="1" applyProtection="1">
      <alignment horizontal="center" vertical="center"/>
      <protection locked="0"/>
    </xf>
    <xf numFmtId="10" fontId="34" fillId="10" borderId="0" xfId="2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3" fontId="13" fillId="0" borderId="10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4" borderId="2" xfId="0" applyFont="1" applyFill="1" applyBorder="1" applyAlignment="1" applyProtection="1">
      <alignment horizontal="center" vertical="center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28" fillId="4" borderId="4" xfId="0" applyFont="1" applyFill="1" applyBorder="1" applyAlignment="1" applyProtection="1">
      <alignment horizontal="center" vertical="center"/>
      <protection locked="0"/>
    </xf>
    <xf numFmtId="0" fontId="28" fillId="4" borderId="5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left" vertical="center" wrapText="1"/>
      <protection locked="0"/>
    </xf>
    <xf numFmtId="0" fontId="11" fillId="7" borderId="3" xfId="0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27" fillId="7" borderId="10" xfId="0" applyFont="1" applyFill="1" applyBorder="1" applyAlignment="1" applyProtection="1">
      <alignment horizontal="center" vertical="center"/>
      <protection locked="0"/>
    </xf>
    <xf numFmtId="0" fontId="27" fillId="7" borderId="11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6" fillId="7" borderId="0" xfId="0" applyFont="1" applyFill="1" applyAlignment="1" applyProtection="1">
      <alignment horizontal="left" vertical="center"/>
      <protection locked="0"/>
    </xf>
    <xf numFmtId="0" fontId="26" fillId="4" borderId="2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 applyProtection="1">
      <alignment horizontal="center" vertical="center"/>
      <protection locked="0"/>
    </xf>
    <xf numFmtId="0" fontId="26" fillId="4" borderId="5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27" fillId="7" borderId="12" xfId="0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horizontal="center" vertical="center"/>
    </xf>
    <xf numFmtId="0" fontId="54" fillId="2" borderId="0" xfId="1" applyFont="1" applyAlignment="1" applyProtection="1">
      <alignment horizontal="center" vertical="center"/>
    </xf>
    <xf numFmtId="0" fontId="24" fillId="6" borderId="0" xfId="0" applyFont="1" applyFill="1" applyAlignment="1" applyProtection="1">
      <alignment horizontal="center" vertical="center"/>
    </xf>
    <xf numFmtId="0" fontId="52" fillId="2" borderId="0" xfId="1" applyFont="1" applyAlignment="1" applyProtection="1">
      <alignment horizontal="center" vertical="center"/>
    </xf>
    <xf numFmtId="0" fontId="49" fillId="2" borderId="0" xfId="1" applyFont="1" applyAlignment="1" applyProtection="1">
      <alignment horizontal="center" vertical="center"/>
    </xf>
    <xf numFmtId="0" fontId="49" fillId="5" borderId="0" xfId="0" applyFont="1" applyFill="1" applyAlignment="1" applyProtection="1">
      <alignment horizontal="center" vertical="center"/>
    </xf>
    <xf numFmtId="0" fontId="30" fillId="7" borderId="0" xfId="0" applyFont="1" applyFill="1" applyBorder="1" applyAlignment="1" applyProtection="1">
      <alignment horizontal="left" vertical="center"/>
      <protection locked="0"/>
    </xf>
    <xf numFmtId="0" fontId="33" fillId="8" borderId="0" xfId="3" applyFont="1" applyBorder="1" applyAlignment="1" applyProtection="1">
      <alignment horizontal="center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165" fontId="3" fillId="7" borderId="1" xfId="2" applyNumberFormat="1" applyFont="1" applyFill="1" applyBorder="1" applyAlignment="1" applyProtection="1">
      <alignment horizontal="center" vertical="center"/>
      <protection locked="0"/>
    </xf>
    <xf numFmtId="0" fontId="28" fillId="4" borderId="1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0" fontId="29" fillId="7" borderId="0" xfId="0" applyFont="1" applyFill="1" applyAlignment="1" applyProtection="1">
      <alignment horizontal="left" vertical="center"/>
      <protection locked="0"/>
    </xf>
    <xf numFmtId="0" fontId="25" fillId="7" borderId="0" xfId="0" applyFont="1" applyFill="1" applyAlignment="1" applyProtection="1">
      <alignment horizontal="left" vertical="center"/>
      <protection locked="0"/>
    </xf>
    <xf numFmtId="0" fontId="21" fillId="2" borderId="0" xfId="1" applyFont="1" applyAlignment="1" applyProtection="1">
      <alignment horizontal="center" vertical="center"/>
    </xf>
    <xf numFmtId="0" fontId="28" fillId="4" borderId="13" xfId="0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 textRotation="90"/>
      <protection locked="0"/>
    </xf>
    <xf numFmtId="0" fontId="28" fillId="4" borderId="13" xfId="0" applyFont="1" applyFill="1" applyBorder="1" applyAlignment="1" applyProtection="1">
      <alignment horizontal="center" vertical="center" textRotation="90"/>
      <protection locked="0"/>
    </xf>
    <xf numFmtId="0" fontId="28" fillId="4" borderId="1" xfId="0" applyFont="1" applyFill="1" applyBorder="1" applyAlignment="1" applyProtection="1">
      <alignment horizontal="center" vertical="center" textRotation="90" wrapText="1"/>
      <protection locked="0"/>
    </xf>
    <xf numFmtId="0" fontId="28" fillId="4" borderId="13" xfId="0" applyFont="1" applyFill="1" applyBorder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8" fillId="4" borderId="10" xfId="0" applyFont="1" applyFill="1" applyBorder="1" applyAlignment="1" applyProtection="1">
      <alignment horizontal="center" vertical="center" wrapText="1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0" fontId="28" fillId="4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3" fillId="7" borderId="1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left"/>
      <protection locked="0"/>
    </xf>
    <xf numFmtId="2" fontId="3" fillId="7" borderId="1" xfId="0" applyNumberFormat="1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28" fillId="4" borderId="1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13" fillId="7" borderId="5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 applyProtection="1">
      <alignment horizontal="center" vertical="center"/>
      <protection locked="0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49" fontId="28" fillId="4" borderId="1" xfId="0" applyNumberFormat="1" applyFont="1" applyFill="1" applyBorder="1" applyAlignment="1" applyProtection="1">
      <alignment horizontal="center" vertical="center"/>
      <protection locked="0"/>
    </xf>
    <xf numFmtId="3" fontId="13" fillId="0" borderId="2" xfId="0" applyNumberFormat="1" applyFont="1" applyBorder="1" applyAlignment="1" applyProtection="1">
      <alignment horizontal="center" vertical="center"/>
      <protection locked="0"/>
    </xf>
    <xf numFmtId="3" fontId="13" fillId="0" borderId="3" xfId="0" applyNumberFormat="1" applyFont="1" applyBorder="1" applyAlignment="1" applyProtection="1">
      <alignment horizontal="center" vertical="center"/>
      <protection locked="0"/>
    </xf>
    <xf numFmtId="3" fontId="13" fillId="0" borderId="5" xfId="0" applyNumberFormat="1" applyFont="1" applyBorder="1" applyAlignment="1" applyProtection="1">
      <alignment horizontal="center" vertical="center"/>
      <protection locked="0"/>
    </xf>
    <xf numFmtId="3" fontId="13" fillId="0" borderId="6" xfId="0" applyNumberFormat="1" applyFont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46" fillId="13" borderId="0" xfId="0" applyFont="1" applyFill="1" applyBorder="1" applyAlignment="1" applyProtection="1">
      <alignment horizontal="center" vertical="center"/>
      <protection locked="0"/>
    </xf>
    <xf numFmtId="3" fontId="46" fillId="13" borderId="0" xfId="0" applyNumberFormat="1" applyFont="1" applyFill="1" applyBorder="1" applyAlignment="1" applyProtection="1">
      <alignment horizontal="center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top"/>
      <protection locked="0"/>
    </xf>
    <xf numFmtId="4" fontId="11" fillId="7" borderId="0" xfId="0" applyNumberFormat="1" applyFont="1" applyFill="1" applyBorder="1" applyAlignment="1" applyProtection="1">
      <alignment horizontal="left" vertical="center"/>
      <protection locked="0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1" fillId="7" borderId="10" xfId="0" applyFont="1" applyFill="1" applyBorder="1" applyAlignment="1" applyProtection="1">
      <alignment horizontal="left" vertical="center"/>
      <protection locked="0"/>
    </xf>
    <xf numFmtId="0" fontId="11" fillId="7" borderId="11" xfId="0" applyFont="1" applyFill="1" applyBorder="1" applyAlignment="1" applyProtection="1">
      <alignment horizontal="left" vertical="center"/>
      <protection locked="0"/>
    </xf>
    <xf numFmtId="0" fontId="11" fillId="7" borderId="12" xfId="0" applyFont="1" applyFill="1" applyBorder="1" applyAlignment="1" applyProtection="1">
      <alignment horizontal="left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7" borderId="4" xfId="0" applyFont="1" applyFill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" fontId="6" fillId="4" borderId="2" xfId="0" applyNumberFormat="1" applyFont="1" applyFill="1" applyBorder="1" applyAlignment="1" applyProtection="1">
      <alignment horizontal="center" vertical="center"/>
      <protection locked="0"/>
    </xf>
    <xf numFmtId="17" fontId="6" fillId="4" borderId="3" xfId="0" applyNumberFormat="1" applyFont="1" applyFill="1" applyBorder="1" applyAlignment="1" applyProtection="1">
      <alignment horizontal="center" vertical="center"/>
      <protection locked="0"/>
    </xf>
    <xf numFmtId="17" fontId="6" fillId="4" borderId="4" xfId="0" applyNumberFormat="1" applyFont="1" applyFill="1" applyBorder="1" applyAlignment="1" applyProtection="1">
      <alignment horizontal="center" vertical="center"/>
      <protection locked="0"/>
    </xf>
    <xf numFmtId="17" fontId="6" fillId="4" borderId="5" xfId="0" applyNumberFormat="1" applyFont="1" applyFill="1" applyBorder="1" applyAlignment="1" applyProtection="1">
      <alignment horizontal="center" vertical="center"/>
      <protection locked="0"/>
    </xf>
    <xf numFmtId="17" fontId="6" fillId="4" borderId="6" xfId="0" applyNumberFormat="1" applyFont="1" applyFill="1" applyBorder="1" applyAlignment="1" applyProtection="1">
      <alignment horizontal="center" vertical="center"/>
      <protection locked="0"/>
    </xf>
    <xf numFmtId="17" fontId="6" fillId="4" borderId="7" xfId="0" applyNumberFormat="1" applyFont="1" applyFill="1" applyBorder="1" applyAlignment="1" applyProtection="1">
      <alignment horizontal="center" vertical="center"/>
      <protection locked="0"/>
    </xf>
    <xf numFmtId="0" fontId="28" fillId="4" borderId="12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3" fontId="13" fillId="0" borderId="11" xfId="0" applyNumberFormat="1" applyFont="1" applyBorder="1" applyAlignment="1" applyProtection="1">
      <alignment horizontal="center" vertical="center"/>
      <protection locked="0"/>
    </xf>
    <xf numFmtId="3" fontId="13" fillId="0" borderId="12" xfId="0" applyNumberFormat="1" applyFont="1" applyBorder="1" applyAlignment="1" applyProtection="1">
      <alignment horizontal="center" vertical="center"/>
      <protection locked="0"/>
    </xf>
    <xf numFmtId="0" fontId="32" fillId="7" borderId="0" xfId="0" applyFont="1" applyFill="1" applyBorder="1" applyAlignment="1" applyProtection="1">
      <alignment horizontal="left" vertical="center" wrapText="1"/>
      <protection locked="0"/>
    </xf>
    <xf numFmtId="9" fontId="13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3" fontId="6" fillId="0" borderId="12" xfId="0" applyNumberFormat="1" applyFont="1" applyBorder="1" applyAlignment="1" applyProtection="1">
      <alignment horizontal="center" vertical="center"/>
      <protection locked="0"/>
    </xf>
    <xf numFmtId="3" fontId="2" fillId="7" borderId="10" xfId="0" applyNumberFormat="1" applyFont="1" applyFill="1" applyBorder="1" applyAlignment="1" applyProtection="1">
      <alignment horizontal="center"/>
      <protection locked="0"/>
    </xf>
    <xf numFmtId="3" fontId="2" fillId="7" borderId="11" xfId="0" applyNumberFormat="1" applyFont="1" applyFill="1" applyBorder="1" applyAlignment="1" applyProtection="1">
      <alignment horizontal="center"/>
      <protection locked="0"/>
    </xf>
    <xf numFmtId="3" fontId="2" fillId="7" borderId="12" xfId="0" applyNumberFormat="1" applyFont="1" applyFill="1" applyBorder="1" applyAlignment="1" applyProtection="1">
      <alignment horizontal="center"/>
      <protection locked="0"/>
    </xf>
    <xf numFmtId="0" fontId="53" fillId="0" borderId="1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4" fontId="3" fillId="0" borderId="10" xfId="5" applyFont="1" applyBorder="1" applyAlignment="1" applyProtection="1">
      <alignment horizontal="center" vertical="center"/>
      <protection locked="0"/>
    </xf>
    <xf numFmtId="44" fontId="3" fillId="0" borderId="11" xfId="5" applyFont="1" applyBorder="1" applyAlignment="1" applyProtection="1">
      <alignment horizontal="center" vertical="center"/>
      <protection locked="0"/>
    </xf>
    <xf numFmtId="44" fontId="3" fillId="0" borderId="12" xfId="5" applyFont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3" fontId="13" fillId="0" borderId="4" xfId="0" applyNumberFormat="1" applyFont="1" applyBorder="1" applyAlignment="1" applyProtection="1">
      <alignment horizontal="center" vertical="center"/>
      <protection locked="0"/>
    </xf>
    <xf numFmtId="3" fontId="13" fillId="0" borderId="7" xfId="0" applyNumberFormat="1" applyFont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Border="1" applyAlignment="1" applyProtection="1">
      <alignment horizontal="left" vertical="center" wrapText="1"/>
      <protection locked="0"/>
    </xf>
    <xf numFmtId="0" fontId="28" fillId="7" borderId="0" xfId="0" applyFont="1" applyFill="1" applyBorder="1" applyAlignment="1" applyProtection="1">
      <alignment horizontal="left" vertical="center"/>
      <protection locked="0"/>
    </xf>
    <xf numFmtId="0" fontId="64" fillId="7" borderId="0" xfId="0" applyFont="1" applyFill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center" vertical="center"/>
      <protection locked="0"/>
    </xf>
    <xf numFmtId="49" fontId="57" fillId="7" borderId="0" xfId="0" applyNumberFormat="1" applyFont="1" applyFill="1" applyBorder="1" applyAlignment="1" applyProtection="1">
      <alignment horizontal="center"/>
    </xf>
    <xf numFmtId="3" fontId="58" fillId="7" borderId="0" xfId="0" applyNumberFormat="1" applyFont="1" applyFill="1" applyBorder="1" applyAlignment="1" applyProtection="1">
      <alignment horizontal="center" vertical="center"/>
    </xf>
    <xf numFmtId="0" fontId="57" fillId="7" borderId="0" xfId="0" applyFont="1" applyFill="1" applyBorder="1" applyAlignment="1" applyProtection="1">
      <alignment horizontal="center" vertical="center"/>
    </xf>
    <xf numFmtId="3" fontId="57" fillId="7" borderId="0" xfId="0" applyNumberFormat="1" applyFont="1" applyFill="1" applyBorder="1" applyAlignment="1" applyProtection="1">
      <alignment horizontal="center" vertical="center"/>
    </xf>
    <xf numFmtId="0" fontId="58" fillId="7" borderId="0" xfId="0" applyFont="1" applyFill="1" applyBorder="1" applyAlignment="1" applyProtection="1">
      <alignment horizontal="center" vertical="center"/>
    </xf>
    <xf numFmtId="165" fontId="58" fillId="7" borderId="0" xfId="2" applyNumberFormat="1" applyFont="1" applyFill="1" applyBorder="1" applyAlignment="1" applyProtection="1">
      <alignment vertical="center"/>
    </xf>
    <xf numFmtId="49" fontId="55" fillId="7" borderId="0" xfId="0" applyNumberFormat="1" applyFont="1" applyFill="1" applyBorder="1" applyProtection="1"/>
    <xf numFmtId="165" fontId="55" fillId="7" borderId="0" xfId="2" applyNumberFormat="1" applyFont="1" applyFill="1" applyBorder="1" applyProtection="1"/>
    <xf numFmtId="0" fontId="57" fillId="0" borderId="0" xfId="0" applyFont="1" applyBorder="1" applyAlignment="1" applyProtection="1">
      <alignment horizontal="center"/>
    </xf>
    <xf numFmtId="0" fontId="58" fillId="0" borderId="0" xfId="0" applyFont="1" applyBorder="1" applyAlignment="1" applyProtection="1">
      <alignment vertical="center"/>
    </xf>
    <xf numFmtId="2" fontId="58" fillId="7" borderId="0" xfId="0" applyNumberFormat="1" applyFont="1" applyFill="1" applyBorder="1" applyAlignment="1" applyProtection="1">
      <alignment horizontal="center" vertical="center"/>
    </xf>
    <xf numFmtId="0" fontId="65" fillId="7" borderId="0" xfId="0" applyFont="1" applyFill="1" applyBorder="1" applyProtection="1"/>
    <xf numFmtId="0" fontId="58" fillId="7" borderId="0" xfId="0" applyFont="1" applyFill="1" applyBorder="1" applyAlignment="1" applyProtection="1">
      <alignment vertical="center" wrapText="1"/>
    </xf>
    <xf numFmtId="3" fontId="55" fillId="7" borderId="0" xfId="0" applyNumberFormat="1" applyFont="1" applyFill="1" applyBorder="1" applyAlignment="1" applyProtection="1">
      <alignment horizontal="center"/>
    </xf>
    <xf numFmtId="9" fontId="55" fillId="7" borderId="0" xfId="2" applyFont="1" applyFill="1" applyBorder="1" applyAlignment="1" applyProtection="1">
      <alignment horizontal="center"/>
    </xf>
    <xf numFmtId="165" fontId="55" fillId="7" borderId="0" xfId="2" applyNumberFormat="1" applyFont="1" applyFill="1" applyBorder="1" applyAlignment="1" applyProtection="1">
      <alignment horizontal="center"/>
    </xf>
    <xf numFmtId="10" fontId="58" fillId="7" borderId="0" xfId="2" applyNumberFormat="1" applyFont="1" applyFill="1" applyBorder="1" applyAlignment="1" applyProtection="1">
      <alignment horizontal="center" vertical="center"/>
    </xf>
    <xf numFmtId="10" fontId="55" fillId="7" borderId="0" xfId="2" applyNumberFormat="1" applyFont="1" applyFill="1" applyBorder="1" applyProtection="1"/>
    <xf numFmtId="166" fontId="55" fillId="7" borderId="0" xfId="0" applyNumberFormat="1" applyFont="1" applyFill="1" applyBorder="1" applyProtection="1"/>
    <xf numFmtId="0" fontId="55" fillId="7" borderId="0" xfId="0" applyFont="1" applyFill="1" applyBorder="1" applyAlignment="1" applyProtection="1">
      <alignment wrapText="1"/>
    </xf>
    <xf numFmtId="9" fontId="55" fillId="7" borderId="0" xfId="0" applyNumberFormat="1" applyFont="1" applyFill="1" applyBorder="1" applyProtection="1"/>
  </cellXfs>
  <cellStyles count="7">
    <cellStyle name="20% - Énfasis4" xfId="1" builtinId="42"/>
    <cellStyle name="Énfasis4" xfId="3" builtinId="41"/>
    <cellStyle name="Millares" xfId="4" builtinId="3"/>
    <cellStyle name="Moneda" xfId="5" builtinId="4"/>
    <cellStyle name="Normal" xfId="0" builtinId="0"/>
    <cellStyle name="Normal 2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Variación Porcentual Crecimiento Poblacional</a:t>
            </a:r>
          </a:p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2005-2017</a:t>
            </a:r>
          </a:p>
        </c:rich>
      </c:tx>
      <c:layout>
        <c:manualLayout>
          <c:xMode val="edge"/>
          <c:yMode val="edge"/>
          <c:x val="0.237851119044186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780183727034121E-2"/>
          <c:y val="0.18565981335666376"/>
          <c:w val="0.89074868766404203"/>
          <c:h val="0.49107999084007115"/>
        </c:manualLayout>
      </c:layout>
      <c:lineChart>
        <c:grouping val="standard"/>
        <c:varyColors val="0"/>
        <c:ser>
          <c:idx val="0"/>
          <c:order val="0"/>
          <c:tx>
            <c:strRef>
              <c:f>FBM!$EM$290</c:f>
              <c:strCache>
                <c:ptCount val="1"/>
                <c:pt idx="0">
                  <c:v>La Tebaida</c:v>
                </c:pt>
              </c:strCache>
            </c:strRef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FBM!$EL$291:$EL$302</c:f>
              <c:strCache>
                <c:ptCount val="12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</c:strCache>
            </c:strRef>
          </c:cat>
          <c:val>
            <c:numRef>
              <c:f>FBM!$EM$291:$EM$302</c:f>
              <c:numCache>
                <c:formatCode>0.0%</c:formatCode>
                <c:ptCount val="12"/>
                <c:pt idx="0">
                  <c:v>2.3551535775051535E-2</c:v>
                </c:pt>
                <c:pt idx="1">
                  <c:v>2.3417906095071439E-2</c:v>
                </c:pt>
                <c:pt idx="2">
                  <c:v>2.313851765309316E-2</c:v>
                </c:pt>
                <c:pt idx="3">
                  <c:v>2.2893747388943009E-2</c:v>
                </c:pt>
                <c:pt idx="4">
                  <c:v>2.3116508290903059E-2</c:v>
                </c:pt>
                <c:pt idx="5">
                  <c:v>2.312646370023419E-2</c:v>
                </c:pt>
                <c:pt idx="6">
                  <c:v>2.3227988034854929E-2</c:v>
                </c:pt>
                <c:pt idx="7">
                  <c:v>2.3107427932279156E-2</c:v>
                </c:pt>
                <c:pt idx="8">
                  <c:v>2.3380624642830528E-2</c:v>
                </c:pt>
                <c:pt idx="9">
                  <c:v>2.367194328445188E-2</c:v>
                </c:pt>
                <c:pt idx="10">
                  <c:v>2.3622607499466319E-2</c:v>
                </c:pt>
                <c:pt idx="11">
                  <c:v>2.3818902198846192E-2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F4-41EA-B520-C63D829F0829}"/>
            </c:ext>
          </c:extLst>
        </c:ser>
        <c:ser>
          <c:idx val="1"/>
          <c:order val="1"/>
          <c:tx>
            <c:strRef>
              <c:f>FBM!$EN$290</c:f>
              <c:strCache>
                <c:ptCount val="1"/>
                <c:pt idx="0">
                  <c:v>Quindío</c:v>
                </c:pt>
              </c:strCache>
            </c:strRef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FBM!$EL$291:$EL$302</c:f>
              <c:strCache>
                <c:ptCount val="12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</c:strCache>
            </c:strRef>
          </c:cat>
          <c:val>
            <c:numRef>
              <c:f>FBM!$EN$291:$EN$302</c:f>
              <c:numCache>
                <c:formatCode>0.0%</c:formatCode>
                <c:ptCount val="12"/>
                <c:pt idx="0">
                  <c:v>5.6575604389847989E-3</c:v>
                </c:pt>
                <c:pt idx="1">
                  <c:v>5.5866649303295546E-3</c:v>
                </c:pt>
                <c:pt idx="2">
                  <c:v>5.6351786107415869E-3</c:v>
                </c:pt>
                <c:pt idx="3">
                  <c:v>5.5447322284341016E-3</c:v>
                </c:pt>
                <c:pt idx="4">
                  <c:v>5.6147810162223699E-3</c:v>
                </c:pt>
                <c:pt idx="5">
                  <c:v>5.6270944689644775E-3</c:v>
                </c:pt>
                <c:pt idx="6">
                  <c:v>5.5738980199184773E-3</c:v>
                </c:pt>
                <c:pt idx="7">
                  <c:v>5.6365546672039191E-3</c:v>
                </c:pt>
                <c:pt idx="8">
                  <c:v>5.6264300882518103E-3</c:v>
                </c:pt>
                <c:pt idx="9">
                  <c:v>5.6856794173423264E-3</c:v>
                </c:pt>
                <c:pt idx="10">
                  <c:v>5.6535352284587947E-3</c:v>
                </c:pt>
                <c:pt idx="11">
                  <c:v>5.6762813409181323E-3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F4-41EA-B520-C63D829F0829}"/>
            </c:ext>
          </c:extLst>
        </c:ser>
        <c:ser>
          <c:idx val="2"/>
          <c:order val="2"/>
          <c:tx>
            <c:strRef>
              <c:f>FBM!$EO$290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circle"/>
            <c:size val="6"/>
            <c:spPr>
              <a:solidFill>
                <a:schemeClr val="bg1"/>
              </a:solidFill>
            </c:spPr>
          </c:marker>
          <c:cat>
            <c:strRef>
              <c:f>FBM!$EL$291:$EL$302</c:f>
              <c:strCache>
                <c:ptCount val="12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</c:strCache>
            </c:strRef>
          </c:cat>
          <c:val>
            <c:numRef>
              <c:f>FBM!$EO$291:$EO$302</c:f>
              <c:numCache>
                <c:formatCode>0.0%</c:formatCode>
                <c:ptCount val="12"/>
                <c:pt idx="0">
                  <c:v>1.2062974694995843E-2</c:v>
                </c:pt>
                <c:pt idx="1">
                  <c:v>1.2002339033841292E-2</c:v>
                </c:pt>
                <c:pt idx="2">
                  <c:v>1.1933864076862699E-2</c:v>
                </c:pt>
                <c:pt idx="3">
                  <c:v>1.1871122245731947E-2</c:v>
                </c:pt>
                <c:pt idx="4">
                  <c:v>1.1800039627529735E-2</c:v>
                </c:pt>
                <c:pt idx="5">
                  <c:v>1.1756139102480079E-2</c:v>
                </c:pt>
                <c:pt idx="6">
                  <c:v>1.1667426545839854E-2</c:v>
                </c:pt>
                <c:pt idx="7">
                  <c:v>1.1576747436440993E-2</c:v>
                </c:pt>
                <c:pt idx="8">
                  <c:v>1.1474649917365021E-2</c:v>
                </c:pt>
                <c:pt idx="9">
                  <c:v>1.1363778701793059E-2</c:v>
                </c:pt>
                <c:pt idx="10">
                  <c:v>1.1291795672940586E-2</c:v>
                </c:pt>
                <c:pt idx="11">
                  <c:v>1.1157468162400486E-2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F4-41EA-B520-C63D829F0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6064"/>
        <c:axId val="91417984"/>
      </c:lineChart>
      <c:catAx>
        <c:axId val="9141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CO"/>
          </a:p>
        </c:txPr>
        <c:crossAx val="91417984"/>
        <c:crosses val="autoZero"/>
        <c:auto val="1"/>
        <c:lblAlgn val="ctr"/>
        <c:lblOffset val="100"/>
        <c:noMultiLvlLbl val="0"/>
      </c:catAx>
      <c:valAx>
        <c:axId val="9141798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9141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3744531933508281E-3"/>
          <c:y val="0.91609069699620882"/>
          <c:w val="0.99306999125109363"/>
          <c:h val="7.059601924759403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5362352494142"/>
          <c:y val="4.1844977090099697E-2"/>
          <c:w val="0.85544038898622932"/>
          <c:h val="0.85144404110452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FBM!$EN$663</c:f>
              <c:strCache>
                <c:ptCount val="1"/>
                <c:pt idx="0">
                  <c:v>Tasa Repitencia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323503127792672E-2"/>
                  <c:y val="-4.5649065916472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363966231196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797228171630516E-2"/>
                  <c:y val="3.9100684261974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37782537304413E-2"/>
                  <c:y val="-3.9100684261974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797228171630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4956673805956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FBM!$EM$664:$EM$669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FBM!$EN$664:$EN$669</c:f>
              <c:numCache>
                <c:formatCode>0.00%</c:formatCode>
                <c:ptCount val="6"/>
                <c:pt idx="0">
                  <c:v>0</c:v>
                </c:pt>
                <c:pt idx="1">
                  <c:v>6.1999999999999998E-3</c:v>
                </c:pt>
                <c:pt idx="2">
                  <c:v>1.78E-2</c:v>
                </c:pt>
                <c:pt idx="3">
                  <c:v>2.3E-3</c:v>
                </c:pt>
                <c:pt idx="4">
                  <c:v>1.0800000000000001E-2</c:v>
                </c:pt>
                <c:pt idx="5">
                  <c:v>9.7000000000000003E-3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65B-45DC-84C9-0B05D6C1798E}"/>
            </c:ext>
          </c:extLst>
        </c:ser>
        <c:ser>
          <c:idx val="1"/>
          <c:order val="1"/>
          <c:tx>
            <c:strRef>
              <c:f>FBM!$EO$663</c:f>
              <c:strCache>
                <c:ptCount val="1"/>
                <c:pt idx="0">
                  <c:v>Tasa Deserción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FBM!$EM$664:$EM$669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FBM!$EO$664:$EO$669</c:f>
              <c:numCache>
                <c:formatCode>0.00%</c:formatCode>
                <c:ptCount val="6"/>
                <c:pt idx="0">
                  <c:v>5.62E-2</c:v>
                </c:pt>
                <c:pt idx="1">
                  <c:v>5.8999999999999997E-2</c:v>
                </c:pt>
                <c:pt idx="2">
                  <c:v>8.3699999999999997E-2</c:v>
                </c:pt>
                <c:pt idx="3">
                  <c:v>4.6800000000000001E-2</c:v>
                </c:pt>
                <c:pt idx="4">
                  <c:v>6.9599999999999995E-2</c:v>
                </c:pt>
                <c:pt idx="5">
                  <c:v>6.6500000000000004E-2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65B-45DC-84C9-0B05D6C1798E}"/>
            </c:ext>
          </c:extLst>
        </c:ser>
        <c:ser>
          <c:idx val="2"/>
          <c:order val="2"/>
          <c:tx>
            <c:strRef>
              <c:f>FBM!$EP$663</c:f>
              <c:strCache>
                <c:ptCount val="1"/>
                <c:pt idx="0">
                  <c:v>Tasa Reprobación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FBM!$EM$664:$EM$669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FBM!$EP$664:$EP$669</c:f>
              <c:numCache>
                <c:formatCode>0.00%</c:formatCode>
                <c:ptCount val="6"/>
                <c:pt idx="0">
                  <c:v>0</c:v>
                </c:pt>
                <c:pt idx="1">
                  <c:v>5.5E-2</c:v>
                </c:pt>
                <c:pt idx="2">
                  <c:v>8.8400000000000006E-2</c:v>
                </c:pt>
                <c:pt idx="3">
                  <c:v>4.9000000000000002E-2</c:v>
                </c:pt>
                <c:pt idx="4">
                  <c:v>6.5500000000000003E-2</c:v>
                </c:pt>
                <c:pt idx="5">
                  <c:v>6.3E-2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65B-45DC-84C9-0B05D6C17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312192"/>
        <c:axId val="100313728"/>
      </c:barChart>
      <c:catAx>
        <c:axId val="100312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00313728"/>
        <c:crosses val="autoZero"/>
        <c:auto val="1"/>
        <c:lblAlgn val="ctr"/>
        <c:lblOffset val="100"/>
        <c:noMultiLvlLbl val="0"/>
      </c:catAx>
      <c:valAx>
        <c:axId val="100313728"/>
        <c:scaling>
          <c:orientation val="minMax"/>
          <c:max val="1"/>
          <c:min val="0"/>
        </c:scaling>
        <c:delete val="0"/>
        <c:axPos val="b"/>
        <c:majorGridlines>
          <c:spPr>
            <a:ln>
              <a:gradFill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5400000" scaled="0"/>
              </a:gradFill>
            </a:ln>
          </c:spPr>
        </c:majorGridlines>
        <c:numFmt formatCode="0%" sourceLinked="1"/>
        <c:majorTickMark val="out"/>
        <c:minorTickMark val="none"/>
        <c:tickLblPos val="high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s-CO"/>
          </a:p>
        </c:txPr>
        <c:crossAx val="10031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385446792341302E-2"/>
          <c:y val="0.94460527785873527"/>
          <c:w val="0.98146531281445037"/>
          <c:h val="5.4203473222958855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8088363954506"/>
          <c:y val="5.5555555555555552E-2"/>
          <c:w val="0.53888888888888886"/>
          <c:h val="0.89814814814814814"/>
        </c:manualLayout>
      </c:layout>
      <c:doughnutChart>
        <c:varyColors val="1"/>
        <c:ser>
          <c:idx val="0"/>
          <c:order val="0"/>
          <c:tx>
            <c:strRef>
              <c:f>FBM!$EN$671</c:f>
              <c:strCache>
                <c:ptCount val="1"/>
                <c:pt idx="0">
                  <c:v>Tasa Aprobación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FBM!$EM$672:$EM$677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FBM!$EN$672:$EN$677</c:f>
              <c:numCache>
                <c:formatCode>0.00%</c:formatCode>
                <c:ptCount val="6"/>
                <c:pt idx="0">
                  <c:v>0.94379999999999997</c:v>
                </c:pt>
                <c:pt idx="1">
                  <c:v>0.88549999999999995</c:v>
                </c:pt>
                <c:pt idx="2">
                  <c:v>0.82789999999999997</c:v>
                </c:pt>
                <c:pt idx="3">
                  <c:v>0.90400000000000003</c:v>
                </c:pt>
                <c:pt idx="4">
                  <c:v>0.86480000000000001</c:v>
                </c:pt>
                <c:pt idx="5">
                  <c:v>0.87019999999999997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CF-40FD-BC07-E68AE82D3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5858398950131234"/>
          <c:y val="0.17940398075240596"/>
          <c:w val="0.22474934383202103"/>
          <c:h val="0.67359944590259546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744908896034297E-3"/>
          <c:y val="1.845444059976932E-2"/>
          <c:w val="0.99142550911039662"/>
          <c:h val="0.809657702821749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FBM!$EI$704</c:f>
              <c:strCache>
                <c:ptCount val="1"/>
                <c:pt idx="0">
                  <c:v>La Tebaida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-2.050363039967436E-3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0763057941020211E-4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943095104048549E-3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089040607084232E-4"/>
                  <c:y val="0.157407407407407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FBM!$EH$705:$EH$709</c:f>
              <c:strCache>
                <c:ptCount val="5"/>
                <c:pt idx="0">
                  <c:v>Lectura Crítica</c:v>
                </c:pt>
                <c:pt idx="1">
                  <c:v>Matemática</c:v>
                </c:pt>
                <c:pt idx="2">
                  <c:v>Sociales y Ciudadanía</c:v>
                </c:pt>
                <c:pt idx="3">
                  <c:v>Ciencias Naturales</c:v>
                </c:pt>
                <c:pt idx="4">
                  <c:v>Inglés</c:v>
                </c:pt>
              </c:strCache>
            </c:strRef>
          </c:cat>
          <c:val>
            <c:numRef>
              <c:f>FBM!$EI$705:$EI$709</c:f>
              <c:numCache>
                <c:formatCode>0.0</c:formatCode>
                <c:ptCount val="5"/>
                <c:pt idx="0">
                  <c:v>52</c:v>
                </c:pt>
                <c:pt idx="1">
                  <c:v>49</c:v>
                </c:pt>
                <c:pt idx="2">
                  <c:v>50</c:v>
                </c:pt>
                <c:pt idx="3">
                  <c:v>50</c:v>
                </c:pt>
                <c:pt idx="4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148-49E2-BD29-7210DC3F082F}"/>
            </c:ext>
          </c:extLst>
        </c:ser>
        <c:ser>
          <c:idx val="1"/>
          <c:order val="1"/>
          <c:tx>
            <c:strRef>
              <c:f>FBM!$EJ$704</c:f>
              <c:strCache>
                <c:ptCount val="1"/>
                <c:pt idx="0">
                  <c:v>Nacional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447647971496007E-4"/>
                  <c:y val="0.24074037620297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975693370654952E-3"/>
                  <c:y val="0.152777777777777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733578619893058E-3"/>
                  <c:y val="0.1435185185185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095164841554927E-4"/>
                  <c:y val="0.20370370370370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415023273148263E-4"/>
                  <c:y val="0.17129629629629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FBM!$EH$705:$EH$709</c:f>
              <c:strCache>
                <c:ptCount val="5"/>
                <c:pt idx="0">
                  <c:v>Lectura Crítica</c:v>
                </c:pt>
                <c:pt idx="1">
                  <c:v>Matemática</c:v>
                </c:pt>
                <c:pt idx="2">
                  <c:v>Sociales y Ciudadanía</c:v>
                </c:pt>
                <c:pt idx="3">
                  <c:v>Ciencias Naturales</c:v>
                </c:pt>
                <c:pt idx="4">
                  <c:v>Inglés</c:v>
                </c:pt>
              </c:strCache>
            </c:strRef>
          </c:cat>
          <c:val>
            <c:numRef>
              <c:f>FBM!$EJ$705:$EJ$709</c:f>
              <c:numCache>
                <c:formatCode>0.0</c:formatCode>
                <c:ptCount val="5"/>
                <c:pt idx="0">
                  <c:v>54</c:v>
                </c:pt>
                <c:pt idx="1">
                  <c:v>52</c:v>
                </c:pt>
                <c:pt idx="2">
                  <c:v>51</c:v>
                </c:pt>
                <c:pt idx="3">
                  <c:v>52</c:v>
                </c:pt>
                <c:pt idx="4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148-49E2-BD29-7210DC3F0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470784"/>
        <c:axId val="100472320"/>
        <c:axId val="0"/>
      </c:bar3DChart>
      <c:catAx>
        <c:axId val="10047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472320"/>
        <c:crosses val="autoZero"/>
        <c:auto val="1"/>
        <c:lblAlgn val="ctr"/>
        <c:lblOffset val="100"/>
        <c:noMultiLvlLbl val="0"/>
      </c:catAx>
      <c:valAx>
        <c:axId val="10047232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0047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67448955244231"/>
          <c:y val="1.3473921296170146E-3"/>
          <c:w val="0.30438507686539185"/>
          <c:h val="9.3037263075679541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45954836867448E-2"/>
          <c:y val="7.8519134309167293E-2"/>
          <c:w val="0.8777847095808502"/>
          <c:h val="0.827929898918079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FBM!$EK$794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FBM!$EL$793:$ET$793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FBM!$EL$794:$ET$794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99.92</c:v>
                </c:pt>
                <c:pt idx="3">
                  <c:v>99.92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0A-4E85-BF75-EE3CE9F2D3A9}"/>
            </c:ext>
          </c:extLst>
        </c:ser>
        <c:ser>
          <c:idx val="1"/>
          <c:order val="1"/>
          <c:tx>
            <c:strRef>
              <c:f>FBM!$EK$795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FBM!$EL$793:$ET$793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FBM!$EL$795:$ET$795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99.91</c:v>
                </c:pt>
                <c:pt idx="3">
                  <c:v>99.91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0A-4E85-BF75-EE3CE9F2D3A9}"/>
            </c:ext>
          </c:extLst>
        </c:ser>
        <c:ser>
          <c:idx val="2"/>
          <c:order val="2"/>
          <c:tx>
            <c:strRef>
              <c:f>FBM!$EK$796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FBM!$EL$793:$ET$793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FBM!$EL$796:$ET$796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0A-4E85-BF75-EE3CE9F2D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100"/>
        <c:axId val="100530432"/>
        <c:axId val="100536320"/>
      </c:barChart>
      <c:catAx>
        <c:axId val="100530432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gradFill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0"/>
            </a:gradFill>
          </a:ln>
        </c:spPr>
        <c:crossAx val="100536320"/>
        <c:crosses val="autoZero"/>
        <c:auto val="1"/>
        <c:lblAlgn val="ctr"/>
        <c:lblOffset val="100"/>
        <c:noMultiLvlLbl val="0"/>
      </c:catAx>
      <c:valAx>
        <c:axId val="100536320"/>
        <c:scaling>
          <c:orientation val="minMax"/>
          <c:max val="300"/>
        </c:scaling>
        <c:delete val="0"/>
        <c:axPos val="b"/>
        <c:numFmt formatCode="#,##0.00" sourceLinked="1"/>
        <c:majorTickMark val="out"/>
        <c:minorTickMark val="none"/>
        <c:tickLblPos val="high"/>
        <c:spPr>
          <a:ln>
            <a:gradFill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0"/>
            </a:gradFill>
          </a:ln>
        </c:spPr>
        <c:crossAx val="10053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353478542454921E-2"/>
          <c:y val="0.95426518859589726"/>
          <c:w val="0.94654668166479194"/>
          <c:h val="3.5906801576092925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5.0925925925925923E-2"/>
          <c:w val="0.85706975033917865"/>
          <c:h val="0.819205307669874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FBM!$EK$786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FBM!$EL$785:$ET$785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FBM!$EL$786:$ET$786</c:f>
              <c:numCache>
                <c:formatCode>#,##0.00</c:formatCode>
                <c:ptCount val="9"/>
                <c:pt idx="0">
                  <c:v>0</c:v>
                </c:pt>
                <c:pt idx="1">
                  <c:v>98.65</c:v>
                </c:pt>
                <c:pt idx="2">
                  <c:v>99.92</c:v>
                </c:pt>
                <c:pt idx="3">
                  <c:v>99.92</c:v>
                </c:pt>
                <c:pt idx="4">
                  <c:v>92.86</c:v>
                </c:pt>
                <c:pt idx="5">
                  <c:v>94.41</c:v>
                </c:pt>
                <c:pt idx="6">
                  <c:v>94.14</c:v>
                </c:pt>
                <c:pt idx="7">
                  <c:v>94.22</c:v>
                </c:pt>
                <c:pt idx="8" formatCode="General">
                  <c:v>99.48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A9-4B42-9E4C-8EDB12D1D3EE}"/>
            </c:ext>
          </c:extLst>
        </c:ser>
        <c:ser>
          <c:idx val="1"/>
          <c:order val="1"/>
          <c:tx>
            <c:strRef>
              <c:f>FBM!$EK$787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FBM!$EL$785:$ET$785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FBM!$EL$787:$ET$787</c:f>
              <c:numCache>
                <c:formatCode>#,##0.00</c:formatCode>
                <c:ptCount val="9"/>
                <c:pt idx="0">
                  <c:v>0</c:v>
                </c:pt>
                <c:pt idx="1">
                  <c:v>99.71</c:v>
                </c:pt>
                <c:pt idx="2">
                  <c:v>99.91</c:v>
                </c:pt>
                <c:pt idx="3">
                  <c:v>99.91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A9-4B42-9E4C-8EDB12D1D3EE}"/>
            </c:ext>
          </c:extLst>
        </c:ser>
        <c:ser>
          <c:idx val="2"/>
          <c:order val="2"/>
          <c:tx>
            <c:strRef>
              <c:f>FBM!$EK$788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A9-4B42-9E4C-8EDB12D1D3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555555555555454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77777777777776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1111111111110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5555555555554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3333333333332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555555555555454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A9-4B42-9E4C-8EDB12D1D3E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FBM!$EL$785:$ET$785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FBM!$EL$788:$ET$788</c:f>
              <c:numCache>
                <c:formatCode>#,##0.00</c:formatCode>
                <c:ptCount val="9"/>
                <c:pt idx="0">
                  <c:v>0</c:v>
                </c:pt>
                <c:pt idx="1">
                  <c:v>90.83</c:v>
                </c:pt>
                <c:pt idx="2">
                  <c:v>100</c:v>
                </c:pt>
                <c:pt idx="3">
                  <c:v>100</c:v>
                </c:pt>
                <c:pt idx="4">
                  <c:v>22.43</c:v>
                </c:pt>
                <c:pt idx="5">
                  <c:v>22.09</c:v>
                </c:pt>
                <c:pt idx="6">
                  <c:v>21.28</c:v>
                </c:pt>
                <c:pt idx="7">
                  <c:v>21.36</c:v>
                </c:pt>
                <c:pt idx="8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A9-4B42-9E4C-8EDB12D1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100"/>
        <c:axId val="100597760"/>
        <c:axId val="100599296"/>
      </c:barChart>
      <c:catAx>
        <c:axId val="100597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0599296"/>
        <c:crosses val="autoZero"/>
        <c:auto val="1"/>
        <c:lblAlgn val="ctr"/>
        <c:lblOffset val="100"/>
        <c:noMultiLvlLbl val="0"/>
      </c:catAx>
      <c:valAx>
        <c:axId val="100599296"/>
        <c:scaling>
          <c:orientation val="minMax"/>
          <c:max val="200"/>
        </c:scaling>
        <c:delete val="0"/>
        <c:axPos val="b"/>
        <c:numFmt formatCode="#,##0.00" sourceLinked="1"/>
        <c:majorTickMark val="out"/>
        <c:minorTickMark val="none"/>
        <c:tickLblPos val="high"/>
        <c:crossAx val="10059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037620297462944E-3"/>
          <c:y val="0.94871680410027481"/>
          <c:w val="0.95293126403222217"/>
          <c:h val="5.128319589972513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3.2882035578885971E-2"/>
          <c:w val="0.87056802274715672"/>
          <c:h val="0.758545494313210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FBM!$EK$800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FBM!$EL$799:$ET$799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FBM!$EL$800:$ET$800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99.06</c:v>
                </c:pt>
                <c:pt idx="3">
                  <c:v>99.06</c:v>
                </c:pt>
                <c:pt idx="4">
                  <c:v>92.86</c:v>
                </c:pt>
                <c:pt idx="5">
                  <c:v>94.41</c:v>
                </c:pt>
                <c:pt idx="6">
                  <c:v>94.14</c:v>
                </c:pt>
                <c:pt idx="7">
                  <c:v>94.22</c:v>
                </c:pt>
                <c:pt idx="8" formatCode="General">
                  <c:v>99.48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2-42CB-9441-DF790AE0707D}"/>
            </c:ext>
          </c:extLst>
        </c:ser>
        <c:ser>
          <c:idx val="1"/>
          <c:order val="1"/>
          <c:tx>
            <c:strRef>
              <c:f>FBM!$EK$801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FBM!$EL$799:$ET$799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FBM!$EL$801:$ET$801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98.96</c:v>
                </c:pt>
                <c:pt idx="3">
                  <c:v>98.96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82-42CB-9441-DF790AE0707D}"/>
            </c:ext>
          </c:extLst>
        </c:ser>
        <c:ser>
          <c:idx val="2"/>
          <c:order val="2"/>
          <c:tx>
            <c:strRef>
              <c:f>FBM!$EK$802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FBM!$EL$799:$ET$799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FBM!$EL$802:$ET$802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22.43</c:v>
                </c:pt>
                <c:pt idx="5">
                  <c:v>22.09</c:v>
                </c:pt>
                <c:pt idx="6">
                  <c:v>21.28</c:v>
                </c:pt>
                <c:pt idx="7">
                  <c:v>21.36</c:v>
                </c:pt>
                <c:pt idx="8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82-42CB-9441-DF790AE07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100636928"/>
        <c:axId val="100651008"/>
      </c:barChart>
      <c:catAx>
        <c:axId val="1006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651008"/>
        <c:crosses val="autoZero"/>
        <c:auto val="1"/>
        <c:lblAlgn val="ctr"/>
        <c:lblOffset val="100"/>
        <c:noMultiLvlLbl val="0"/>
      </c:catAx>
      <c:valAx>
        <c:axId val="10065100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0063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181539807524059E-2"/>
          <c:y val="0.90683143773694952"/>
          <c:w val="0.98604068241469811"/>
          <c:h val="7.9855278506853297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9919072615923"/>
          <c:y val="5.1400554097404488E-2"/>
          <c:w val="0.86730314960629928"/>
          <c:h val="0.748328043609933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95-4D2E-A128-D16474D06F1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95-4D2E-A128-D16474D06F16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895-4D2E-A128-D16474D06F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77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895-4D2E-A128-D16474D06F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00000000000010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895-4D2E-A128-D16474D06F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FBM!$EK$806:$EK$808</c:f>
              <c:strCache>
                <c:ptCount val="3"/>
                <c:pt idx="0">
                  <c:v>Índice de Penetración de Internet
4T-2017</c:v>
                </c:pt>
                <c:pt idx="1">
                  <c:v>Cobertura en gas natural
4T-2017</c:v>
                </c:pt>
                <c:pt idx="2">
                  <c:v>Cobertura Energía Total
Año 2017</c:v>
                </c:pt>
              </c:strCache>
            </c:strRef>
          </c:cat>
          <c:val>
            <c:numRef>
              <c:f>FBM!$EL$806:$EL$808</c:f>
              <c:numCache>
                <c:formatCode>0.00%</c:formatCode>
                <c:ptCount val="3"/>
                <c:pt idx="0">
                  <c:v>5.6000000000000001E-2</c:v>
                </c:pt>
                <c:pt idx="1">
                  <c:v>0.7873</c:v>
                </c:pt>
                <c:pt idx="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95-4D2E-A128-D16474D06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730688"/>
        <c:axId val="117732480"/>
        <c:axId val="0"/>
      </c:bar3DChart>
      <c:catAx>
        <c:axId val="11773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732480"/>
        <c:crosses val="autoZero"/>
        <c:auto val="1"/>
        <c:lblAlgn val="ctr"/>
        <c:lblOffset val="100"/>
        <c:noMultiLvlLbl val="0"/>
      </c:catAx>
      <c:valAx>
        <c:axId val="11773248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17730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>
                <a:solidFill>
                  <a:srgbClr val="7030A0"/>
                </a:solidFill>
                <a:latin typeface="+mn-lt"/>
              </a:rPr>
              <a:t>Porcentaje accidentes de tránsito </a:t>
            </a:r>
          </a:p>
        </c:rich>
      </c:tx>
      <c:layout>
        <c:manualLayout>
          <c:xMode val="edge"/>
          <c:yMode val="edge"/>
          <c:x val="0.24738910672296127"/>
          <c:y val="4.2416256056880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21543376848728"/>
          <c:y val="0.22493819209159871"/>
          <c:w val="0.30793591181878555"/>
          <c:h val="0.65996929524847459"/>
        </c:manualLayout>
      </c:layout>
      <c:pieChart>
        <c:varyColors val="1"/>
        <c:ser>
          <c:idx val="0"/>
          <c:order val="0"/>
          <c:explosion val="5"/>
          <c:dLbls>
            <c:dLbl>
              <c:idx val="0"/>
              <c:layout>
                <c:manualLayout>
                  <c:x val="-0.10172909112465452"/>
                  <c:y val="7.6377426830195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746724352151933"/>
                  <c:y val="4.21755208736864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FBM!$EM$918:$EM$920</c:f>
              <c:strCache>
                <c:ptCount val="3"/>
                <c:pt idx="0">
                  <c:v>Con daños </c:v>
                </c:pt>
                <c:pt idx="1">
                  <c:v>Muertos </c:v>
                </c:pt>
                <c:pt idx="2">
                  <c:v>Heridos </c:v>
                </c:pt>
              </c:strCache>
            </c:strRef>
          </c:cat>
          <c:val>
            <c:numRef>
              <c:f>FBM!$EN$918:$EN$920</c:f>
              <c:numCache>
                <c:formatCode>0.00</c:formatCode>
                <c:ptCount val="3"/>
                <c:pt idx="0">
                  <c:v>53.731343283582092</c:v>
                </c:pt>
                <c:pt idx="1">
                  <c:v>0</c:v>
                </c:pt>
                <c:pt idx="2">
                  <c:v>46.268656716417908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6A-4018-B4FE-40730CBEF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185923983176818"/>
          <c:y val="0.40511508406720087"/>
          <c:w val="0.12994349254392074"/>
          <c:h val="0.24087984764579254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latin typeface="Gill Sans MT" panose="020B0502020104020203" pitchFamily="34" charset="0"/>
              </a:defRPr>
            </a:pPr>
            <a:r>
              <a:rPr lang="es-CO" sz="1400">
                <a:solidFill>
                  <a:srgbClr val="7030A0"/>
                </a:solidFill>
                <a:latin typeface="Gill Sans MT" panose="020B0502020104020203" pitchFamily="34" charset="0"/>
              </a:rPr>
              <a:t>Porcentaje de licencias expedidas, según oficinas de tránsito </a:t>
            </a:r>
          </a:p>
        </c:rich>
      </c:tx>
      <c:layout>
        <c:manualLayout>
          <c:xMode val="edge"/>
          <c:yMode val="edge"/>
          <c:x val="0.13603645078648693"/>
          <c:y val="2.563493564016355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666270816610631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37%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B19-4DF1-ADBF-260BF7529B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580821031143419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46%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19-4DF1-ADBF-260BF7529B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821713341734158E-3"/>
                  <c:y val="0.10253974256065414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17%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B19-4DF1-ADBF-260BF7529B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FBM!$EM$936:$EM$938</c:f>
              <c:strCache>
                <c:ptCount val="3"/>
                <c:pt idx="0">
                  <c:v>Automóviles </c:v>
                </c:pt>
                <c:pt idx="1">
                  <c:v>Motocicletas </c:v>
                </c:pt>
                <c:pt idx="2">
                  <c:v>Otros </c:v>
                </c:pt>
              </c:strCache>
            </c:strRef>
          </c:cat>
          <c:val>
            <c:numRef>
              <c:f>FBM!$EN$936:$EN$938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19-4DF1-ADBF-260BF7529B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7941376"/>
        <c:axId val="117944320"/>
        <c:axId val="0"/>
      </c:bar3DChart>
      <c:catAx>
        <c:axId val="117941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7944320"/>
        <c:crosses val="autoZero"/>
        <c:auto val="1"/>
        <c:lblAlgn val="ctr"/>
        <c:lblOffset val="100"/>
        <c:noMultiLvlLbl val="0"/>
      </c:catAx>
      <c:valAx>
        <c:axId val="117944320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11794137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n-US" sz="1400">
                <a:solidFill>
                  <a:srgbClr val="7030A0"/>
                </a:solidFill>
              </a:rPr>
              <a:t>Valor total de los giros entrantes 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765526807258253E-2"/>
          <c:y val="0.18191053442658306"/>
          <c:w val="0.95131987771079374"/>
          <c:h val="0.7095211413330566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2.600267261065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276470855446823E-2"/>
                  <c:y val="-3.0336451379097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AB-47A7-A489-6492ED6C36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701788418314712E-2"/>
                  <c:y val="-2.6002672610654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AB-47A7-A489-6492ED6C36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127328313275497E-2"/>
                  <c:y val="-1.300133630532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AB-47A7-A489-6492ED6C367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FBM!$EM$1272:$EM$1274</c:f>
              <c:strCache>
                <c:ptCount val="3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</c:strCache>
            </c:strRef>
          </c:cat>
          <c:val>
            <c:numRef>
              <c:f>FBM!$EN$1272:$EN$1274</c:f>
              <c:numCache>
                <c:formatCode>_("$"\ * #,##0_);_("$"\ * \(#,##0\);_("$"\ * "-"??_);_(@_)</c:formatCode>
                <c:ptCount val="3"/>
                <c:pt idx="0">
                  <c:v>3134186769</c:v>
                </c:pt>
                <c:pt idx="1">
                  <c:v>3411009192</c:v>
                </c:pt>
                <c:pt idx="2">
                  <c:v>3693404690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AB-47A7-A489-6492ED6C36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0111488"/>
        <c:axId val="120114176"/>
        <c:axId val="0"/>
      </c:bar3DChart>
      <c:catAx>
        <c:axId val="120111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0114176"/>
        <c:crosses val="autoZero"/>
        <c:auto val="1"/>
        <c:lblAlgn val="ctr"/>
        <c:lblOffset val="100"/>
        <c:noMultiLvlLbl val="0"/>
      </c:catAx>
      <c:valAx>
        <c:axId val="120114176"/>
        <c:scaling>
          <c:orientation val="minMax"/>
        </c:scaling>
        <c:delete val="1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12011148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 sz="1200">
                <a:solidFill>
                  <a:schemeClr val="accent4">
                    <a:lumMod val="75000"/>
                  </a:schemeClr>
                </a:solidFill>
              </a:rPr>
              <a:t>Pirámide Poblacional del</a:t>
            </a:r>
            <a:r>
              <a:rPr lang="en-US" sz="1200" baseline="0">
                <a:solidFill>
                  <a:schemeClr val="accent4">
                    <a:lumMod val="75000"/>
                  </a:schemeClr>
                </a:solidFill>
              </a:rPr>
              <a:t> Municipio 2017</a:t>
            </a:r>
            <a:endParaRPr lang="en-US" sz="1200">
              <a:solidFill>
                <a:schemeClr val="accent4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6383148137615781"/>
          <c:y val="5.67375886524822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066929133858267"/>
          <c:y val="0.19592198581560283"/>
          <c:w val="0.75071506797857801"/>
          <c:h val="0.688098229742558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FBM!$EI$306</c:f>
              <c:strCache>
                <c:ptCount val="1"/>
                <c:pt idx="0">
                  <c:v>% Hombres</c:v>
                </c:pt>
              </c:strCache>
            </c:strRef>
          </c:tx>
          <c:invertIfNegative val="0"/>
          <c:cat>
            <c:strRef>
              <c:f>FBM!$EH$307:$EH$323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FBM!$EI$307:$EI$323</c:f>
              <c:numCache>
                <c:formatCode>0.0%</c:formatCode>
                <c:ptCount val="17"/>
                <c:pt idx="0">
                  <c:v>4.9448932944078573E-2</c:v>
                </c:pt>
                <c:pt idx="1">
                  <c:v>4.8249485142689029E-2</c:v>
                </c:pt>
                <c:pt idx="2">
                  <c:v>4.6190055898793762E-2</c:v>
                </c:pt>
                <c:pt idx="3">
                  <c:v>4.7683707877882633E-2</c:v>
                </c:pt>
                <c:pt idx="4">
                  <c:v>4.4311675379636546E-2</c:v>
                </c:pt>
                <c:pt idx="5">
                  <c:v>3.8699164912757149E-2</c:v>
                </c:pt>
                <c:pt idx="6">
                  <c:v>2.9895670672369701E-2</c:v>
                </c:pt>
                <c:pt idx="7">
                  <c:v>2.8990427048679476E-2</c:v>
                </c:pt>
                <c:pt idx="8">
                  <c:v>2.8809378323941429E-2</c:v>
                </c:pt>
                <c:pt idx="9">
                  <c:v>2.8266232149727295E-2</c:v>
                </c:pt>
                <c:pt idx="10">
                  <c:v>2.7089415438930002E-2</c:v>
                </c:pt>
                <c:pt idx="11">
                  <c:v>2.1725846968565415E-2</c:v>
                </c:pt>
                <c:pt idx="12">
                  <c:v>1.7810668296105191E-2</c:v>
                </c:pt>
                <c:pt idx="13">
                  <c:v>1.3646547627130152E-2</c:v>
                </c:pt>
                <c:pt idx="14">
                  <c:v>9.3692715051938349E-3</c:v>
                </c:pt>
                <c:pt idx="15">
                  <c:v>6.7214339058999251E-3</c:v>
                </c:pt>
                <c:pt idx="16">
                  <c:v>6.2009188222780457E-3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D5-4880-B9BE-C617E4B586AA}"/>
            </c:ext>
          </c:extLst>
        </c:ser>
        <c:ser>
          <c:idx val="1"/>
          <c:order val="1"/>
          <c:tx>
            <c:strRef>
              <c:f>FBM!$EJ$306</c:f>
              <c:strCache>
                <c:ptCount val="1"/>
                <c:pt idx="0">
                  <c:v>% Mujeres</c:v>
                </c:pt>
              </c:strCache>
            </c:strRef>
          </c:tx>
          <c:invertIfNegative val="0"/>
          <c:cat>
            <c:strRef>
              <c:f>FBM!$EH$307:$EH$323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FBM!$EJ$307:$EJ$323</c:f>
              <c:numCache>
                <c:formatCode>0.0%</c:formatCode>
                <c:ptCount val="17"/>
                <c:pt idx="0">
                  <c:v>-4.7140561703668503E-2</c:v>
                </c:pt>
                <c:pt idx="1">
                  <c:v>-4.4311675379636546E-2</c:v>
                </c:pt>
                <c:pt idx="2">
                  <c:v>-4.2840654491139926E-2</c:v>
                </c:pt>
                <c:pt idx="3">
                  <c:v>-4.5533754271618349E-2</c:v>
                </c:pt>
                <c:pt idx="4">
                  <c:v>-4.5624278633987374E-2</c:v>
                </c:pt>
                <c:pt idx="5">
                  <c:v>-3.9513884174078348E-2</c:v>
                </c:pt>
                <c:pt idx="6">
                  <c:v>-3.5078190417996244E-2</c:v>
                </c:pt>
                <c:pt idx="7">
                  <c:v>-3.347138298594609E-2</c:v>
                </c:pt>
                <c:pt idx="8">
                  <c:v>-3.1321429379681805E-2</c:v>
                </c:pt>
                <c:pt idx="9">
                  <c:v>-3.0325661393622558E-2</c:v>
                </c:pt>
                <c:pt idx="10">
                  <c:v>-2.8243601059135041E-2</c:v>
                </c:pt>
                <c:pt idx="11">
                  <c:v>-2.3468440944169101E-2</c:v>
                </c:pt>
                <c:pt idx="12">
                  <c:v>-1.9191164822232782E-2</c:v>
                </c:pt>
                <c:pt idx="13">
                  <c:v>-1.4981781972073234E-2</c:v>
                </c:pt>
                <c:pt idx="14">
                  <c:v>-1.0659243668952406E-2</c:v>
                </c:pt>
                <c:pt idx="15">
                  <c:v>-7.4456288048521061E-3</c:v>
                </c:pt>
                <c:pt idx="16">
                  <c:v>-7.7398329825514294E-3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D5-4880-B9BE-C617E4B58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9"/>
        <c:axId val="91477120"/>
        <c:axId val="91478656"/>
      </c:barChart>
      <c:catAx>
        <c:axId val="91477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91478656"/>
        <c:crosses val="autoZero"/>
        <c:auto val="1"/>
        <c:lblAlgn val="ctr"/>
        <c:lblOffset val="100"/>
        <c:noMultiLvlLbl val="0"/>
      </c:catAx>
      <c:valAx>
        <c:axId val="91478656"/>
        <c:scaling>
          <c:orientation val="minMax"/>
        </c:scaling>
        <c:delete val="0"/>
        <c:axPos val="b"/>
        <c:numFmt formatCode="0.0%" sourceLinked="0"/>
        <c:majorTickMark val="out"/>
        <c:minorTickMark val="out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91477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45931758530188"/>
          <c:y val="0.33757910469524643"/>
          <c:w val="0.17804308836395452"/>
          <c:h val="0.16184310294546514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Valor total de giros salientes 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0555558141344077E-2"/>
                  <c:y val="-1.7453206167715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55558141344077E-2"/>
                  <c:y val="-4.3633015419289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330724420474921E-3"/>
                  <c:y val="-3.4906412335431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496347301914609E-2"/>
                  <c:y val="-2.181650770964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EB5-433D-AD8E-37F3C05A80A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FBM!$EP$1272:$EP$1274</c:f>
              <c:strCache>
                <c:ptCount val="3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</c:strCache>
            </c:strRef>
          </c:cat>
          <c:val>
            <c:numRef>
              <c:f>FBM!$EQ$1272:$EQ$1274</c:f>
              <c:numCache>
                <c:formatCode>_("$"\ * #,##0_);_("$"\ * \(#,##0\);_("$"\ * "-"??_);_(@_)</c:formatCode>
                <c:ptCount val="3"/>
                <c:pt idx="0">
                  <c:v>2050617447</c:v>
                </c:pt>
                <c:pt idx="1">
                  <c:v>2280368939</c:v>
                </c:pt>
                <c:pt idx="2">
                  <c:v>2638156462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EB5-433D-AD8E-37F3C05A80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0153216"/>
        <c:axId val="120160256"/>
        <c:axId val="0"/>
      </c:bar3DChart>
      <c:catAx>
        <c:axId val="120153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0160256"/>
        <c:crosses val="autoZero"/>
        <c:auto val="1"/>
        <c:lblAlgn val="ctr"/>
        <c:lblOffset val="100"/>
        <c:noMultiLvlLbl val="0"/>
      </c:catAx>
      <c:valAx>
        <c:axId val="120160256"/>
        <c:scaling>
          <c:orientation val="minMax"/>
        </c:scaling>
        <c:delete val="1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12015321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>
                <a:solidFill>
                  <a:schemeClr val="accent4">
                    <a:lumMod val="75000"/>
                  </a:schemeClr>
                </a:solidFill>
              </a:rPr>
              <a:t>Delitos según número de </a:t>
            </a:r>
            <a:r>
              <a:rPr lang="es-CO">
                <a:solidFill>
                  <a:srgbClr val="7030A0"/>
                </a:solidFill>
              </a:rPr>
              <a:t>casos Año</a:t>
            </a:r>
            <a:r>
              <a:rPr lang="es-CO" baseline="0">
                <a:solidFill>
                  <a:srgbClr val="7030A0"/>
                </a:solidFill>
              </a:rPr>
              <a:t> 2017</a:t>
            </a:r>
            <a:endParaRPr lang="es-CO">
              <a:solidFill>
                <a:srgbClr val="7030A0"/>
              </a:solidFill>
            </a:endParaRPr>
          </a:p>
        </c:rich>
      </c:tx>
      <c:layout>
        <c:manualLayout>
          <c:xMode val="edge"/>
          <c:yMode val="edge"/>
          <c:x val="0.3382471931377865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12708724664531881"/>
          <c:w val="0.91819225721784781"/>
          <c:h val="0.76536348025474366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dLbls>
            <c:dLbl>
              <c:idx val="0"/>
              <c:layout>
                <c:manualLayout>
                  <c:x val="-0.10833333333333332"/>
                  <c:y val="-8.33333333333332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999898686481489E-2"/>
                  <c:y val="-5.909094801509764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66666666666666E-2"/>
                  <c:y val="9.72222222222222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9988891633637895"/>
                  <c:y val="-7.61933298435033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0538173602053009E-2"/>
                  <c:y val="-6.58097382425404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3792228037368031E-2"/>
                  <c:y val="-8.86364220226464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625554241231541E-3"/>
                  <c:y val="-3.85525770308546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333333333333229E-2"/>
                  <c:y val="-8.79629629629629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FBM!$EH$428:$EH$435</c:f>
              <c:strCache>
                <c:ptCount val="8"/>
                <c:pt idx="0">
                  <c:v>Homicidios </c:v>
                </c:pt>
                <c:pt idx="1">
                  <c:v>Suicidios</c:v>
                </c:pt>
                <c:pt idx="2">
                  <c:v>Hurto a Personas</c:v>
                </c:pt>
                <c:pt idx="3">
                  <c:v>Hurto a Residencias</c:v>
                </c:pt>
                <c:pt idx="4">
                  <c:v>Hurto a Comercio</c:v>
                </c:pt>
                <c:pt idx="5">
                  <c:v>Hurto a Vehículos</c:v>
                </c:pt>
                <c:pt idx="6">
                  <c:v>Hurto a Motocicletas</c:v>
                </c:pt>
                <c:pt idx="7">
                  <c:v>Hurto de Celulares</c:v>
                </c:pt>
              </c:strCache>
            </c:strRef>
          </c:xVal>
          <c:yVal>
            <c:numRef>
              <c:f>FBM!$EI$428:$EI$435</c:f>
              <c:numCache>
                <c:formatCode>General</c:formatCode>
                <c:ptCount val="8"/>
                <c:pt idx="0">
                  <c:v>16</c:v>
                </c:pt>
                <c:pt idx="1">
                  <c:v>1</c:v>
                </c:pt>
                <c:pt idx="2">
                  <c:v>164</c:v>
                </c:pt>
                <c:pt idx="3">
                  <c:v>53</c:v>
                </c:pt>
                <c:pt idx="4">
                  <c:v>46</c:v>
                </c:pt>
                <c:pt idx="5">
                  <c:v>1</c:v>
                </c:pt>
                <c:pt idx="6">
                  <c:v>10</c:v>
                </c:pt>
                <c:pt idx="7">
                  <c:v>120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423-41D4-BD91-01D7A8F06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80096"/>
        <c:axId val="120272000"/>
      </c:scatterChart>
      <c:valAx>
        <c:axId val="1201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272000"/>
        <c:crosses val="autoZero"/>
        <c:crossBetween val="midCat"/>
      </c:valAx>
      <c:valAx>
        <c:axId val="12027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0180096"/>
        <c:crosses val="autoZero"/>
        <c:crossBetween val="midCat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7030A0"/>
                </a:solidFill>
              </a:defRPr>
            </a:pPr>
            <a:r>
              <a:rPr lang="es-CO" sz="1200">
                <a:solidFill>
                  <a:srgbClr val="7030A0"/>
                </a:solidFill>
              </a:rPr>
              <a:t>Menores de 18 años</a:t>
            </a:r>
          </a:p>
        </c:rich>
      </c:tx>
      <c:layout>
        <c:manualLayout>
          <c:xMode val="edge"/>
          <c:yMode val="edge"/>
          <c:x val="0.39520454487982515"/>
          <c:y val="4.11383076779218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391854001277713E-2"/>
          <c:y val="0.11711400567091891"/>
          <c:w val="0.91479330708661422"/>
          <c:h val="0.6752922412999615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FBM!$EM$543:$EO$543</c:f>
              <c:strCache>
                <c:ptCount val="3"/>
                <c:pt idx="0">
                  <c:v>Adecuado</c:v>
                </c:pt>
                <c:pt idx="1">
                  <c:v>Riesgo Talla Baja</c:v>
                </c:pt>
                <c:pt idx="2">
                  <c:v>DNT Cronica</c:v>
                </c:pt>
              </c:strCache>
            </c:strRef>
          </c:cat>
          <c:val>
            <c:numRef>
              <c:f>FBM!$EM$544:$EO$544</c:f>
              <c:numCache>
                <c:formatCode>General</c:formatCode>
                <c:ptCount val="3"/>
                <c:pt idx="0">
                  <c:v>48.7</c:v>
                </c:pt>
                <c:pt idx="1">
                  <c:v>37.299999999999997</c:v>
                </c:pt>
                <c:pt idx="2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5C-41F7-9823-C41D6BD6F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05536"/>
        <c:axId val="120307072"/>
      </c:barChart>
      <c:catAx>
        <c:axId val="120305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307072"/>
        <c:crosses val="autoZero"/>
        <c:auto val="1"/>
        <c:lblAlgn val="ctr"/>
        <c:lblOffset val="100"/>
        <c:noMultiLvlLbl val="0"/>
      </c:catAx>
      <c:valAx>
        <c:axId val="120307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2030553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7030A0"/>
                </a:solidFill>
              </a:defRPr>
            </a:pPr>
            <a:r>
              <a:rPr lang="es-CO" sz="1200">
                <a:solidFill>
                  <a:srgbClr val="7030A0"/>
                </a:solidFill>
              </a:rPr>
              <a:t>Menores de 5 años</a:t>
            </a:r>
          </a:p>
        </c:rich>
      </c:tx>
      <c:layout>
        <c:manualLayout>
          <c:xMode val="edge"/>
          <c:yMode val="edge"/>
          <c:x val="0.3878298023877752"/>
          <c:y val="8.689339685445903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26018961918113581"/>
          <c:w val="0.93611111111111112"/>
          <c:h val="0.565574751926193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FBM!$EI$543:$EL$543</c:f>
              <c:strCache>
                <c:ptCount val="4"/>
                <c:pt idx="0">
                  <c:v>Obesidad</c:v>
                </c:pt>
                <c:pt idx="1">
                  <c:v>Adecuado</c:v>
                </c:pt>
                <c:pt idx="2">
                  <c:v>Riesgo Peso Bajo</c:v>
                </c:pt>
                <c:pt idx="3">
                  <c:v>DNT Global</c:v>
                </c:pt>
              </c:strCache>
            </c:strRef>
          </c:cat>
          <c:val>
            <c:numRef>
              <c:f>FBM!$EI$544:$EL$544</c:f>
              <c:numCache>
                <c:formatCode>General</c:formatCode>
                <c:ptCount val="4"/>
                <c:pt idx="0">
                  <c:v>0.8</c:v>
                </c:pt>
                <c:pt idx="1">
                  <c:v>80.8</c:v>
                </c:pt>
                <c:pt idx="2">
                  <c:v>13.6</c:v>
                </c:pt>
                <c:pt idx="3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68-444C-BC38-0A0FA412D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55808"/>
        <c:axId val="122857344"/>
      </c:barChart>
      <c:catAx>
        <c:axId val="12285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857344"/>
        <c:crosses val="autoZero"/>
        <c:auto val="1"/>
        <c:lblAlgn val="ctr"/>
        <c:lblOffset val="100"/>
        <c:noMultiLvlLbl val="0"/>
      </c:catAx>
      <c:valAx>
        <c:axId val="122857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2285580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Indicadores Demográficos del Municipio</a:t>
            </a:r>
          </a:p>
        </c:rich>
      </c:tx>
      <c:layout>
        <c:manualLayout>
          <c:xMode val="edge"/>
          <c:yMode val="edge"/>
          <c:x val="0.25888876655091148"/>
          <c:y val="1.89573459715639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9480351414406533"/>
          <c:w val="0.87663495188101492"/>
          <c:h val="0.5688462379702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FBM!$EM$345</c:f>
              <c:strCache>
                <c:ptCount val="1"/>
                <c:pt idx="0">
                  <c:v>Relación de dependencia General</c:v>
                </c:pt>
              </c:strCache>
            </c:strRef>
          </c:tx>
          <c:invertIfNegative val="0"/>
          <c:cat>
            <c:numRef>
              <c:f>FBM!$EN$344:$EP$344</c:f>
              <c:numCache>
                <c:formatCode>General</c:formatCode>
                <c:ptCount val="3"/>
                <c:pt idx="0">
                  <c:v>2005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FBM!$EN$345:$EP$345</c:f>
              <c:numCache>
                <c:formatCode>0.00</c:formatCode>
                <c:ptCount val="3"/>
                <c:pt idx="0">
                  <c:v>62.42909090909091</c:v>
                </c:pt>
                <c:pt idx="1">
                  <c:v>55.025786759288501</c:v>
                </c:pt>
                <c:pt idx="2">
                  <c:v>55.71386362890253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26-4887-A49B-B9F76405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38752"/>
        <c:axId val="94140672"/>
      </c:barChart>
      <c:lineChart>
        <c:grouping val="standard"/>
        <c:varyColors val="0"/>
        <c:ser>
          <c:idx val="1"/>
          <c:order val="1"/>
          <c:tx>
            <c:strRef>
              <c:f>FBM!$EM$348</c:f>
              <c:strCache>
                <c:ptCount val="1"/>
                <c:pt idx="0">
                  <c:v>Índice de envejecimiento</c:v>
                </c:pt>
              </c:strCache>
            </c:strRef>
          </c:tx>
          <c:marker>
            <c:symbol val="circle"/>
            <c:size val="9"/>
            <c:spPr>
              <a:solidFill>
                <a:schemeClr val="bg1"/>
              </a:solidFill>
            </c:spPr>
          </c:marker>
          <c:cat>
            <c:numRef>
              <c:f>FBM!$EN$344:$EP$344</c:f>
              <c:numCache>
                <c:formatCode>General</c:formatCode>
                <c:ptCount val="3"/>
                <c:pt idx="0">
                  <c:v>2005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FBM!$EN$348:$EP$348</c:f>
              <c:numCache>
                <c:formatCode>0.00</c:formatCode>
                <c:ptCount val="3"/>
                <c:pt idx="0">
                  <c:v>20.123145815841028</c:v>
                </c:pt>
                <c:pt idx="1">
                  <c:v>27.595183859420764</c:v>
                </c:pt>
                <c:pt idx="2">
                  <c:v>29.549618320610687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26-4887-A49B-B9F76405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38752"/>
        <c:axId val="94140672"/>
      </c:lineChart>
      <c:catAx>
        <c:axId val="9413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40672"/>
        <c:crosses val="autoZero"/>
        <c:auto val="1"/>
        <c:lblAlgn val="ctr"/>
        <c:lblOffset val="100"/>
        <c:noMultiLvlLbl val="0"/>
      </c:catAx>
      <c:valAx>
        <c:axId val="9414067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4138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3415789840429226E-2"/>
          <c:y val="0.89527857798263022"/>
          <c:w val="0.90929807446635558"/>
          <c:h val="7.021216097987750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4">
                    <a:lumMod val="75000"/>
                  </a:schemeClr>
                </a:solidFill>
              </a:rPr>
              <a:t>Necesidades Básicas Insatisfechas - NBI según área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6911668325948102E-2"/>
                  <c:y val="-5.563694368814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ECA-478B-9DDE-01291C725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111121982323011E-2"/>
                  <c:y val="-6.4936883472708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CA-478B-9DDE-01291C725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9068325767471601E-2"/>
                  <c:y val="-6.0293677305945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CA-478B-9DDE-01291C725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FBM!$EH$370:$EH$372</c:f>
              <c:strCache>
                <c:ptCount val="3"/>
                <c:pt idx="0">
                  <c:v>Cabecera</c:v>
                </c:pt>
                <c:pt idx="1">
                  <c:v>Resto</c:v>
                </c:pt>
                <c:pt idx="2">
                  <c:v>Total</c:v>
                </c:pt>
              </c:strCache>
            </c:strRef>
          </c:cat>
          <c:val>
            <c:numRef>
              <c:f>FBM!$EI$370:$EI$372</c:f>
              <c:numCache>
                <c:formatCode>General</c:formatCode>
                <c:ptCount val="3"/>
                <c:pt idx="0">
                  <c:v>22.56</c:v>
                </c:pt>
                <c:pt idx="1">
                  <c:v>20.37</c:v>
                </c:pt>
                <c:pt idx="2">
                  <c:v>22.38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CA-478B-9DDE-01291C725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769344"/>
        <c:axId val="95770880"/>
        <c:axId val="0"/>
      </c:bar3DChart>
      <c:catAx>
        <c:axId val="9576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770880"/>
        <c:crosses val="autoZero"/>
        <c:auto val="1"/>
        <c:lblAlgn val="ctr"/>
        <c:lblOffset val="100"/>
        <c:noMultiLvlLbl val="0"/>
      </c:catAx>
      <c:valAx>
        <c:axId val="95770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576934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686274509803921E-2"/>
          <c:y val="6.4426680444894094E-2"/>
          <c:w val="0.97647058823529409"/>
          <c:h val="0.7728504428797253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FBM!$EH$276</c:f>
              <c:strCache>
                <c:ptCount val="1"/>
                <c:pt idx="0">
                  <c:v>Población Total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405671122295442E-2"/>
                  <c:y val="-5.4087888551135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FBA-402A-89DF-2E4F30A251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122534318542435E-2"/>
                  <c:y val="-4.9458222039625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FBA-402A-89DF-2E4F30A251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444352276062737E-2"/>
                  <c:y val="-4.94582220396252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FBA-402A-89DF-2E4F30A251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FBM!$EH$277:$EJ$277</c:f>
              <c:strCache>
                <c:ptCount val="3"/>
                <c:pt idx="0">
                  <c:v>1993</c:v>
                </c:pt>
                <c:pt idx="1">
                  <c:v>2005</c:v>
                </c:pt>
                <c:pt idx="2">
                  <c:v>2017</c:v>
                </c:pt>
              </c:strCache>
            </c:strRef>
          </c:cat>
          <c:val>
            <c:numRef>
              <c:f>FBM!$EH$278:$EJ$278</c:f>
              <c:numCache>
                <c:formatCode>#,##0</c:formatCode>
                <c:ptCount val="3"/>
                <c:pt idx="0">
                  <c:v>21879</c:v>
                </c:pt>
                <c:pt idx="1">
                  <c:v>33501</c:v>
                </c:pt>
                <c:pt idx="2">
                  <c:v>44187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BA-402A-89DF-2E4F30A25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5810304"/>
        <c:axId val="95811840"/>
        <c:axId val="0"/>
      </c:bar3DChart>
      <c:catAx>
        <c:axId val="95810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811840"/>
        <c:crosses val="autoZero"/>
        <c:auto val="1"/>
        <c:lblAlgn val="ctr"/>
        <c:lblOffset val="100"/>
        <c:noMultiLvlLbl val="0"/>
      </c:catAx>
      <c:valAx>
        <c:axId val="958118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581030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100">
                <a:solidFill>
                  <a:schemeClr val="accent4">
                    <a:lumMod val="75000"/>
                  </a:schemeClr>
                </a:solidFill>
              </a:rPr>
              <a:t>Coberturas en Salud</a:t>
            </a:r>
          </a:p>
        </c:rich>
      </c:tx>
      <c:layout>
        <c:manualLayout>
          <c:xMode val="edge"/>
          <c:yMode val="edge"/>
          <c:x val="0.39846817357020881"/>
          <c:y val="2.62285084654583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428040244969374E-2"/>
          <c:y val="0.21388918051910177"/>
          <c:w val="0.89548862642169724"/>
          <c:h val="0.59959113444152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FBM!$EH$585</c:f>
              <c:strCache>
                <c:ptCount val="1"/>
                <c:pt idx="0">
                  <c:v>Quindío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FBM!$EI$584:$EJ$584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FBM!$EI$585:$EJ$585</c:f>
              <c:numCache>
                <c:formatCode>General</c:formatCode>
                <c:ptCount val="2"/>
                <c:pt idx="0">
                  <c:v>88.4</c:v>
                </c:pt>
                <c:pt idx="1">
                  <c:v>87.7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BC-4BBF-B8AC-68272BBB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32064"/>
        <c:axId val="97033600"/>
      </c:barChart>
      <c:lineChart>
        <c:grouping val="standard"/>
        <c:varyColors val="0"/>
        <c:ser>
          <c:idx val="1"/>
          <c:order val="1"/>
          <c:tx>
            <c:strRef>
              <c:f>FBM!$EH$586</c:f>
              <c:strCache>
                <c:ptCount val="1"/>
                <c:pt idx="0">
                  <c:v>La Tebaida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5.8333333333333362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8BC-4BBF-B8AC-68272BBBE5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5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8BC-4BBF-B8AC-68272BBBE5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FBM!$EI$584:$EJ$584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FBM!$EI$586:$EJ$586</c:f>
              <c:numCache>
                <c:formatCode>General</c:formatCode>
                <c:ptCount val="2"/>
                <c:pt idx="0">
                  <c:v>71.2</c:v>
                </c:pt>
                <c:pt idx="1">
                  <c:v>68.73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BC-4BBF-B8AC-68272BBB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32064"/>
        <c:axId val="97033600"/>
      </c:lineChart>
      <c:catAx>
        <c:axId val="970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33600"/>
        <c:crosses val="autoZero"/>
        <c:auto val="1"/>
        <c:lblAlgn val="ctr"/>
        <c:lblOffset val="100"/>
        <c:noMultiLvlLbl val="0"/>
      </c:catAx>
      <c:valAx>
        <c:axId val="97033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032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769444444444444"/>
          <c:y val="0.92370807815689704"/>
          <c:w val="0.74786111111111109"/>
          <c:h val="7.3880139982502174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Porcentaje de matrícula según nivel educativo</a:t>
            </a:r>
          </a:p>
        </c:rich>
      </c:tx>
      <c:layout>
        <c:manualLayout>
          <c:xMode val="edge"/>
          <c:yMode val="edge"/>
          <c:x val="0.18871794871794867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095889363311892"/>
          <c:y val="0.11805555555555555"/>
          <c:w val="0.49722222222222223"/>
          <c:h val="0.82870370370370372"/>
        </c:manualLayout>
      </c:layout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FBM!$EH$608:$EK$608</c:f>
              <c:strCache>
                <c:ptCount val="4"/>
                <c:pt idx="0">
                  <c:v>Pre 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FBM!$EH$610:$EK$610</c:f>
              <c:numCache>
                <c:formatCode>0%</c:formatCode>
                <c:ptCount val="4"/>
                <c:pt idx="0">
                  <c:v>6.8750948550614657E-2</c:v>
                </c:pt>
                <c:pt idx="1">
                  <c:v>0.42464713917134617</c:v>
                </c:pt>
                <c:pt idx="2">
                  <c:v>0.37911670966762784</c:v>
                </c:pt>
                <c:pt idx="3">
                  <c:v>0.1274852026104113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30-46B8-B71C-BD96A0FEC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248636195098701"/>
          <c:y val="0.33256561679790025"/>
          <c:w val="0.28084684619476413"/>
          <c:h val="0.3209798775153106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Porcentaje de Matrícula según zona y tipo de establecimiento</a:t>
            </a:r>
          </a:p>
        </c:rich>
      </c:tx>
      <c:layout>
        <c:manualLayout>
          <c:xMode val="edge"/>
          <c:yMode val="edge"/>
          <c:x val="0.13207018933954009"/>
          <c:y val="2.8169014084507043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96691922943596E-2"/>
          <c:y val="0.19954870224555263"/>
          <c:w val="0.8949084666303504"/>
          <c:h val="0.68447142023913676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1.9444466426621294E-2"/>
                  <c:y val="-2.7959883774309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999960432081667E-2"/>
                  <c:y val="-3.7401641388656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454516677877577E-2"/>
                  <c:y val="-3.2771645213533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757686068135955E-2"/>
                  <c:y val="-2.812975437900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FBM!$EH$613:$EK$613</c:f>
              <c:strCache>
                <c:ptCount val="4"/>
                <c:pt idx="0">
                  <c:v>Privado</c:v>
                </c:pt>
                <c:pt idx="1">
                  <c:v>Oficial</c:v>
                </c:pt>
                <c:pt idx="2">
                  <c:v>Urbano</c:v>
                </c:pt>
                <c:pt idx="3">
                  <c:v>Rural</c:v>
                </c:pt>
              </c:strCache>
            </c:strRef>
          </c:cat>
          <c:val>
            <c:numRef>
              <c:f>FBM!$EH$615:$EK$615</c:f>
              <c:numCache>
                <c:formatCode>0%</c:formatCode>
                <c:ptCount val="4"/>
                <c:pt idx="0" formatCode="0.0%">
                  <c:v>0</c:v>
                </c:pt>
                <c:pt idx="1">
                  <c:v>1</c:v>
                </c:pt>
                <c:pt idx="2">
                  <c:v>0.5714285714285714</c:v>
                </c:pt>
                <c:pt idx="3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DC-4A0A-AEBE-2263EBEF4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563584"/>
        <c:axId val="98565120"/>
        <c:axId val="0"/>
      </c:bar3DChart>
      <c:catAx>
        <c:axId val="9856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565120"/>
        <c:crosses val="autoZero"/>
        <c:auto val="1"/>
        <c:lblAlgn val="ctr"/>
        <c:lblOffset val="100"/>
        <c:noMultiLvlLbl val="0"/>
      </c:catAx>
      <c:valAx>
        <c:axId val="98565120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9856358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6E-4CB1-8A53-38E3DA6457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6E-4CB1-8A53-38E3DA6457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6E-4CB1-8A53-38E3DA6457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6E-4CB1-8A53-38E3DA6457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6E-4CB1-8A53-38E3DA6457A4}"/>
              </c:ext>
            </c:extLst>
          </c:dPt>
          <c:dLbls>
            <c:dLbl>
              <c:idx val="1"/>
              <c:layout>
                <c:manualLayout>
                  <c:x val="-1.6604397995130073E-3"/>
                  <c:y val="7.972096407126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813193985390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0219899756503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813193985390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FBM!$EH$665:$EH$674</c:f>
              <c:strCache>
                <c:ptCount val="10"/>
                <c:pt idx="0">
                  <c:v>Tasa de cobertura neta en educación preescolar</c:v>
                </c:pt>
                <c:pt idx="1">
                  <c:v>Tasa de cobertura neta en educación primaria</c:v>
                </c:pt>
                <c:pt idx="2">
                  <c:v>Tasa de cobertura neta en educación secundaria</c:v>
                </c:pt>
                <c:pt idx="3">
                  <c:v>Tasa de cobertura neta en educación media</c:v>
                </c:pt>
                <c:pt idx="4">
                  <c:v>Tasa de cobertura neta en educación básica</c:v>
                </c:pt>
                <c:pt idx="5">
                  <c:v>Tasa de cobertura bruta en educación preescolar</c:v>
                </c:pt>
                <c:pt idx="6">
                  <c:v>Tasa de cobertura bruta en educación primaria</c:v>
                </c:pt>
                <c:pt idx="7">
                  <c:v>Tasa de cobertura bruta en educación secundaria</c:v>
                </c:pt>
                <c:pt idx="8">
                  <c:v>Tasa de cobertura bruta en educación media</c:v>
                </c:pt>
                <c:pt idx="9">
                  <c:v>Tasa de cobertura bruta en educación básica</c:v>
                </c:pt>
              </c:strCache>
            </c:strRef>
          </c:cat>
          <c:val>
            <c:numRef>
              <c:f>FBM!$EI$665:$EI$674</c:f>
              <c:numCache>
                <c:formatCode>0.00%</c:formatCode>
                <c:ptCount val="10"/>
                <c:pt idx="0">
                  <c:v>0.35089999999999999</c:v>
                </c:pt>
                <c:pt idx="1">
                  <c:v>0.52659999999999996</c:v>
                </c:pt>
                <c:pt idx="2">
                  <c:v>0.57730000000000004</c:v>
                </c:pt>
                <c:pt idx="3">
                  <c:v>0.3523</c:v>
                </c:pt>
                <c:pt idx="4">
                  <c:v>0.59430000000000005</c:v>
                </c:pt>
                <c:pt idx="5">
                  <c:v>0.51139999999999997</c:v>
                </c:pt>
                <c:pt idx="6">
                  <c:v>0.66269999999999996</c:v>
                </c:pt>
                <c:pt idx="7">
                  <c:v>0.90480000000000005</c:v>
                </c:pt>
                <c:pt idx="8">
                  <c:v>0.68500000000000005</c:v>
                </c:pt>
                <c:pt idx="9">
                  <c:v>0.74180000000000001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F6E-4CB1-8A53-38E3DA645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98866304"/>
        <c:axId val="98867840"/>
      </c:barChart>
      <c:catAx>
        <c:axId val="988663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8867840"/>
        <c:crosses val="autoZero"/>
        <c:auto val="1"/>
        <c:lblAlgn val="ctr"/>
        <c:lblOffset val="100"/>
        <c:noMultiLvlLbl val="0"/>
      </c:catAx>
      <c:valAx>
        <c:axId val="9886784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</a:ln>
          </c:spPr>
        </c:majorGridlines>
        <c:numFmt formatCode="0.00%" sourceLinked="1"/>
        <c:majorTickMark val="out"/>
        <c:minorTickMark val="none"/>
        <c:tickLblPos val="high"/>
        <c:txPr>
          <a:bodyPr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</a:defRPr>
            </a:pPr>
            <a:endParaRPr lang="es-CO"/>
          </a:p>
        </c:txPr>
        <c:crossAx val="9886630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chart" Target="../charts/chart8.xml"/><Relationship Id="rId18" Type="http://schemas.openxmlformats.org/officeDocument/2006/relationships/chart" Target="../charts/chart13.xml"/><Relationship Id="rId26" Type="http://schemas.openxmlformats.org/officeDocument/2006/relationships/chart" Target="../charts/chart20.xml"/><Relationship Id="rId3" Type="http://schemas.openxmlformats.org/officeDocument/2006/relationships/image" Target="../media/image3.jpeg"/><Relationship Id="rId21" Type="http://schemas.openxmlformats.org/officeDocument/2006/relationships/chart" Target="../charts/chart16.xml"/><Relationship Id="rId7" Type="http://schemas.openxmlformats.org/officeDocument/2006/relationships/chart" Target="../charts/chart4.xml"/><Relationship Id="rId12" Type="http://schemas.openxmlformats.org/officeDocument/2006/relationships/chart" Target="../charts/chart7.xml"/><Relationship Id="rId17" Type="http://schemas.openxmlformats.org/officeDocument/2006/relationships/chart" Target="../charts/chart12.xml"/><Relationship Id="rId25" Type="http://schemas.openxmlformats.org/officeDocument/2006/relationships/chart" Target="../charts/chart19.xml"/><Relationship Id="rId2" Type="http://schemas.openxmlformats.org/officeDocument/2006/relationships/image" Target="../media/image2.png"/><Relationship Id="rId16" Type="http://schemas.openxmlformats.org/officeDocument/2006/relationships/chart" Target="../charts/chart11.xml"/><Relationship Id="rId20" Type="http://schemas.openxmlformats.org/officeDocument/2006/relationships/chart" Target="../charts/chart15.xml"/><Relationship Id="rId29" Type="http://schemas.openxmlformats.org/officeDocument/2006/relationships/chart" Target="../charts/chart2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5.png"/><Relationship Id="rId24" Type="http://schemas.openxmlformats.org/officeDocument/2006/relationships/chart" Target="../charts/chart18.xml"/><Relationship Id="rId32" Type="http://schemas.openxmlformats.org/officeDocument/2006/relationships/image" Target="../media/image9.emf"/><Relationship Id="rId5" Type="http://schemas.openxmlformats.org/officeDocument/2006/relationships/chart" Target="../charts/chart2.xml"/><Relationship Id="rId15" Type="http://schemas.openxmlformats.org/officeDocument/2006/relationships/chart" Target="../charts/chart10.xml"/><Relationship Id="rId23" Type="http://schemas.openxmlformats.org/officeDocument/2006/relationships/chart" Target="../charts/chart17.xml"/><Relationship Id="rId28" Type="http://schemas.openxmlformats.org/officeDocument/2006/relationships/chart" Target="../charts/chart22.xml"/><Relationship Id="rId10" Type="http://schemas.openxmlformats.org/officeDocument/2006/relationships/chart" Target="../charts/chart6.xml"/><Relationship Id="rId19" Type="http://schemas.openxmlformats.org/officeDocument/2006/relationships/chart" Target="../charts/chart14.xml"/><Relationship Id="rId31" Type="http://schemas.openxmlformats.org/officeDocument/2006/relationships/image" Target="../media/image8.jpeg"/><Relationship Id="rId4" Type="http://schemas.openxmlformats.org/officeDocument/2006/relationships/chart" Target="../charts/chart1.xml"/><Relationship Id="rId9" Type="http://schemas.openxmlformats.org/officeDocument/2006/relationships/chart" Target="../charts/chart5.xml"/><Relationship Id="rId14" Type="http://schemas.openxmlformats.org/officeDocument/2006/relationships/chart" Target="../charts/chart9.xml"/><Relationship Id="rId22" Type="http://schemas.openxmlformats.org/officeDocument/2006/relationships/image" Target="../media/image6.gif"/><Relationship Id="rId27" Type="http://schemas.openxmlformats.org/officeDocument/2006/relationships/chart" Target="../charts/chart21.xml"/><Relationship Id="rId30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28575</xdr:colOff>
      <xdr:row>5</xdr:row>
      <xdr:rowOff>171450</xdr:rowOff>
    </xdr:from>
    <xdr:to>
      <xdr:col>66</xdr:col>
      <xdr:colOff>28575</xdr:colOff>
      <xdr:row>20</xdr:row>
      <xdr:rowOff>19050</xdr:rowOff>
    </xdr:to>
    <xdr:sp macro="" textlink="">
      <xdr:nvSpPr>
        <xdr:cNvPr id="2" name="1 Rectángulo"/>
        <xdr:cNvSpPr/>
      </xdr:nvSpPr>
      <xdr:spPr>
        <a:xfrm>
          <a:off x="4829175" y="1171575"/>
          <a:ext cx="4000500" cy="2562225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48</xdr:col>
      <xdr:colOff>47625</xdr:colOff>
      <xdr:row>0</xdr:row>
      <xdr:rowOff>200025</xdr:rowOff>
    </xdr:from>
    <xdr:to>
      <xdr:col>90</xdr:col>
      <xdr:colOff>95250</xdr:colOff>
      <xdr:row>2</xdr:row>
      <xdr:rowOff>190500</xdr:rowOff>
    </xdr:to>
    <xdr:sp macro="" textlink="">
      <xdr:nvSpPr>
        <xdr:cNvPr id="3" name="2 CuadroTexto"/>
        <xdr:cNvSpPr txBox="1"/>
      </xdr:nvSpPr>
      <xdr:spPr>
        <a:xfrm>
          <a:off x="6448425" y="200025"/>
          <a:ext cx="564832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latin typeface="Gill Sans MT" panose="020B0502020104020203" pitchFamily="34" charset="0"/>
            </a:rPr>
            <a:t>FICHA BÁSICA MUNICIPAL</a:t>
          </a:r>
        </a:p>
      </xdr:txBody>
    </xdr:sp>
    <xdr:clientData/>
  </xdr:twoCellAnchor>
  <xdr:twoCellAnchor editAs="oneCell">
    <xdr:from>
      <xdr:col>0</xdr:col>
      <xdr:colOff>1</xdr:colOff>
      <xdr:row>3</xdr:row>
      <xdr:rowOff>1</xdr:rowOff>
    </xdr:from>
    <xdr:to>
      <xdr:col>3</xdr:col>
      <xdr:colOff>110094</xdr:colOff>
      <xdr:row>5</xdr:row>
      <xdr:rowOff>9524</xdr:rowOff>
    </xdr:to>
    <xdr:pic>
      <xdr:nvPicPr>
        <xdr:cNvPr id="6" name="5 Imagen" descr="C:\Users\AUXPLANEACION08\AppData\Local\Microsoft\Windows\Temporary Internet Files\Content.IE5\CBXU0F9Q\geolocalizaciocc81n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57226"/>
          <a:ext cx="510143" cy="352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152401</xdr:rowOff>
    </xdr:from>
    <xdr:to>
      <xdr:col>2</xdr:col>
      <xdr:colOff>126491</xdr:colOff>
      <xdr:row>23</xdr:row>
      <xdr:rowOff>19050</xdr:rowOff>
    </xdr:to>
    <xdr:pic>
      <xdr:nvPicPr>
        <xdr:cNvPr id="10" name="9 Imagen" descr="C:\Users\AUXPLANEACION08\AppData\Local\Microsoft\Windows\Temporary Internet Files\Content.IE5\CBXU0F9Q\icons-1337907_960_720[1]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85" t="49722" b="32917"/>
        <a:stretch/>
      </xdr:blipFill>
      <xdr:spPr bwMode="auto">
        <a:xfrm>
          <a:off x="0" y="3867151"/>
          <a:ext cx="393191" cy="409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</xdr:colOff>
      <xdr:row>21</xdr:row>
      <xdr:rowOff>19050</xdr:rowOff>
    </xdr:from>
    <xdr:to>
      <xdr:col>32</xdr:col>
      <xdr:colOff>123825</xdr:colOff>
      <xdr:row>22</xdr:row>
      <xdr:rowOff>161925</xdr:rowOff>
    </xdr:to>
    <xdr:sp macro="" textlink="">
      <xdr:nvSpPr>
        <xdr:cNvPr id="11" name="10 CuadroTexto"/>
        <xdr:cNvSpPr txBox="1"/>
      </xdr:nvSpPr>
      <xdr:spPr>
        <a:xfrm>
          <a:off x="695325" y="3914775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1. GENERALIDADES</a:t>
          </a:r>
        </a:p>
      </xdr:txBody>
    </xdr:sp>
    <xdr:clientData/>
  </xdr:twoCellAnchor>
  <xdr:twoCellAnchor>
    <xdr:from>
      <xdr:col>2</xdr:col>
      <xdr:colOff>104775</xdr:colOff>
      <xdr:row>26</xdr:row>
      <xdr:rowOff>1</xdr:rowOff>
    </xdr:from>
    <xdr:to>
      <xdr:col>46</xdr:col>
      <xdr:colOff>0</xdr:colOff>
      <xdr:row>47</xdr:row>
      <xdr:rowOff>0</xdr:rowOff>
    </xdr:to>
    <xdr:sp macro="" textlink="">
      <xdr:nvSpPr>
        <xdr:cNvPr id="12" name="11 CuadroTexto"/>
        <xdr:cNvSpPr txBox="1"/>
      </xdr:nvSpPr>
      <xdr:spPr>
        <a:xfrm>
          <a:off x="365459" y="4792580"/>
          <a:ext cx="5790699" cy="5955631"/>
        </a:xfrm>
        <a:prstGeom prst="rect">
          <a:avLst/>
        </a:prstGeom>
        <a:solidFill>
          <a:schemeClr val="lt1"/>
        </a:solidFill>
        <a:ln w="952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>
              <a:latin typeface="Gill Sans MT" panose="020B0502020104020203" pitchFamily="34" charset="0"/>
            </a:rPr>
            <a:t>Fundada este municipio el 14 de agosto de 1916 por los señores don Pedro Arango Cardona y Luis Enrique Arango Cardona, hermano del anterior y guaqueros partícipes de la Colonización Antioqueña del Quindío, fue elevada a la categoría de corregimiento de Armenia en 1917 y se erigió como municipio en el mes de julio de 1954. 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r>
            <a:rPr lang="es-CO" sz="1000">
              <a:latin typeface="Gill Sans MT" panose="020B0502020104020203" pitchFamily="34" charset="0"/>
            </a:rPr>
            <a:t>Los fundadores seleccionaron este territorio para la fundación debido a su temperamento visionario, el cual les permitió intuir la excelente ubicación económicamente estratégica de su suelo, en el cual irían a construirse carreteras y por el cual pasaría el ferrocarril.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r>
            <a:rPr lang="es-CO" sz="1000">
              <a:latin typeface="Gill Sans MT" panose="020B0502020104020203" pitchFamily="34" charset="0"/>
            </a:rPr>
            <a:t>La Tebaida se fundó en la última fase de la Colonización Antioqueña.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endParaRPr lang="es-CO" sz="1000"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23</xdr:col>
      <xdr:colOff>30079</xdr:colOff>
      <xdr:row>51</xdr:row>
      <xdr:rowOff>100264</xdr:rowOff>
    </xdr:from>
    <xdr:to>
      <xdr:col>45</xdr:col>
      <xdr:colOff>60158</xdr:colOff>
      <xdr:row>65</xdr:row>
      <xdr:rowOff>10026</xdr:rowOff>
    </xdr:to>
    <xdr:sp macro="" textlink="">
      <xdr:nvSpPr>
        <xdr:cNvPr id="16" name="15 CuadroTexto"/>
        <xdr:cNvSpPr txBox="1"/>
      </xdr:nvSpPr>
      <xdr:spPr>
        <a:xfrm>
          <a:off x="3027947" y="9224211"/>
          <a:ext cx="3058027" cy="2436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050">
              <a:latin typeface="+mn-lt"/>
            </a:rPr>
            <a:t>Conformada por tres colores, verde, blanco y rosado. El verde en forma de triángulo tiene como base el lado derecho donde soporta el asta y su vértice en la mitad dividiendo el blanco en la parte superior y el rosado en la parte inferior. El verde significa esperanza y riqueza, el blanco la paz de nuestra región y el rosado civismo y progreso.</a:t>
          </a:r>
        </a:p>
      </xdr:txBody>
    </xdr:sp>
    <xdr:clientData/>
  </xdr:twoCellAnchor>
  <xdr:twoCellAnchor>
    <xdr:from>
      <xdr:col>22</xdr:col>
      <xdr:colOff>10026</xdr:colOff>
      <xdr:row>66</xdr:row>
      <xdr:rowOff>90235</xdr:rowOff>
    </xdr:from>
    <xdr:to>
      <xdr:col>45</xdr:col>
      <xdr:colOff>104773</xdr:colOff>
      <xdr:row>76</xdr:row>
      <xdr:rowOff>100263</xdr:rowOff>
    </xdr:to>
    <xdr:sp macro="" textlink="">
      <xdr:nvSpPr>
        <xdr:cNvPr id="18" name="17 CuadroTexto"/>
        <xdr:cNvSpPr txBox="1"/>
      </xdr:nvSpPr>
      <xdr:spPr>
        <a:xfrm>
          <a:off x="2877552" y="12191998"/>
          <a:ext cx="3253037" cy="1814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CO" sz="1050">
              <a:latin typeface="+mn-lt"/>
            </a:rPr>
            <a:t>Dividido en tres secciones, la parte superior contiene un yunque sobre fondo verde significado del trabajo y esfuerzo. La parte inferior se divide en dos, al lado derecho esta la cabeza de una res de raza cebú sobre fondo blanco simbolizando la riqueza ganadera y el lado izquierdo una mata de plátano sobre fondo rosado representando la agricultura del municipio. En su parte inferior tiene una cinta dorada con las palabras “Trabajo-Divisas-Riqueza”.</a:t>
          </a:r>
        </a:p>
      </xdr:txBody>
    </xdr:sp>
    <xdr:clientData/>
  </xdr:twoCellAnchor>
  <xdr:oneCellAnchor>
    <xdr:from>
      <xdr:col>102</xdr:col>
      <xdr:colOff>28575</xdr:colOff>
      <xdr:row>93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962025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41</xdr:col>
      <xdr:colOff>104775</xdr:colOff>
      <xdr:row>3</xdr:row>
      <xdr:rowOff>9525</xdr:rowOff>
    </xdr:from>
    <xdr:to>
      <xdr:col>91</xdr:col>
      <xdr:colOff>85725</xdr:colOff>
      <xdr:row>4</xdr:row>
      <xdr:rowOff>171449</xdr:rowOff>
    </xdr:to>
    <xdr:sp macro="" textlink="">
      <xdr:nvSpPr>
        <xdr:cNvPr id="4" name="3 CuadroTexto"/>
        <xdr:cNvSpPr txBox="1"/>
      </xdr:nvSpPr>
      <xdr:spPr>
        <a:xfrm>
          <a:off x="5572125" y="666750"/>
          <a:ext cx="6686550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CO" sz="1800" b="1">
              <a:solidFill>
                <a:schemeClr val="bg1"/>
              </a:solidFill>
              <a:latin typeface="Gill Sans MT" panose="020B0502020104020203" pitchFamily="34" charset="0"/>
            </a:rPr>
            <a:t>VIGENCIA 2017</a:t>
          </a:r>
        </a:p>
      </xdr:txBody>
    </xdr:sp>
    <xdr:clientData/>
  </xdr:twoCellAnchor>
  <xdr:twoCellAnchor>
    <xdr:from>
      <xdr:col>5</xdr:col>
      <xdr:colOff>28575</xdr:colOff>
      <xdr:row>272</xdr:row>
      <xdr:rowOff>19050</xdr:rowOff>
    </xdr:from>
    <xdr:to>
      <xdr:col>32</xdr:col>
      <xdr:colOff>123825</xdr:colOff>
      <xdr:row>273</xdr:row>
      <xdr:rowOff>161925</xdr:rowOff>
    </xdr:to>
    <xdr:sp macro="" textlink="">
      <xdr:nvSpPr>
        <xdr:cNvPr id="23" name="22 CuadroTexto"/>
        <xdr:cNvSpPr txBox="1"/>
      </xdr:nvSpPr>
      <xdr:spPr>
        <a:xfrm>
          <a:off x="695325" y="3914775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1I. DEMOGRAFÍA</a:t>
          </a:r>
        </a:p>
      </xdr:txBody>
    </xdr:sp>
    <xdr:clientData/>
  </xdr:twoCellAnchor>
  <xdr:twoCellAnchor editAs="oneCell">
    <xdr:from>
      <xdr:col>0</xdr:col>
      <xdr:colOff>0</xdr:colOff>
      <xdr:row>272</xdr:row>
      <xdr:rowOff>0</xdr:rowOff>
    </xdr:from>
    <xdr:to>
      <xdr:col>4</xdr:col>
      <xdr:colOff>126400</xdr:colOff>
      <xdr:row>274</xdr:row>
      <xdr:rowOff>76199</xdr:rowOff>
    </xdr:to>
    <xdr:pic>
      <xdr:nvPicPr>
        <xdr:cNvPr id="28" name="27 Imagen" descr="C:\Users\AUXPLANEACION08\AppData\Local\Microsoft\Windows\Temporary Internet Files\Content.IE5\J21K44C9\Group_people_icon[1]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40826"/>
          <a:ext cx="659800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10026</xdr:colOff>
      <xdr:row>286</xdr:row>
      <xdr:rowOff>161925</xdr:rowOff>
    </xdr:from>
    <xdr:to>
      <xdr:col>92</xdr:col>
      <xdr:colOff>0</xdr:colOff>
      <xdr:row>302</xdr:row>
      <xdr:rowOff>0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47</xdr:col>
      <xdr:colOff>57149</xdr:colOff>
      <xdr:row>306</xdr:row>
      <xdr:rowOff>171449</xdr:rowOff>
    </xdr:from>
    <xdr:to>
      <xdr:col>92</xdr:col>
      <xdr:colOff>47625</xdr:colOff>
      <xdr:row>326</xdr:row>
      <xdr:rowOff>180974</xdr:rowOff>
    </xdr:to>
    <xdr:graphicFrame macro="">
      <xdr:nvGraphicFramePr>
        <xdr:cNvPr id="24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47</xdr:col>
      <xdr:colOff>9525</xdr:colOff>
      <xdr:row>343</xdr:row>
      <xdr:rowOff>501</xdr:rowOff>
    </xdr:from>
    <xdr:to>
      <xdr:col>92</xdr:col>
      <xdr:colOff>9524</xdr:colOff>
      <xdr:row>354</xdr:row>
      <xdr:rowOff>19049</xdr:rowOff>
    </xdr:to>
    <xdr:graphicFrame macro="">
      <xdr:nvGraphicFramePr>
        <xdr:cNvPr id="34" name="3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46</xdr:col>
      <xdr:colOff>104273</xdr:colOff>
      <xdr:row>366</xdr:row>
      <xdr:rowOff>10026</xdr:rowOff>
    </xdr:from>
    <xdr:to>
      <xdr:col>92</xdr:col>
      <xdr:colOff>30079</xdr:colOff>
      <xdr:row>383</xdr:row>
      <xdr:rowOff>0</xdr:rowOff>
    </xdr:to>
    <xdr:graphicFrame macro="">
      <xdr:nvGraphicFramePr>
        <xdr:cNvPr id="26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5</xdr:col>
      <xdr:colOff>28575</xdr:colOff>
      <xdr:row>438</xdr:row>
      <xdr:rowOff>19050</xdr:rowOff>
    </xdr:from>
    <xdr:to>
      <xdr:col>32</xdr:col>
      <xdr:colOff>123825</xdr:colOff>
      <xdr:row>439</xdr:row>
      <xdr:rowOff>161925</xdr:rowOff>
    </xdr:to>
    <xdr:sp macro="" textlink="">
      <xdr:nvSpPr>
        <xdr:cNvPr id="27" name="26 CuadroTexto"/>
        <xdr:cNvSpPr txBox="1"/>
      </xdr:nvSpPr>
      <xdr:spPr>
        <a:xfrm>
          <a:off x="695325" y="58388250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1II. SALUD Y BIENESTAR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R</a:t>
          </a:r>
        </a:p>
      </xdr:txBody>
    </xdr:sp>
    <xdr:clientData/>
  </xdr:twoCellAnchor>
  <xdr:twoCellAnchor editAs="oneCell">
    <xdr:from>
      <xdr:col>0</xdr:col>
      <xdr:colOff>0</xdr:colOff>
      <xdr:row>438</xdr:row>
      <xdr:rowOff>1</xdr:rowOff>
    </xdr:from>
    <xdr:to>
      <xdr:col>4</xdr:col>
      <xdr:colOff>122765</xdr:colOff>
      <xdr:row>440</xdr:row>
      <xdr:rowOff>19049</xdr:rowOff>
    </xdr:to>
    <xdr:pic>
      <xdr:nvPicPr>
        <xdr:cNvPr id="35" name="34 Imagen" descr="C:\Users\AUXPLANEACION08\AppData\Local\Microsoft\Windows\Temporary Internet Files\Content.IE5\CBXU0F9Q\buena-salud-para-tu-corazon-620x360[1]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34476"/>
          <a:ext cx="65616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0</xdr:colOff>
      <xdr:row>274</xdr:row>
      <xdr:rowOff>57150</xdr:rowOff>
    </xdr:from>
    <xdr:to>
      <xdr:col>92</xdr:col>
      <xdr:colOff>9525</xdr:colOff>
      <xdr:row>284</xdr:row>
      <xdr:rowOff>4762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46</xdr:col>
      <xdr:colOff>116418</xdr:colOff>
      <xdr:row>582</xdr:row>
      <xdr:rowOff>170447</xdr:rowOff>
    </xdr:from>
    <xdr:to>
      <xdr:col>91</xdr:col>
      <xdr:colOff>130343</xdr:colOff>
      <xdr:row>597</xdr:row>
      <xdr:rowOff>30078</xdr:rowOff>
    </xdr:to>
    <xdr:graphicFrame macro="">
      <xdr:nvGraphicFramePr>
        <xdr:cNvPr id="29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5</xdr:col>
      <xdr:colOff>28575</xdr:colOff>
      <xdr:row>599</xdr:row>
      <xdr:rowOff>19050</xdr:rowOff>
    </xdr:from>
    <xdr:to>
      <xdr:col>32</xdr:col>
      <xdr:colOff>123825</xdr:colOff>
      <xdr:row>600</xdr:row>
      <xdr:rowOff>161925</xdr:rowOff>
    </xdr:to>
    <xdr:sp macro="" textlink="">
      <xdr:nvSpPr>
        <xdr:cNvPr id="30" name="29 CuadroTexto"/>
        <xdr:cNvSpPr txBox="1"/>
      </xdr:nvSpPr>
      <xdr:spPr>
        <a:xfrm>
          <a:off x="695325" y="78838425"/>
          <a:ext cx="37909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1V. EDUCACIÓN</a:t>
          </a:r>
        </a:p>
      </xdr:txBody>
    </xdr:sp>
    <xdr:clientData/>
  </xdr:twoCellAnchor>
  <xdr:twoCellAnchor editAs="oneCell">
    <xdr:from>
      <xdr:col>0</xdr:col>
      <xdr:colOff>0</xdr:colOff>
      <xdr:row>598</xdr:row>
      <xdr:rowOff>161926</xdr:rowOff>
    </xdr:from>
    <xdr:to>
      <xdr:col>4</xdr:col>
      <xdr:colOff>38098</xdr:colOff>
      <xdr:row>601</xdr:row>
      <xdr:rowOff>8841</xdr:rowOff>
    </xdr:to>
    <xdr:pic>
      <xdr:nvPicPr>
        <xdr:cNvPr id="32" name="31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538251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93133</xdr:colOff>
      <xdr:row>622</xdr:row>
      <xdr:rowOff>178858</xdr:rowOff>
    </xdr:from>
    <xdr:to>
      <xdr:col>45</xdr:col>
      <xdr:colOff>116417</xdr:colOff>
      <xdr:row>637</xdr:row>
      <xdr:rowOff>160867</xdr:rowOff>
    </xdr:to>
    <xdr:graphicFrame macro="">
      <xdr:nvGraphicFramePr>
        <xdr:cNvPr id="3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47</xdr:col>
      <xdr:colOff>0</xdr:colOff>
      <xdr:row>623</xdr:row>
      <xdr:rowOff>0</xdr:rowOff>
    </xdr:from>
    <xdr:to>
      <xdr:col>92</xdr:col>
      <xdr:colOff>0</xdr:colOff>
      <xdr:row>637</xdr:row>
      <xdr:rowOff>171450</xdr:rowOff>
    </xdr:to>
    <xdr:graphicFrame macro="">
      <xdr:nvGraphicFramePr>
        <xdr:cNvPr id="36" name="3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>
    <xdr:from>
      <xdr:col>47</xdr:col>
      <xdr:colOff>1</xdr:colOff>
      <xdr:row>662</xdr:row>
      <xdr:rowOff>171450</xdr:rowOff>
    </xdr:from>
    <xdr:to>
      <xdr:col>92</xdr:col>
      <xdr:colOff>9525</xdr:colOff>
      <xdr:row>680</xdr:row>
      <xdr:rowOff>161925</xdr:rowOff>
    </xdr:to>
    <xdr:graphicFrame macro="">
      <xdr:nvGraphicFramePr>
        <xdr:cNvPr id="39" name="3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twoCellAnchor>
  <xdr:twoCellAnchor>
    <xdr:from>
      <xdr:col>2</xdr:col>
      <xdr:colOff>40216</xdr:colOff>
      <xdr:row>662</xdr:row>
      <xdr:rowOff>169333</xdr:rowOff>
    </xdr:from>
    <xdr:to>
      <xdr:col>45</xdr:col>
      <xdr:colOff>82549</xdr:colOff>
      <xdr:row>680</xdr:row>
      <xdr:rowOff>178858</xdr:rowOff>
    </xdr:to>
    <xdr:graphicFrame macro="">
      <xdr:nvGraphicFramePr>
        <xdr:cNvPr id="37" name="3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twoCellAnchor>
  <xdr:twoCellAnchor>
    <xdr:from>
      <xdr:col>2</xdr:col>
      <xdr:colOff>113242</xdr:colOff>
      <xdr:row>684</xdr:row>
      <xdr:rowOff>139700</xdr:rowOff>
    </xdr:from>
    <xdr:to>
      <xdr:col>45</xdr:col>
      <xdr:colOff>127000</xdr:colOff>
      <xdr:row>699</xdr:row>
      <xdr:rowOff>167217</xdr:rowOff>
    </xdr:to>
    <xdr:graphicFrame macro="">
      <xdr:nvGraphicFramePr>
        <xdr:cNvPr id="38" name="3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twoCellAnchor>
  <xdr:twoCellAnchor>
    <xdr:from>
      <xdr:col>5</xdr:col>
      <xdr:colOff>28575</xdr:colOff>
      <xdr:row>722</xdr:row>
      <xdr:rowOff>19050</xdr:rowOff>
    </xdr:from>
    <xdr:to>
      <xdr:col>32</xdr:col>
      <xdr:colOff>123825</xdr:colOff>
      <xdr:row>723</xdr:row>
      <xdr:rowOff>161925</xdr:rowOff>
    </xdr:to>
    <xdr:sp macro="" textlink="">
      <xdr:nvSpPr>
        <xdr:cNvPr id="41" name="40 CuadroTexto"/>
        <xdr:cNvSpPr txBox="1"/>
      </xdr:nvSpPr>
      <xdr:spPr>
        <a:xfrm>
          <a:off x="695325" y="61464825"/>
          <a:ext cx="3800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V. SERVICIOS PÚBLICOS</a:t>
          </a:r>
        </a:p>
      </xdr:txBody>
    </xdr:sp>
    <xdr:clientData/>
  </xdr:twoCellAnchor>
  <xdr:oneCellAnchor>
    <xdr:from>
      <xdr:col>0</xdr:col>
      <xdr:colOff>0</xdr:colOff>
      <xdr:row>721</xdr:row>
      <xdr:rowOff>161926</xdr:rowOff>
    </xdr:from>
    <xdr:ext cx="571498" cy="389840"/>
    <xdr:pic>
      <xdr:nvPicPr>
        <xdr:cNvPr id="42" name="41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45775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</xdr:colOff>
      <xdr:row>704</xdr:row>
      <xdr:rowOff>9524</xdr:rowOff>
    </xdr:from>
    <xdr:to>
      <xdr:col>46</xdr:col>
      <xdr:colOff>28576</xdr:colOff>
      <xdr:row>719</xdr:row>
      <xdr:rowOff>0</xdr:rowOff>
    </xdr:to>
    <xdr:graphicFrame macro="">
      <xdr:nvGraphicFramePr>
        <xdr:cNvPr id="43" name="4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twoCellAnchor>
  <xdr:twoCellAnchor>
    <xdr:from>
      <xdr:col>2</xdr:col>
      <xdr:colOff>101490</xdr:colOff>
      <xdr:row>790</xdr:row>
      <xdr:rowOff>10026</xdr:rowOff>
    </xdr:from>
    <xdr:to>
      <xdr:col>46</xdr:col>
      <xdr:colOff>80210</xdr:colOff>
      <xdr:row>809</xdr:row>
      <xdr:rowOff>20053</xdr:rowOff>
    </xdr:to>
    <xdr:graphicFrame macro="">
      <xdr:nvGraphicFramePr>
        <xdr:cNvPr id="40" name="3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twoCellAnchor>
  <xdr:twoCellAnchor>
    <xdr:from>
      <xdr:col>47</xdr:col>
      <xdr:colOff>38101</xdr:colOff>
      <xdr:row>790</xdr:row>
      <xdr:rowOff>0</xdr:rowOff>
    </xdr:from>
    <xdr:to>
      <xdr:col>91</xdr:col>
      <xdr:colOff>142875</xdr:colOff>
      <xdr:row>809</xdr:row>
      <xdr:rowOff>20053</xdr:rowOff>
    </xdr:to>
    <xdr:graphicFrame macro="">
      <xdr:nvGraphicFramePr>
        <xdr:cNvPr id="44" name="4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twoCellAnchor>
  <xdr:twoCellAnchor>
    <xdr:from>
      <xdr:col>3</xdr:col>
      <xdr:colOff>20275</xdr:colOff>
      <xdr:row>814</xdr:row>
      <xdr:rowOff>5513</xdr:rowOff>
    </xdr:from>
    <xdr:to>
      <xdr:col>46</xdr:col>
      <xdr:colOff>83943</xdr:colOff>
      <xdr:row>831</xdr:row>
      <xdr:rowOff>5514</xdr:rowOff>
    </xdr:to>
    <xdr:graphicFrame macro="">
      <xdr:nvGraphicFramePr>
        <xdr:cNvPr id="45" name="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twoCellAnchor>
  <xdr:twoCellAnchor>
    <xdr:from>
      <xdr:col>47</xdr:col>
      <xdr:colOff>133349</xdr:colOff>
      <xdr:row>814</xdr:row>
      <xdr:rowOff>0</xdr:rowOff>
    </xdr:from>
    <xdr:to>
      <xdr:col>91</xdr:col>
      <xdr:colOff>104775</xdr:colOff>
      <xdr:row>831</xdr:row>
      <xdr:rowOff>19050</xdr:rowOff>
    </xdr:to>
    <xdr:graphicFrame macro="">
      <xdr:nvGraphicFramePr>
        <xdr:cNvPr id="46" name="4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twoCellAnchor>
  <xdr:twoCellAnchor>
    <xdr:from>
      <xdr:col>5</xdr:col>
      <xdr:colOff>28575</xdr:colOff>
      <xdr:row>833</xdr:row>
      <xdr:rowOff>19050</xdr:rowOff>
    </xdr:from>
    <xdr:to>
      <xdr:col>32</xdr:col>
      <xdr:colOff>123825</xdr:colOff>
      <xdr:row>834</xdr:row>
      <xdr:rowOff>161925</xdr:rowOff>
    </xdr:to>
    <xdr:sp macro="" textlink="">
      <xdr:nvSpPr>
        <xdr:cNvPr id="47" name="46 CuadroTexto"/>
        <xdr:cNvSpPr txBox="1"/>
      </xdr:nvSpPr>
      <xdr:spPr>
        <a:xfrm>
          <a:off x="695325" y="145075275"/>
          <a:ext cx="3800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VI. VÍAS Y TRANSPORTE</a:t>
          </a:r>
        </a:p>
      </xdr:txBody>
    </xdr:sp>
    <xdr:clientData/>
  </xdr:twoCellAnchor>
  <xdr:twoCellAnchor editAs="oneCell">
    <xdr:from>
      <xdr:col>0</xdr:col>
      <xdr:colOff>1</xdr:colOff>
      <xdr:row>832</xdr:row>
      <xdr:rowOff>161925</xdr:rowOff>
    </xdr:from>
    <xdr:to>
      <xdr:col>4</xdr:col>
      <xdr:colOff>41984</xdr:colOff>
      <xdr:row>835</xdr:row>
      <xdr:rowOff>10628</xdr:rowOff>
    </xdr:to>
    <xdr:pic>
      <xdr:nvPicPr>
        <xdr:cNvPr id="51" name="50 Imagen" descr="C:\Users\AUXPLANEACION08\AppData\Local\Microsoft\Windows\Temporary Internet Files\Content.IE5\QJR6QI2A\Transporte-diego-19102009[1].gi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5125400"/>
          <a:ext cx="575383" cy="391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0</xdr:colOff>
      <xdr:row>916</xdr:row>
      <xdr:rowOff>17319</xdr:rowOff>
    </xdr:from>
    <xdr:to>
      <xdr:col>92</xdr:col>
      <xdr:colOff>19050</xdr:colOff>
      <xdr:row>931</xdr:row>
      <xdr:rowOff>170391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twoCellAnchor>
  <xdr:twoCellAnchor>
    <xdr:from>
      <xdr:col>47</xdr:col>
      <xdr:colOff>23813</xdr:colOff>
      <xdr:row>933</xdr:row>
      <xdr:rowOff>176576</xdr:rowOff>
    </xdr:from>
    <xdr:to>
      <xdr:col>92</xdr:col>
      <xdr:colOff>38100</xdr:colOff>
      <xdr:row>951</xdr:row>
      <xdr:rowOff>8659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twoCellAnchor>
  <xdr:twoCellAnchor>
    <xdr:from>
      <xdr:col>7</xdr:col>
      <xdr:colOff>18548</xdr:colOff>
      <xdr:row>953</xdr:row>
      <xdr:rowOff>9024</xdr:rowOff>
    </xdr:from>
    <xdr:to>
      <xdr:col>34</xdr:col>
      <xdr:colOff>113799</xdr:colOff>
      <xdr:row>954</xdr:row>
      <xdr:rowOff>151899</xdr:rowOff>
    </xdr:to>
    <xdr:sp macro="" textlink="">
      <xdr:nvSpPr>
        <xdr:cNvPr id="49" name="46 CuadroTexto"/>
        <xdr:cNvSpPr txBox="1"/>
      </xdr:nvSpPr>
      <xdr:spPr>
        <a:xfrm>
          <a:off x="930943" y="184382945"/>
          <a:ext cx="3724777" cy="323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EQUIPAMIENTO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100933</xdr:colOff>
      <xdr:row>952</xdr:row>
      <xdr:rowOff>159919</xdr:rowOff>
    </xdr:from>
    <xdr:ext cx="600783" cy="382103"/>
    <xdr:pic>
      <xdr:nvPicPr>
        <xdr:cNvPr id="50" name="50 Imagen" descr="C:\Users\AUXPLANEACION08\AppData\Local\Microsoft\Windows\Temporary Internet Files\Content.IE5\QJR6QI2A\Transporte-diego-19102009[1].gi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33" y="180122261"/>
          <a:ext cx="600783" cy="382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78706</xdr:colOff>
      <xdr:row>1007</xdr:row>
      <xdr:rowOff>29076</xdr:rowOff>
    </xdr:from>
    <xdr:to>
      <xdr:col>33</xdr:col>
      <xdr:colOff>43615</xdr:colOff>
      <xdr:row>1008</xdr:row>
      <xdr:rowOff>171951</xdr:rowOff>
    </xdr:to>
    <xdr:sp macro="" textlink="">
      <xdr:nvSpPr>
        <xdr:cNvPr id="48" name="46 CuadroTexto"/>
        <xdr:cNvSpPr txBox="1"/>
      </xdr:nvSpPr>
      <xdr:spPr>
        <a:xfrm>
          <a:off x="730417" y="189095313"/>
          <a:ext cx="3724777" cy="323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VIII.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SECTOR AGROPECUARIO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5</xdr:col>
      <xdr:colOff>28575</xdr:colOff>
      <xdr:row>1079</xdr:row>
      <xdr:rowOff>19050</xdr:rowOff>
    </xdr:from>
    <xdr:to>
      <xdr:col>42</xdr:col>
      <xdr:colOff>66675</xdr:colOff>
      <xdr:row>1080</xdr:row>
      <xdr:rowOff>161925</xdr:rowOff>
    </xdr:to>
    <xdr:sp macro="" textlink="">
      <xdr:nvSpPr>
        <xdr:cNvPr id="53" name="52 CuadroTexto"/>
        <xdr:cNvSpPr txBox="1"/>
      </xdr:nvSpPr>
      <xdr:spPr>
        <a:xfrm>
          <a:off x="695325" y="185070750"/>
          <a:ext cx="50768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XI. CATASTRO Y PROPIEDAD RAÍZ </a:t>
          </a:r>
        </a:p>
      </xdr:txBody>
    </xdr:sp>
    <xdr:clientData/>
  </xdr:twoCellAnchor>
  <xdr:oneCellAnchor>
    <xdr:from>
      <xdr:col>0</xdr:col>
      <xdr:colOff>0</xdr:colOff>
      <xdr:row>1078</xdr:row>
      <xdr:rowOff>161926</xdr:rowOff>
    </xdr:from>
    <xdr:ext cx="571498" cy="389840"/>
    <xdr:pic>
      <xdr:nvPicPr>
        <xdr:cNvPr id="54" name="53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032651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28575</xdr:colOff>
      <xdr:row>1197</xdr:row>
      <xdr:rowOff>19050</xdr:rowOff>
    </xdr:from>
    <xdr:to>
      <xdr:col>42</xdr:col>
      <xdr:colOff>66675</xdr:colOff>
      <xdr:row>1198</xdr:row>
      <xdr:rowOff>161925</xdr:rowOff>
    </xdr:to>
    <xdr:sp macro="" textlink="">
      <xdr:nvSpPr>
        <xdr:cNvPr id="55" name="54 CuadroTexto"/>
        <xdr:cNvSpPr txBox="1"/>
      </xdr:nvSpPr>
      <xdr:spPr>
        <a:xfrm>
          <a:off x="695325" y="191585850"/>
          <a:ext cx="50768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TURISMO </a:t>
          </a:r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1196</xdr:row>
      <xdr:rowOff>152401</xdr:rowOff>
    </xdr:from>
    <xdr:ext cx="571498" cy="389840"/>
    <xdr:pic>
      <xdr:nvPicPr>
        <xdr:cNvPr id="56" name="55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538226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28575</xdr:colOff>
      <xdr:row>1233</xdr:row>
      <xdr:rowOff>19050</xdr:rowOff>
    </xdr:from>
    <xdr:to>
      <xdr:col>42</xdr:col>
      <xdr:colOff>66675</xdr:colOff>
      <xdr:row>1234</xdr:row>
      <xdr:rowOff>161925</xdr:rowOff>
    </xdr:to>
    <xdr:sp macro="" textlink="">
      <xdr:nvSpPr>
        <xdr:cNvPr id="57" name="56 CuadroTexto"/>
        <xdr:cNvSpPr txBox="1"/>
      </xdr:nvSpPr>
      <xdr:spPr>
        <a:xfrm>
          <a:off x="678007" y="208668505"/>
          <a:ext cx="4973782" cy="324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FINANZAS  </a:t>
          </a:r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1232</xdr:row>
      <xdr:rowOff>152401</xdr:rowOff>
    </xdr:from>
    <xdr:ext cx="571498" cy="389840"/>
    <xdr:pic>
      <xdr:nvPicPr>
        <xdr:cNvPr id="58" name="57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20015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127556</xdr:colOff>
      <xdr:row>1270</xdr:row>
      <xdr:rowOff>128114</xdr:rowOff>
    </xdr:from>
    <xdr:to>
      <xdr:col>46</xdr:col>
      <xdr:colOff>21723</xdr:colOff>
      <xdr:row>1286</xdr:row>
      <xdr:rowOff>171003</xdr:rowOff>
    </xdr:to>
    <xdr:graphicFrame macro="">
      <xdr:nvGraphicFramePr>
        <xdr:cNvPr id="62" name="6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twoCellAnchor>
  <xdr:twoCellAnchor>
    <xdr:from>
      <xdr:col>46</xdr:col>
      <xdr:colOff>120317</xdr:colOff>
      <xdr:row>1270</xdr:row>
      <xdr:rowOff>137360</xdr:rowOff>
    </xdr:from>
    <xdr:to>
      <xdr:col>91</xdr:col>
      <xdr:colOff>130342</xdr:colOff>
      <xdr:row>1286</xdr:row>
      <xdr:rowOff>160421</xdr:rowOff>
    </xdr:to>
    <xdr:graphicFrame macro="">
      <xdr:nvGraphicFramePr>
        <xdr:cNvPr id="64" name="6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twoCellAnchor>
  <xdr:twoCellAnchor>
    <xdr:from>
      <xdr:col>46</xdr:col>
      <xdr:colOff>130341</xdr:colOff>
      <xdr:row>424</xdr:row>
      <xdr:rowOff>1</xdr:rowOff>
    </xdr:from>
    <xdr:to>
      <xdr:col>92</xdr:col>
      <xdr:colOff>30078</xdr:colOff>
      <xdr:row>435</xdr:row>
      <xdr:rowOff>1</xdr:rowOff>
    </xdr:to>
    <xdr:graphicFrame macro="">
      <xdr:nvGraphicFramePr>
        <xdr:cNvPr id="59" name="5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twoCellAnchor>
  <xdr:twoCellAnchor>
    <xdr:from>
      <xdr:col>46</xdr:col>
      <xdr:colOff>84663</xdr:colOff>
      <xdr:row>549</xdr:row>
      <xdr:rowOff>105833</xdr:rowOff>
    </xdr:from>
    <xdr:to>
      <xdr:col>91</xdr:col>
      <xdr:colOff>127000</xdr:colOff>
      <xdr:row>556</xdr:row>
      <xdr:rowOff>148167</xdr:rowOff>
    </xdr:to>
    <xdr:graphicFrame macro="">
      <xdr:nvGraphicFramePr>
        <xdr:cNvPr id="67" name="6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twoCellAnchor>
  <xdr:twoCellAnchor>
    <xdr:from>
      <xdr:col>48</xdr:col>
      <xdr:colOff>63500</xdr:colOff>
      <xdr:row>54</xdr:row>
      <xdr:rowOff>137584</xdr:rowOff>
    </xdr:from>
    <xdr:to>
      <xdr:col>65</xdr:col>
      <xdr:colOff>84667</xdr:colOff>
      <xdr:row>79</xdr:row>
      <xdr:rowOff>10583</xdr:rowOff>
    </xdr:to>
    <xdr:sp macro="" textlink="">
      <xdr:nvSpPr>
        <xdr:cNvPr id="72" name="15 CuadroTexto"/>
        <xdr:cNvSpPr txBox="1"/>
      </xdr:nvSpPr>
      <xdr:spPr>
        <a:xfrm>
          <a:off x="6815667" y="10498667"/>
          <a:ext cx="2360083" cy="473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050" b="1">
              <a:latin typeface="+mn-lt"/>
            </a:rPr>
            <a:t>CORO</a:t>
          </a:r>
        </a:p>
        <a:p>
          <a:r>
            <a:rPr lang="es-CO" sz="1050">
              <a:latin typeface="+mn-lt"/>
            </a:rPr>
            <a:t>Erguida cual la palmera</a:t>
          </a:r>
        </a:p>
        <a:p>
          <a:r>
            <a:rPr lang="es-CO" sz="1050">
              <a:latin typeface="+mn-lt"/>
            </a:rPr>
            <a:t>Sobre la tierra quindiana</a:t>
          </a:r>
        </a:p>
        <a:p>
          <a:r>
            <a:rPr lang="es-CO" sz="1050">
              <a:latin typeface="+mn-lt"/>
            </a:rPr>
            <a:t>Surgió una ciudad señera</a:t>
          </a:r>
        </a:p>
        <a:p>
          <a:r>
            <a:rPr lang="es-CO" sz="1050">
              <a:latin typeface="+mn-lt"/>
            </a:rPr>
            <a:t>Franca, noble y soberana.</a:t>
          </a:r>
        </a:p>
        <a:p>
          <a:r>
            <a:rPr lang="es-CO" sz="1050">
              <a:latin typeface="+mn-lt"/>
            </a:rPr>
            <a:t>Precia estirpe montañera</a:t>
          </a:r>
        </a:p>
        <a:p>
          <a:r>
            <a:rPr lang="es-CO" sz="1050">
              <a:latin typeface="+mn-lt"/>
            </a:rPr>
            <a:t>Tibio lucero del alma</a:t>
          </a:r>
        </a:p>
        <a:p>
          <a:r>
            <a:rPr lang="es-CO" sz="1050">
              <a:latin typeface="+mn-lt"/>
            </a:rPr>
            <a:t>Lugar de muchos caminos que van derechito al alma. (Bis)</a:t>
          </a:r>
        </a:p>
        <a:p>
          <a:pPr algn="ctr"/>
          <a:r>
            <a:rPr lang="es-CO" sz="1050" b="1">
              <a:latin typeface="+mn-lt"/>
            </a:rPr>
            <a:t>I</a:t>
          </a:r>
        </a:p>
        <a:p>
          <a:r>
            <a:rPr lang="es-CO" sz="1050">
              <a:latin typeface="+mn-lt"/>
            </a:rPr>
            <a:t>Que Dios bendiga tu nombre </a:t>
          </a:r>
        </a:p>
        <a:p>
          <a:r>
            <a:rPr lang="es-CO" sz="1050">
              <a:latin typeface="+mn-lt"/>
            </a:rPr>
            <a:t>Fértil pedazo de patria</a:t>
          </a:r>
        </a:p>
        <a:p>
          <a:r>
            <a:rPr lang="es-CO" sz="1050">
              <a:latin typeface="+mn-lt"/>
            </a:rPr>
            <a:t>Donde florecen cafetos</a:t>
          </a:r>
        </a:p>
        <a:p>
          <a:r>
            <a:rPr lang="es-CO" sz="1050">
              <a:latin typeface="+mn-lt"/>
            </a:rPr>
            <a:t>Como si fueran guirnaldas.</a:t>
          </a:r>
        </a:p>
        <a:p>
          <a:r>
            <a:rPr lang="es-CO" sz="1050">
              <a:latin typeface="+mn-lt"/>
            </a:rPr>
            <a:t>Somos arrieros de Antioquia</a:t>
          </a:r>
        </a:p>
        <a:p>
          <a:r>
            <a:rPr lang="es-CO" sz="1050">
              <a:latin typeface="+mn-lt"/>
            </a:rPr>
            <a:t>Que ganamos la batalla</a:t>
          </a:r>
        </a:p>
        <a:p>
          <a:r>
            <a:rPr lang="es-CO" sz="1050">
              <a:latin typeface="+mn-lt"/>
            </a:rPr>
            <a:t>Cuando fundamos un pueblo</a:t>
          </a:r>
        </a:p>
        <a:p>
          <a:r>
            <a:rPr lang="es-CO" sz="1050">
              <a:latin typeface="+mn-lt"/>
            </a:rPr>
            <a:t>Para llamarlo tebaida. (Bis)</a:t>
          </a:r>
        </a:p>
        <a:p>
          <a:pPr algn="ctr"/>
          <a:r>
            <a:rPr lang="es-CO" sz="1050" b="1">
              <a:latin typeface="+mn-lt"/>
            </a:rPr>
            <a:t>II</a:t>
          </a:r>
        </a:p>
        <a:p>
          <a:r>
            <a:rPr lang="es-CO" sz="1050">
              <a:latin typeface="+mn-lt"/>
            </a:rPr>
            <a:t>Sobre tu cielo de gloria </a:t>
          </a:r>
        </a:p>
        <a:p>
          <a:r>
            <a:rPr lang="es-CO" sz="1050">
              <a:latin typeface="+mn-lt"/>
            </a:rPr>
            <a:t>Se maduran esperanzas</a:t>
          </a:r>
        </a:p>
        <a:p>
          <a:r>
            <a:rPr lang="es-CO" sz="1050">
              <a:latin typeface="+mn-lt"/>
            </a:rPr>
            <a:t>Y crece como la sombra</a:t>
          </a:r>
        </a:p>
        <a:p>
          <a:r>
            <a:rPr lang="es-CO" sz="1050">
              <a:latin typeface="+mn-lt"/>
            </a:rPr>
            <a:t>Tu cultura legendaria.</a:t>
          </a:r>
        </a:p>
        <a:p>
          <a:r>
            <a:rPr lang="es-CO" sz="1050">
              <a:latin typeface="+mn-lt"/>
            </a:rPr>
            <a:t>Somos arrieros de Antioquia… (Bis)</a:t>
          </a:r>
        </a:p>
        <a:p>
          <a:endParaRPr lang="es-CO" sz="1050">
            <a:effectLst/>
          </a:endParaRPr>
        </a:p>
      </xdr:txBody>
    </xdr:sp>
    <xdr:clientData/>
  </xdr:twoCellAnchor>
  <xdr:twoCellAnchor>
    <xdr:from>
      <xdr:col>67</xdr:col>
      <xdr:colOff>31750</xdr:colOff>
      <xdr:row>55</xdr:row>
      <xdr:rowOff>21167</xdr:rowOff>
    </xdr:from>
    <xdr:to>
      <xdr:col>83</xdr:col>
      <xdr:colOff>105833</xdr:colOff>
      <xdr:row>79</xdr:row>
      <xdr:rowOff>74083</xdr:rowOff>
    </xdr:to>
    <xdr:sp macro="" textlink="">
      <xdr:nvSpPr>
        <xdr:cNvPr id="74" name="15 CuadroTexto"/>
        <xdr:cNvSpPr txBox="1"/>
      </xdr:nvSpPr>
      <xdr:spPr>
        <a:xfrm>
          <a:off x="9398000" y="10562167"/>
          <a:ext cx="2360083" cy="473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CO" sz="1050">
            <a:latin typeface="+mn-lt"/>
          </a:endParaRPr>
        </a:p>
        <a:p>
          <a:endParaRPr lang="es-CO" sz="1050">
            <a:latin typeface="+mn-lt"/>
          </a:endParaRPr>
        </a:p>
        <a:p>
          <a:endParaRPr lang="es-CO" sz="1050">
            <a:latin typeface="+mn-lt"/>
          </a:endParaRPr>
        </a:p>
        <a:p>
          <a:endParaRPr lang="es-CO" sz="1050">
            <a:effectLst/>
          </a:endParaRPr>
        </a:p>
        <a:p>
          <a:endParaRPr lang="es-CO" sz="1050">
            <a:effectLst/>
          </a:endParaRPr>
        </a:p>
      </xdr:txBody>
    </xdr:sp>
    <xdr:clientData/>
  </xdr:twoCellAnchor>
  <xdr:twoCellAnchor>
    <xdr:from>
      <xdr:col>46</xdr:col>
      <xdr:colOff>74083</xdr:colOff>
      <xdr:row>542</xdr:row>
      <xdr:rowOff>42332</xdr:rowOff>
    </xdr:from>
    <xdr:to>
      <xdr:col>91</xdr:col>
      <xdr:colOff>116416</xdr:colOff>
      <xdr:row>549</xdr:row>
      <xdr:rowOff>84667</xdr:rowOff>
    </xdr:to>
    <xdr:graphicFrame macro="">
      <xdr:nvGraphicFramePr>
        <xdr:cNvPr id="60" name="6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twoCellAnchor>
  <xdr:twoCellAnchor editAs="oneCell">
    <xdr:from>
      <xdr:col>5</xdr:col>
      <xdr:colOff>110288</xdr:colOff>
      <xdr:row>54</xdr:row>
      <xdr:rowOff>20052</xdr:rowOff>
    </xdr:from>
    <xdr:to>
      <xdr:col>20</xdr:col>
      <xdr:colOff>60157</xdr:colOff>
      <xdr:row>61</xdr:row>
      <xdr:rowOff>26240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9956131"/>
          <a:ext cx="1905000" cy="1269504"/>
        </a:xfrm>
        <a:prstGeom prst="rect">
          <a:avLst/>
        </a:prstGeom>
      </xdr:spPr>
    </xdr:pic>
    <xdr:clientData/>
  </xdr:twoCellAnchor>
  <xdr:twoCellAnchor editAs="oneCell">
    <xdr:from>
      <xdr:col>4</xdr:col>
      <xdr:colOff>100264</xdr:colOff>
      <xdr:row>67</xdr:row>
      <xdr:rowOff>1</xdr:rowOff>
    </xdr:from>
    <xdr:to>
      <xdr:col>19</xdr:col>
      <xdr:colOff>102474</xdr:colOff>
      <xdr:row>76</xdr:row>
      <xdr:rowOff>150395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632" y="12282238"/>
          <a:ext cx="1957342" cy="1774657"/>
        </a:xfrm>
        <a:prstGeom prst="rect">
          <a:avLst/>
        </a:prstGeom>
      </xdr:spPr>
    </xdr:pic>
    <xdr:clientData/>
  </xdr:twoCellAnchor>
  <xdr:twoCellAnchor editAs="oneCell">
    <xdr:from>
      <xdr:col>36</xdr:col>
      <xdr:colOff>60155</xdr:colOff>
      <xdr:row>6</xdr:row>
      <xdr:rowOff>20053</xdr:rowOff>
    </xdr:from>
    <xdr:to>
      <xdr:col>65</xdr:col>
      <xdr:colOff>130341</xdr:colOff>
      <xdr:row>19</xdr:row>
      <xdr:rowOff>170448</xdr:rowOff>
    </xdr:to>
    <xdr:pic>
      <xdr:nvPicPr>
        <xdr:cNvPr id="61" name="60 Imagen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866" y="1203158"/>
          <a:ext cx="3860133" cy="2496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0.55692</cdr:x>
      <cdr:y>0.11613</cdr:y>
    </cdr:from>
    <cdr:to>
      <cdr:x>0.70823</cdr:x>
      <cdr:y>0.44946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65501" y="31855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560"/>
  <sheetViews>
    <sheetView tabSelected="1" view="pageBreakPreview" zoomScale="90" zoomScaleNormal="95" zoomScaleSheetLayoutView="90" workbookViewId="0">
      <selection activeCell="A22" sqref="A22:CN23"/>
    </sheetView>
  </sheetViews>
  <sheetFormatPr baseColWidth="10" defaultRowHeight="17.25" x14ac:dyDescent="0.35"/>
  <cols>
    <col min="1" max="26" width="2" style="1" customWidth="1"/>
    <col min="27" max="27" width="2.7109375" style="1" customWidth="1"/>
    <col min="28" max="28" width="3.140625" style="1" customWidth="1"/>
    <col min="29" max="29" width="2" style="1" customWidth="1"/>
    <col min="30" max="30" width="2.140625" style="1" customWidth="1"/>
    <col min="31" max="31" width="2" style="1" customWidth="1"/>
    <col min="32" max="32" width="2.140625" style="1" customWidth="1"/>
    <col min="33" max="41" width="2" style="1" customWidth="1"/>
    <col min="42" max="42" width="2.140625" style="1" customWidth="1"/>
    <col min="43" max="74" width="2" style="1" customWidth="1"/>
    <col min="75" max="75" width="2.7109375" style="1" customWidth="1"/>
    <col min="76" max="76" width="2" style="1" customWidth="1"/>
    <col min="77" max="77" width="2.7109375" style="1" customWidth="1"/>
    <col min="78" max="88" width="2" style="1" customWidth="1"/>
    <col min="89" max="89" width="2.42578125" style="1" customWidth="1"/>
    <col min="90" max="90" width="2" style="1" customWidth="1"/>
    <col min="91" max="91" width="2.140625" style="1" customWidth="1"/>
    <col min="92" max="92" width="2.28515625" style="1" customWidth="1"/>
    <col min="93" max="93" width="5" style="1" customWidth="1"/>
    <col min="94" max="137" width="11.42578125" style="165"/>
    <col min="138" max="138" width="45" style="165" customWidth="1"/>
    <col min="139" max="140" width="11.42578125" style="165"/>
    <col min="141" max="141" width="14.7109375" style="165" customWidth="1"/>
    <col min="142" max="142" width="11.42578125" style="165"/>
    <col min="143" max="143" width="19.7109375" style="165" customWidth="1"/>
    <col min="144" max="144" width="18.140625" style="165" bestFit="1" customWidth="1"/>
    <col min="145" max="146" width="11.42578125" style="165"/>
    <col min="147" max="147" width="18.140625" style="165" bestFit="1" customWidth="1"/>
    <col min="148" max="16384" width="11.42578125" style="165"/>
  </cols>
  <sheetData>
    <row r="1" spans="1:93" x14ac:dyDescent="0.3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</row>
    <row r="2" spans="1:93" x14ac:dyDescent="0.3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</row>
    <row r="3" spans="1:93" x14ac:dyDescent="0.3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</row>
    <row r="4" spans="1:93" ht="12.75" customHeight="1" x14ac:dyDescent="0.35">
      <c r="A4" s="485"/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485"/>
      <c r="AY4" s="485"/>
      <c r="AZ4" s="485"/>
      <c r="BA4" s="485"/>
      <c r="BB4" s="485"/>
      <c r="BC4" s="485"/>
      <c r="BD4" s="485"/>
      <c r="BE4" s="485"/>
      <c r="BF4" s="485"/>
      <c r="BG4" s="485"/>
      <c r="BH4" s="485"/>
      <c r="BI4" s="485"/>
      <c r="BJ4" s="485"/>
      <c r="BK4" s="485"/>
      <c r="BL4" s="485"/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5"/>
      <c r="BY4" s="485"/>
      <c r="BZ4" s="485"/>
      <c r="CA4" s="485"/>
      <c r="CB4" s="485"/>
      <c r="CC4" s="485"/>
      <c r="CD4" s="485"/>
      <c r="CE4" s="485"/>
      <c r="CF4" s="485"/>
      <c r="CG4" s="485"/>
      <c r="CH4" s="485"/>
      <c r="CI4" s="485"/>
      <c r="CJ4" s="485"/>
      <c r="CK4" s="485"/>
      <c r="CL4" s="485"/>
      <c r="CM4" s="485"/>
      <c r="CN4" s="485"/>
      <c r="CO4" s="147"/>
    </row>
    <row r="5" spans="1:93" ht="14.25" customHeight="1" x14ac:dyDescent="0.35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485"/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485"/>
      <c r="AY5" s="485"/>
      <c r="AZ5" s="485"/>
      <c r="BA5" s="485"/>
      <c r="BB5" s="485"/>
      <c r="BC5" s="485"/>
      <c r="BD5" s="485"/>
      <c r="BE5" s="485"/>
      <c r="BF5" s="485"/>
      <c r="BG5" s="485"/>
      <c r="BH5" s="485"/>
      <c r="BI5" s="485"/>
      <c r="BJ5" s="485"/>
      <c r="BK5" s="485"/>
      <c r="BL5" s="485"/>
      <c r="BM5" s="485"/>
      <c r="BN5" s="485"/>
      <c r="BO5" s="485"/>
      <c r="BP5" s="485"/>
      <c r="BQ5" s="485"/>
      <c r="BR5" s="485"/>
      <c r="BS5" s="485"/>
      <c r="BT5" s="485"/>
      <c r="BU5" s="485"/>
      <c r="BV5" s="485"/>
      <c r="BW5" s="485"/>
      <c r="BX5" s="485"/>
      <c r="BY5" s="485"/>
      <c r="BZ5" s="485"/>
      <c r="CA5" s="485"/>
      <c r="CB5" s="485"/>
      <c r="CC5" s="485"/>
      <c r="CD5" s="485"/>
      <c r="CE5" s="485"/>
      <c r="CF5" s="485"/>
      <c r="CG5" s="485"/>
      <c r="CH5" s="485"/>
      <c r="CI5" s="485"/>
      <c r="CJ5" s="485"/>
      <c r="CK5" s="485"/>
      <c r="CL5" s="485"/>
      <c r="CM5" s="485"/>
      <c r="CN5" s="485"/>
      <c r="CO5" s="147"/>
    </row>
    <row r="6" spans="1:93" ht="14.25" customHeight="1" x14ac:dyDescent="0.3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7"/>
      <c r="CO6" s="147"/>
    </row>
    <row r="7" spans="1:93" ht="14.25" customHeight="1" x14ac:dyDescent="0.3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</row>
    <row r="8" spans="1:93" ht="14.25" customHeight="1" x14ac:dyDescent="0.55000000000000004">
      <c r="A8" s="147"/>
      <c r="B8" s="147"/>
      <c r="C8" s="147"/>
      <c r="D8" s="147"/>
      <c r="E8" s="147"/>
      <c r="F8" s="147"/>
      <c r="G8" s="475" t="s">
        <v>0</v>
      </c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152"/>
      <c r="S8" s="476" t="s">
        <v>1</v>
      </c>
      <c r="T8" s="476"/>
      <c r="U8" s="476"/>
      <c r="V8" s="476"/>
      <c r="W8" s="476"/>
      <c r="X8" s="476"/>
      <c r="Y8" s="476"/>
      <c r="Z8" s="476"/>
      <c r="AA8" s="476"/>
      <c r="AB8" s="476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</row>
    <row r="9" spans="1:93" ht="14.25" customHeight="1" x14ac:dyDescent="0.55000000000000004">
      <c r="A9" s="147"/>
      <c r="B9" s="147"/>
      <c r="C9" s="147"/>
      <c r="D9" s="147"/>
      <c r="E9" s="147"/>
      <c r="F9" s="147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</row>
    <row r="10" spans="1:93" ht="14.25" customHeight="1" x14ac:dyDescent="0.55000000000000004">
      <c r="A10" s="147"/>
      <c r="B10" s="147"/>
      <c r="C10" s="147"/>
      <c r="D10" s="147"/>
      <c r="E10" s="147"/>
      <c r="F10" s="147"/>
      <c r="G10" s="477" t="s">
        <v>2</v>
      </c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155"/>
      <c r="S10" s="476" t="s">
        <v>720</v>
      </c>
      <c r="T10" s="476"/>
      <c r="U10" s="476"/>
      <c r="V10" s="476"/>
      <c r="W10" s="476"/>
      <c r="X10" s="476"/>
      <c r="Y10" s="476"/>
      <c r="Z10" s="476"/>
      <c r="AA10" s="476"/>
      <c r="AB10" s="476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</row>
    <row r="11" spans="1:93" ht="14.25" customHeight="1" x14ac:dyDescent="0.35">
      <c r="A11" s="147"/>
      <c r="B11" s="147"/>
      <c r="C11" s="147"/>
      <c r="D11" s="147"/>
      <c r="E11" s="147"/>
      <c r="F11" s="147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 t="s">
        <v>10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</row>
    <row r="12" spans="1:93" ht="14.25" customHeight="1" x14ac:dyDescent="0.35">
      <c r="A12" s="147"/>
      <c r="B12" s="147"/>
      <c r="C12" s="147"/>
      <c r="D12" s="147"/>
      <c r="E12" s="147"/>
      <c r="F12" s="147"/>
      <c r="G12" s="478" t="s">
        <v>3</v>
      </c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157"/>
      <c r="S12" s="479">
        <v>63401</v>
      </c>
      <c r="T12" s="479"/>
      <c r="U12" s="479"/>
      <c r="V12" s="479"/>
      <c r="W12" s="479"/>
      <c r="X12" s="479"/>
      <c r="Y12" s="479"/>
      <c r="Z12" s="479"/>
      <c r="AA12" s="479"/>
      <c r="AB12" s="479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</row>
    <row r="13" spans="1:93" ht="14.25" customHeight="1" x14ac:dyDescent="0.35">
      <c r="A13" s="147"/>
      <c r="B13" s="147"/>
      <c r="C13" s="147"/>
      <c r="D13" s="147"/>
      <c r="E13" s="147"/>
      <c r="F13" s="147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</row>
    <row r="14" spans="1:93" ht="14.25" customHeight="1" x14ac:dyDescent="0.35">
      <c r="A14" s="147"/>
      <c r="B14" s="147"/>
      <c r="C14" s="147"/>
      <c r="D14" s="147"/>
      <c r="E14" s="147"/>
      <c r="F14" s="147"/>
      <c r="G14" s="478" t="s">
        <v>4</v>
      </c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157"/>
      <c r="S14" s="474" t="s">
        <v>5</v>
      </c>
      <c r="T14" s="474"/>
      <c r="U14" s="474"/>
      <c r="V14" s="474"/>
      <c r="W14" s="474"/>
      <c r="X14" s="474"/>
      <c r="Y14" s="474"/>
      <c r="Z14" s="474"/>
      <c r="AA14" s="474"/>
      <c r="AB14" s="474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</row>
    <row r="15" spans="1:93" ht="14.25" customHeight="1" x14ac:dyDescent="0.35">
      <c r="A15" s="147"/>
      <c r="B15" s="147"/>
      <c r="C15" s="147"/>
      <c r="D15" s="147"/>
      <c r="E15" s="147"/>
      <c r="F15" s="147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</row>
    <row r="16" spans="1:93" ht="14.25" customHeight="1" x14ac:dyDescent="0.35">
      <c r="A16" s="147"/>
      <c r="B16" s="147"/>
      <c r="C16" s="147"/>
      <c r="D16" s="147"/>
      <c r="E16" s="147"/>
      <c r="F16" s="147"/>
      <c r="G16" s="478" t="s">
        <v>6</v>
      </c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157"/>
      <c r="S16" s="474" t="s">
        <v>719</v>
      </c>
      <c r="T16" s="474"/>
      <c r="U16" s="474"/>
      <c r="V16" s="474"/>
      <c r="W16" s="474"/>
      <c r="X16" s="474"/>
      <c r="Y16" s="474"/>
      <c r="Z16" s="474"/>
      <c r="AA16" s="474"/>
      <c r="AB16" s="474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</row>
    <row r="17" spans="1:93" ht="14.25" customHeight="1" x14ac:dyDescent="0.35">
      <c r="A17" s="147"/>
      <c r="B17" s="147"/>
      <c r="C17" s="147"/>
      <c r="D17" s="147"/>
      <c r="E17" s="147"/>
      <c r="F17" s="147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</row>
    <row r="18" spans="1:93" ht="14.25" customHeight="1" x14ac:dyDescent="0.35">
      <c r="A18" s="147"/>
      <c r="B18" s="147"/>
      <c r="C18" s="147"/>
      <c r="D18" s="147"/>
      <c r="E18" s="147"/>
      <c r="F18" s="147"/>
      <c r="G18" s="489" t="s">
        <v>7</v>
      </c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157"/>
      <c r="S18" s="474" t="s">
        <v>8</v>
      </c>
      <c r="T18" s="474"/>
      <c r="U18" s="474"/>
      <c r="V18" s="474"/>
      <c r="W18" s="474"/>
      <c r="X18" s="474"/>
      <c r="Y18" s="474"/>
      <c r="Z18" s="474"/>
      <c r="AA18" s="474"/>
      <c r="AB18" s="474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</row>
    <row r="19" spans="1:93" ht="14.25" customHeight="1" x14ac:dyDescent="0.35">
      <c r="A19" s="147"/>
      <c r="B19" s="147"/>
      <c r="C19" s="147"/>
      <c r="D19" s="147"/>
      <c r="E19" s="147"/>
      <c r="F19" s="147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</row>
    <row r="20" spans="1:93" ht="14.25" customHeight="1" x14ac:dyDescent="0.35">
      <c r="A20" s="147"/>
      <c r="B20" s="147"/>
      <c r="C20" s="147"/>
      <c r="D20" s="147"/>
      <c r="E20" s="147"/>
      <c r="F20" s="147"/>
      <c r="G20" s="478" t="s">
        <v>9</v>
      </c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157"/>
      <c r="S20" s="474" t="s">
        <v>679</v>
      </c>
      <c r="T20" s="474"/>
      <c r="U20" s="474"/>
      <c r="V20" s="474"/>
      <c r="W20" s="474"/>
      <c r="X20" s="474"/>
      <c r="Y20" s="474"/>
      <c r="Z20" s="474"/>
      <c r="AA20" s="474"/>
      <c r="AB20" s="474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</row>
    <row r="21" spans="1:93" ht="14.25" customHeight="1" x14ac:dyDescent="0.3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</row>
    <row r="22" spans="1:93" ht="14.25" customHeight="1" x14ac:dyDescent="0.35">
      <c r="A22" s="486"/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486"/>
      <c r="BE22" s="486"/>
      <c r="BF22" s="486"/>
      <c r="BG22" s="486"/>
      <c r="BH22" s="486"/>
      <c r="BI22" s="486"/>
      <c r="BJ22" s="486"/>
      <c r="BK22" s="486"/>
      <c r="BL22" s="486"/>
      <c r="BM22" s="486"/>
      <c r="BN22" s="486"/>
      <c r="BO22" s="486"/>
      <c r="BP22" s="486"/>
      <c r="BQ22" s="486"/>
      <c r="BR22" s="486"/>
      <c r="BS22" s="486"/>
      <c r="BT22" s="486"/>
      <c r="BU22" s="486"/>
      <c r="BV22" s="486"/>
      <c r="BW22" s="486"/>
      <c r="BX22" s="486"/>
      <c r="BY22" s="486"/>
      <c r="BZ22" s="486"/>
      <c r="CA22" s="486"/>
      <c r="CB22" s="486"/>
      <c r="CC22" s="486"/>
      <c r="CD22" s="486"/>
      <c r="CE22" s="486"/>
      <c r="CF22" s="486"/>
      <c r="CG22" s="486"/>
      <c r="CH22" s="486"/>
      <c r="CI22" s="486"/>
      <c r="CJ22" s="486"/>
      <c r="CK22" s="486"/>
      <c r="CL22" s="486"/>
      <c r="CM22" s="486"/>
      <c r="CN22" s="486"/>
    </row>
    <row r="23" spans="1:93" ht="14.25" customHeight="1" x14ac:dyDescent="0.35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486"/>
      <c r="BE23" s="486"/>
      <c r="BF23" s="486"/>
      <c r="BG23" s="486"/>
      <c r="BH23" s="486"/>
      <c r="BI23" s="486"/>
      <c r="BJ23" s="486"/>
      <c r="BK23" s="486"/>
      <c r="BL23" s="486"/>
      <c r="BM23" s="486"/>
      <c r="BN23" s="486"/>
      <c r="BO23" s="486"/>
      <c r="BP23" s="486"/>
      <c r="BQ23" s="486"/>
      <c r="BR23" s="486"/>
      <c r="BS23" s="486"/>
      <c r="BT23" s="486"/>
      <c r="BU23" s="486"/>
      <c r="BV23" s="486"/>
      <c r="BW23" s="486"/>
      <c r="BX23" s="486"/>
      <c r="BY23" s="486"/>
      <c r="BZ23" s="486"/>
      <c r="CA23" s="486"/>
      <c r="CB23" s="486"/>
      <c r="CC23" s="486"/>
      <c r="CD23" s="486"/>
      <c r="CE23" s="486"/>
      <c r="CF23" s="486"/>
      <c r="CG23" s="486"/>
      <c r="CH23" s="486"/>
      <c r="CI23" s="486"/>
      <c r="CJ23" s="486"/>
      <c r="CK23" s="486"/>
      <c r="CL23" s="486"/>
      <c r="CM23" s="486"/>
      <c r="CN23" s="486"/>
    </row>
    <row r="24" spans="1:93" ht="14.25" customHeight="1" x14ac:dyDescent="0.35"/>
    <row r="25" spans="1:93" ht="14.25" customHeight="1" x14ac:dyDescent="0.35">
      <c r="D25" s="487" t="s">
        <v>11</v>
      </c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87" t="s">
        <v>15</v>
      </c>
      <c r="AW25" s="487"/>
      <c r="AX25" s="487"/>
      <c r="AY25" s="487"/>
      <c r="AZ25" s="487"/>
      <c r="BA25" s="487"/>
      <c r="BB25" s="487"/>
      <c r="BC25" s="487"/>
      <c r="BD25" s="487"/>
      <c r="BE25" s="487"/>
      <c r="BF25" s="487"/>
      <c r="BG25" s="487"/>
      <c r="BH25" s="487"/>
      <c r="BI25" s="487"/>
      <c r="BJ25" s="487"/>
      <c r="BK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93" ht="14.25" customHeight="1" x14ac:dyDescent="0.35"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87"/>
      <c r="AW26" s="487"/>
      <c r="AX26" s="487"/>
      <c r="AY26" s="487"/>
      <c r="AZ26" s="487"/>
      <c r="BA26" s="487"/>
      <c r="BB26" s="487"/>
      <c r="BC26" s="487"/>
      <c r="BD26" s="487"/>
      <c r="BE26" s="487"/>
      <c r="BF26" s="487"/>
      <c r="BG26" s="487"/>
      <c r="BH26" s="487"/>
      <c r="BI26" s="487"/>
      <c r="BJ26" s="487"/>
      <c r="BK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93" ht="14.25" customHeight="1" x14ac:dyDescent="0.35">
      <c r="AV27" s="14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6"/>
    </row>
    <row r="28" spans="1:93" ht="14.25" customHeight="1" x14ac:dyDescent="0.35">
      <c r="AV28" s="17"/>
      <c r="AW28" s="6"/>
      <c r="AX28" s="480" t="s">
        <v>12</v>
      </c>
      <c r="AY28" s="480"/>
      <c r="AZ28" s="480"/>
      <c r="BA28" s="480"/>
      <c r="BB28" s="480"/>
      <c r="BC28" s="480"/>
      <c r="BD28" s="480"/>
      <c r="BE28" s="480"/>
      <c r="BF28" s="480"/>
      <c r="BG28" s="480"/>
      <c r="BH28" s="480"/>
      <c r="BI28" s="480"/>
      <c r="BJ28" s="26"/>
      <c r="BK28" s="26"/>
      <c r="BL28" s="26"/>
      <c r="BM28" s="481">
        <v>1916</v>
      </c>
      <c r="BN28" s="481"/>
      <c r="BO28" s="481"/>
      <c r="BP28" s="481"/>
      <c r="BQ28" s="481"/>
      <c r="BR28" s="481"/>
      <c r="BS28" s="481"/>
      <c r="BT28" s="481"/>
      <c r="BU28" s="481"/>
      <c r="BV28" s="481"/>
      <c r="BW28" s="481"/>
      <c r="BX28" s="481"/>
      <c r="BY28" s="481"/>
      <c r="BZ28" s="481"/>
      <c r="CA28" s="481"/>
      <c r="CB28" s="481"/>
      <c r="CC28" s="2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18"/>
    </row>
    <row r="29" spans="1:93" ht="14.25" customHeight="1" x14ac:dyDescent="0.35">
      <c r="AV29" s="17"/>
      <c r="AW29" s="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481"/>
      <c r="BN29" s="481"/>
      <c r="BO29" s="481"/>
      <c r="BP29" s="481"/>
      <c r="BQ29" s="481"/>
      <c r="BR29" s="481"/>
      <c r="BS29" s="481"/>
      <c r="BT29" s="481"/>
      <c r="BU29" s="481"/>
      <c r="BV29" s="481"/>
      <c r="BW29" s="481"/>
      <c r="BX29" s="481"/>
      <c r="BY29" s="481"/>
      <c r="BZ29" s="481"/>
      <c r="CA29" s="481"/>
      <c r="CB29" s="481"/>
      <c r="CC29" s="2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18"/>
    </row>
    <row r="30" spans="1:93" ht="14.25" customHeight="1" x14ac:dyDescent="0.35">
      <c r="AV30" s="17"/>
      <c r="AW30" s="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481"/>
      <c r="BN30" s="481"/>
      <c r="BO30" s="481"/>
      <c r="BP30" s="481"/>
      <c r="BQ30" s="481"/>
      <c r="BR30" s="481"/>
      <c r="BS30" s="481"/>
      <c r="BT30" s="481"/>
      <c r="BU30" s="481"/>
      <c r="BV30" s="481"/>
      <c r="BW30" s="481"/>
      <c r="BX30" s="481"/>
      <c r="BY30" s="481"/>
      <c r="BZ30" s="481"/>
      <c r="CA30" s="481"/>
      <c r="CB30" s="481"/>
      <c r="CC30" s="2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18"/>
    </row>
    <row r="31" spans="1:93" ht="14.25" customHeight="1" x14ac:dyDescent="0.35">
      <c r="AV31" s="17"/>
      <c r="AW31" s="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481"/>
      <c r="BN31" s="481"/>
      <c r="BO31" s="481"/>
      <c r="BP31" s="481"/>
      <c r="BQ31" s="481"/>
      <c r="BR31" s="481"/>
      <c r="BS31" s="481"/>
      <c r="BT31" s="481"/>
      <c r="BU31" s="481"/>
      <c r="BV31" s="481"/>
      <c r="BW31" s="481"/>
      <c r="BX31" s="481"/>
      <c r="BY31" s="481"/>
      <c r="BZ31" s="481"/>
      <c r="CA31" s="481"/>
      <c r="CB31" s="481"/>
      <c r="CC31" s="2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18"/>
    </row>
    <row r="32" spans="1:93" ht="14.25" customHeight="1" x14ac:dyDescent="0.35">
      <c r="AV32" s="17"/>
      <c r="AW32" s="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18"/>
    </row>
    <row r="33" spans="48:92" ht="14.25" customHeight="1" x14ac:dyDescent="0.35">
      <c r="AV33" s="17"/>
      <c r="AW33" s="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18"/>
    </row>
    <row r="34" spans="48:92" ht="12.75" customHeight="1" x14ac:dyDescent="0.35">
      <c r="AV34" s="17"/>
      <c r="AW34" s="6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6"/>
      <c r="BK34" s="26"/>
      <c r="BL34" s="26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18"/>
    </row>
    <row r="35" spans="48:92" ht="16.5" customHeight="1" x14ac:dyDescent="0.35">
      <c r="AV35" s="17"/>
      <c r="AW35" s="6"/>
      <c r="AX35" s="480" t="s">
        <v>13</v>
      </c>
      <c r="AY35" s="480"/>
      <c r="AZ35" s="480"/>
      <c r="BA35" s="480"/>
      <c r="BB35" s="480"/>
      <c r="BC35" s="480"/>
      <c r="BD35" s="480"/>
      <c r="BE35" s="480"/>
      <c r="BF35" s="480"/>
      <c r="BG35" s="480"/>
      <c r="BH35" s="480"/>
      <c r="BI35" s="480"/>
      <c r="BJ35" s="26"/>
      <c r="BK35" s="97"/>
      <c r="BL35" s="97"/>
      <c r="BM35" s="99" t="s">
        <v>721</v>
      </c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7"/>
      <c r="CF35" s="97"/>
      <c r="CG35" s="97"/>
      <c r="CH35" s="97"/>
      <c r="CI35" s="97"/>
      <c r="CJ35" s="97"/>
      <c r="CK35" s="97"/>
      <c r="CL35" s="97"/>
      <c r="CM35" s="97"/>
      <c r="CN35" s="18"/>
    </row>
    <row r="36" spans="48:92" ht="20.25" customHeight="1" x14ac:dyDescent="0.35">
      <c r="AV36" s="17"/>
      <c r="AW36" s="6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26"/>
      <c r="BK36" s="97"/>
      <c r="BL36" s="97"/>
      <c r="BM36" s="99" t="s">
        <v>722</v>
      </c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7"/>
      <c r="CF36" s="97"/>
      <c r="CG36" s="97"/>
      <c r="CH36" s="97"/>
      <c r="CI36" s="97"/>
      <c r="CJ36" s="97"/>
      <c r="CK36" s="97"/>
      <c r="CL36" s="97"/>
      <c r="CM36" s="97"/>
      <c r="CN36" s="18"/>
    </row>
    <row r="37" spans="48:92" ht="14.25" customHeight="1" x14ac:dyDescent="0.35">
      <c r="AV37" s="17"/>
      <c r="AW37" s="6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6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18"/>
    </row>
    <row r="38" spans="48:92" ht="14.25" customHeight="1" x14ac:dyDescent="0.35">
      <c r="AV38" s="17"/>
      <c r="AW38" s="6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6"/>
      <c r="BK38" s="26"/>
      <c r="BL38" s="26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18"/>
    </row>
    <row r="39" spans="48:92" ht="14.25" customHeight="1" x14ac:dyDescent="0.35">
      <c r="AV39" s="17"/>
      <c r="AW39" s="6"/>
      <c r="AX39" s="480" t="s">
        <v>14</v>
      </c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26"/>
      <c r="BK39" s="26"/>
      <c r="BL39" s="26"/>
      <c r="BM39" s="481">
        <v>1954</v>
      </c>
      <c r="BN39" s="481"/>
      <c r="BO39" s="481"/>
      <c r="BP39" s="481"/>
      <c r="BQ39" s="481"/>
      <c r="BR39" s="481"/>
      <c r="BS39" s="481"/>
      <c r="BT39" s="481"/>
      <c r="BU39" s="481"/>
      <c r="BV39" s="481"/>
      <c r="BW39" s="481"/>
      <c r="BX39" s="481"/>
      <c r="BY39" s="481"/>
      <c r="BZ39" s="481"/>
      <c r="CA39" s="481"/>
      <c r="CB39" s="481"/>
      <c r="CC39" s="2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18"/>
    </row>
    <row r="40" spans="48:92" ht="14.25" customHeight="1" x14ac:dyDescent="0.35">
      <c r="AV40" s="17"/>
      <c r="AW40" s="6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6"/>
      <c r="BK40" s="26"/>
      <c r="BL40" s="26"/>
      <c r="BM40" s="481"/>
      <c r="BN40" s="481"/>
      <c r="BO40" s="481"/>
      <c r="BP40" s="481"/>
      <c r="BQ40" s="481"/>
      <c r="BR40" s="481"/>
      <c r="BS40" s="481"/>
      <c r="BT40" s="481"/>
      <c r="BU40" s="481"/>
      <c r="BV40" s="481"/>
      <c r="BW40" s="481"/>
      <c r="BX40" s="481"/>
      <c r="BY40" s="481"/>
      <c r="BZ40" s="481"/>
      <c r="CA40" s="481"/>
      <c r="CB40" s="481"/>
      <c r="CC40" s="2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18"/>
    </row>
    <row r="41" spans="48:92" ht="14.25" customHeight="1" x14ac:dyDescent="0.35">
      <c r="AV41" s="17"/>
      <c r="AW41" s="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481"/>
      <c r="BN41" s="481"/>
      <c r="BO41" s="481"/>
      <c r="BP41" s="481"/>
      <c r="BQ41" s="481"/>
      <c r="BR41" s="481"/>
      <c r="BS41" s="481"/>
      <c r="BT41" s="481"/>
      <c r="BU41" s="481"/>
      <c r="BV41" s="481"/>
      <c r="BW41" s="481"/>
      <c r="BX41" s="481"/>
      <c r="BY41" s="481"/>
      <c r="BZ41" s="481"/>
      <c r="CA41" s="481"/>
      <c r="CB41" s="481"/>
      <c r="CC41" s="2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18"/>
    </row>
    <row r="42" spans="48:92" ht="14.25" customHeight="1" x14ac:dyDescent="0.35">
      <c r="AV42" s="17"/>
      <c r="AW42" s="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481"/>
      <c r="BN42" s="481"/>
      <c r="BO42" s="481"/>
      <c r="BP42" s="481"/>
      <c r="BQ42" s="481"/>
      <c r="BR42" s="481"/>
      <c r="BS42" s="481"/>
      <c r="BT42" s="481"/>
      <c r="BU42" s="481"/>
      <c r="BV42" s="481"/>
      <c r="BW42" s="481"/>
      <c r="BX42" s="481"/>
      <c r="BY42" s="481"/>
      <c r="BZ42" s="481"/>
      <c r="CA42" s="481"/>
      <c r="CB42" s="481"/>
      <c r="CC42" s="2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18"/>
    </row>
    <row r="43" spans="48:92" ht="14.25" customHeight="1" x14ac:dyDescent="0.35">
      <c r="AV43" s="17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18"/>
    </row>
    <row r="44" spans="48:92" ht="14.25" customHeight="1" x14ac:dyDescent="0.35">
      <c r="AV44" s="17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18"/>
    </row>
    <row r="45" spans="48:92" ht="14.25" customHeight="1" x14ac:dyDescent="0.35">
      <c r="AV45" s="17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18"/>
    </row>
    <row r="46" spans="48:92" ht="14.25" customHeight="1" x14ac:dyDescent="0.35">
      <c r="AV46" s="17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18"/>
    </row>
    <row r="47" spans="48:92" ht="14.25" customHeight="1" x14ac:dyDescent="0.35">
      <c r="AV47" s="19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1"/>
    </row>
    <row r="48" spans="48:92" ht="14.25" customHeight="1" x14ac:dyDescent="0.35"/>
    <row r="49" spans="4:92" ht="14.25" customHeight="1" x14ac:dyDescent="0.35">
      <c r="D49" s="233" t="s">
        <v>16</v>
      </c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</row>
    <row r="50" spans="4:92" ht="14.25" customHeight="1" x14ac:dyDescent="0.35"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</row>
    <row r="51" spans="4:92" ht="14.25" customHeight="1" x14ac:dyDescent="0.35">
      <c r="I51" s="6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4:92" ht="14.25" customHeight="1" x14ac:dyDescent="0.35">
      <c r="D52" s="14"/>
      <c r="E52" s="158"/>
      <c r="F52" s="158"/>
      <c r="G52" s="158"/>
      <c r="H52" s="158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6"/>
      <c r="AV52" s="14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6"/>
    </row>
    <row r="53" spans="4:92" ht="14.25" customHeight="1" x14ac:dyDescent="0.35">
      <c r="D53" s="17"/>
      <c r="E53" s="148"/>
      <c r="F53" s="148"/>
      <c r="G53" s="148"/>
      <c r="H53" s="148"/>
      <c r="I53" s="160" t="s">
        <v>17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18"/>
      <c r="AV53" s="17"/>
      <c r="AW53" s="6"/>
      <c r="AX53" s="6"/>
      <c r="AY53" s="6"/>
      <c r="AZ53" s="23" t="s">
        <v>19</v>
      </c>
      <c r="BA53" s="6"/>
      <c r="BB53" s="6"/>
      <c r="BC53" s="6"/>
      <c r="BD53" s="6"/>
      <c r="BE53" s="6"/>
      <c r="BF53" s="6"/>
      <c r="BG53" s="6"/>
      <c r="BH53" s="6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18"/>
    </row>
    <row r="54" spans="4:92" ht="14.25" customHeight="1" x14ac:dyDescent="0.35">
      <c r="D54" s="17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18"/>
      <c r="AV54" s="17"/>
      <c r="AW54" s="6"/>
      <c r="AX54" s="462" t="s">
        <v>20</v>
      </c>
      <c r="AY54" s="462"/>
      <c r="AZ54" s="462"/>
      <c r="BA54" s="462"/>
      <c r="BB54" s="462"/>
      <c r="BC54" s="462"/>
      <c r="BD54" s="488" t="s">
        <v>723</v>
      </c>
      <c r="BE54" s="488"/>
      <c r="BF54" s="488"/>
      <c r="BG54" s="488"/>
      <c r="BH54" s="488"/>
      <c r="BI54" s="488"/>
      <c r="BJ54" s="488"/>
      <c r="BK54" s="488"/>
      <c r="BL54" s="488"/>
      <c r="BM54" s="488"/>
      <c r="BN54" s="488"/>
      <c r="BO54" s="488"/>
      <c r="BP54" s="488"/>
      <c r="BQ54" s="488"/>
      <c r="BR54" s="488"/>
      <c r="BS54" s="488"/>
      <c r="BT54" s="488"/>
      <c r="BU54" s="488"/>
      <c r="BV54" s="488"/>
      <c r="BW54" s="488"/>
      <c r="BX54" s="488"/>
      <c r="BY54" s="488"/>
      <c r="BZ54" s="488"/>
      <c r="CA54" s="488"/>
      <c r="CB54" s="488"/>
      <c r="CC54" s="488"/>
      <c r="CD54" s="488"/>
      <c r="CE54" s="488"/>
      <c r="CF54" s="6"/>
      <c r="CG54" s="6"/>
      <c r="CH54" s="6"/>
      <c r="CI54" s="6"/>
      <c r="CJ54" s="6"/>
      <c r="CK54" s="6"/>
      <c r="CL54" s="6"/>
      <c r="CM54" s="6"/>
      <c r="CN54" s="18"/>
    </row>
    <row r="55" spans="4:92" ht="14.25" customHeight="1" x14ac:dyDescent="0.35">
      <c r="D55" s="17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18"/>
      <c r="AV55" s="17"/>
      <c r="AW55" s="6"/>
      <c r="AX55" s="462" t="s">
        <v>21</v>
      </c>
      <c r="AY55" s="462"/>
      <c r="AZ55" s="462"/>
      <c r="BA55" s="462"/>
      <c r="BB55" s="462"/>
      <c r="BC55" s="462"/>
      <c r="BD55" s="488" t="s">
        <v>724</v>
      </c>
      <c r="BE55" s="488"/>
      <c r="BF55" s="488"/>
      <c r="BG55" s="488"/>
      <c r="BH55" s="488"/>
      <c r="BI55" s="488"/>
      <c r="BJ55" s="488"/>
      <c r="BK55" s="488"/>
      <c r="BL55" s="488"/>
      <c r="BM55" s="488"/>
      <c r="BN55" s="488"/>
      <c r="BO55" s="488"/>
      <c r="BP55" s="488"/>
      <c r="BQ55" s="488"/>
      <c r="BR55" s="488"/>
      <c r="BS55" s="488"/>
      <c r="BT55" s="488"/>
      <c r="BU55" s="488"/>
      <c r="BV55" s="488"/>
      <c r="BW55" s="488"/>
      <c r="BX55" s="488"/>
      <c r="BY55" s="488"/>
      <c r="BZ55" s="488"/>
      <c r="CA55" s="488"/>
      <c r="CB55" s="488"/>
      <c r="CC55" s="488"/>
      <c r="CD55" s="488"/>
      <c r="CE55" s="488"/>
      <c r="CF55" s="6"/>
      <c r="CG55" s="6"/>
      <c r="CH55" s="6"/>
      <c r="CI55" s="6"/>
      <c r="CJ55" s="6"/>
      <c r="CK55" s="6"/>
      <c r="CL55" s="6"/>
      <c r="CM55" s="6"/>
      <c r="CN55" s="18"/>
    </row>
    <row r="56" spans="4:92" ht="14.25" customHeight="1" x14ac:dyDescent="0.35">
      <c r="D56" s="17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61"/>
      <c r="U56" s="148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18"/>
      <c r="AV56" s="17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18"/>
    </row>
    <row r="57" spans="4:92" ht="14.25" customHeight="1" x14ac:dyDescent="0.35">
      <c r="D57" s="17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18"/>
      <c r="AV57" s="17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18"/>
    </row>
    <row r="58" spans="4:92" ht="14.25" customHeight="1" x14ac:dyDescent="0.35">
      <c r="D58" s="17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18"/>
      <c r="AV58" s="17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18"/>
    </row>
    <row r="59" spans="4:92" ht="14.25" customHeight="1" x14ac:dyDescent="0.35">
      <c r="D59" s="17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18"/>
      <c r="AV59" s="17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18"/>
    </row>
    <row r="60" spans="4:92" ht="14.25" customHeight="1" x14ac:dyDescent="0.35">
      <c r="D60" s="17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18"/>
      <c r="AV60" s="17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18"/>
    </row>
    <row r="61" spans="4:92" ht="14.25" customHeight="1" x14ac:dyDescent="0.35">
      <c r="D61" s="17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18"/>
      <c r="AV61" s="17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18"/>
    </row>
    <row r="62" spans="4:92" ht="14.25" customHeight="1" x14ac:dyDescent="0.35">
      <c r="D62" s="17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18"/>
      <c r="AV62" s="17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18"/>
    </row>
    <row r="63" spans="4:92" ht="14.25" customHeight="1" x14ac:dyDescent="0.35">
      <c r="D63" s="17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18"/>
      <c r="AV63" s="17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18"/>
    </row>
    <row r="64" spans="4:92" ht="14.25" customHeight="1" x14ac:dyDescent="0.35">
      <c r="D64" s="17"/>
      <c r="E64" s="148"/>
      <c r="F64" s="148"/>
      <c r="G64" s="148"/>
      <c r="H64" s="148"/>
      <c r="I64" s="147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18"/>
      <c r="AV64" s="17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18"/>
    </row>
    <row r="65" spans="4:92" ht="14.25" customHeight="1" x14ac:dyDescent="0.35">
      <c r="D65" s="17"/>
      <c r="E65" s="148"/>
      <c r="F65" s="148"/>
      <c r="G65" s="148"/>
      <c r="H65" s="148"/>
      <c r="I65" s="147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18"/>
      <c r="AV65" s="17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18"/>
    </row>
    <row r="66" spans="4:92" ht="14.25" customHeight="1" x14ac:dyDescent="0.35">
      <c r="D66" s="17"/>
      <c r="E66" s="148"/>
      <c r="F66" s="148"/>
      <c r="G66" s="148"/>
      <c r="H66" s="148"/>
      <c r="I66" s="160" t="s">
        <v>18</v>
      </c>
      <c r="J66" s="148"/>
      <c r="K66" s="148"/>
      <c r="L66" s="161"/>
      <c r="M66" s="148"/>
      <c r="N66" s="148"/>
      <c r="O66" s="148"/>
      <c r="P66" s="148"/>
      <c r="Q66" s="148"/>
      <c r="R66" s="148"/>
      <c r="S66" s="148"/>
      <c r="T66" s="148"/>
      <c r="U66" s="148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18"/>
      <c r="AV66" s="17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18"/>
    </row>
    <row r="67" spans="4:92" ht="14.25" customHeight="1" x14ac:dyDescent="0.35">
      <c r="D67" s="17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18"/>
      <c r="AV67" s="17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18"/>
    </row>
    <row r="68" spans="4:92" ht="14.25" customHeight="1" x14ac:dyDescent="0.35">
      <c r="D68" s="17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18"/>
      <c r="AV68" s="17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18"/>
    </row>
    <row r="69" spans="4:92" ht="14.25" customHeight="1" x14ac:dyDescent="0.35">
      <c r="D69" s="17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18"/>
      <c r="AV69" s="17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18"/>
    </row>
    <row r="70" spans="4:92" ht="14.25" customHeight="1" x14ac:dyDescent="0.35">
      <c r="D70" s="17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18"/>
      <c r="AV70" s="17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3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18"/>
    </row>
    <row r="71" spans="4:92" ht="14.25" customHeight="1" x14ac:dyDescent="0.35">
      <c r="D71" s="17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18"/>
      <c r="AV71" s="17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18"/>
    </row>
    <row r="72" spans="4:92" ht="14.25" customHeight="1" x14ac:dyDescent="0.35">
      <c r="D72" s="17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18"/>
      <c r="AV72" s="17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18"/>
    </row>
    <row r="73" spans="4:92" ht="14.25" customHeight="1" x14ac:dyDescent="0.35">
      <c r="D73" s="17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18"/>
      <c r="AV73" s="17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18"/>
    </row>
    <row r="74" spans="4:92" ht="14.25" customHeight="1" x14ac:dyDescent="0.35">
      <c r="D74" s="17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18"/>
      <c r="AV74" s="17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18"/>
    </row>
    <row r="75" spans="4:92" ht="14.25" customHeight="1" x14ac:dyDescent="0.35">
      <c r="D75" s="17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18"/>
      <c r="AV75" s="17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18"/>
    </row>
    <row r="76" spans="4:92" ht="14.25" customHeight="1" x14ac:dyDescent="0.35">
      <c r="D76" s="17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18"/>
      <c r="AV76" s="17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18"/>
    </row>
    <row r="77" spans="4:92" ht="14.25" customHeight="1" x14ac:dyDescent="0.35">
      <c r="D77" s="17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18"/>
      <c r="AV77" s="17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18"/>
    </row>
    <row r="78" spans="4:92" ht="14.25" customHeight="1" x14ac:dyDescent="0.35">
      <c r="D78" s="17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18"/>
      <c r="AV78" s="17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18"/>
    </row>
    <row r="79" spans="4:92" ht="14.25" customHeight="1" x14ac:dyDescent="0.35">
      <c r="D79" s="1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18"/>
      <c r="AV79" s="17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18"/>
    </row>
    <row r="80" spans="4:92" ht="14.25" customHeight="1" x14ac:dyDescent="0.35"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1"/>
      <c r="AV80" s="19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1"/>
    </row>
    <row r="81" spans="4:92" ht="14.25" customHeight="1" x14ac:dyDescent="0.35"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</row>
    <row r="82" spans="4:92" ht="14.25" customHeight="1" x14ac:dyDescent="0.35">
      <c r="D82" s="233" t="s">
        <v>22</v>
      </c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3"/>
      <c r="BT82" s="233"/>
      <c r="BU82" s="233"/>
      <c r="BV82" s="233"/>
      <c r="BW82" s="233"/>
      <c r="BX82" s="233"/>
      <c r="BY82" s="233"/>
      <c r="BZ82" s="233"/>
      <c r="CA82" s="233"/>
      <c r="CB82" s="233"/>
      <c r="CC82" s="233"/>
      <c r="CD82" s="233"/>
      <c r="CE82" s="233"/>
      <c r="CF82" s="233"/>
      <c r="CG82" s="233"/>
      <c r="CH82" s="233"/>
      <c r="CI82" s="233"/>
      <c r="CJ82" s="233"/>
      <c r="CK82" s="233"/>
      <c r="CL82" s="233"/>
      <c r="CM82" s="233"/>
      <c r="CN82" s="233"/>
    </row>
    <row r="83" spans="4:92" ht="14.25" customHeight="1" x14ac:dyDescent="0.35"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3"/>
      <c r="BT83" s="233"/>
      <c r="BU83" s="233"/>
      <c r="BV83" s="233"/>
      <c r="BW83" s="233"/>
      <c r="BX83" s="233"/>
      <c r="BY83" s="233"/>
      <c r="BZ83" s="233"/>
      <c r="CA83" s="233"/>
      <c r="CB83" s="233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</row>
    <row r="84" spans="4:92" ht="14.25" customHeight="1" x14ac:dyDescent="0.35"/>
    <row r="85" spans="4:92" ht="14.25" customHeight="1" x14ac:dyDescent="0.35">
      <c r="E85" s="207" t="s">
        <v>23</v>
      </c>
      <c r="F85" s="207"/>
      <c r="G85" s="207"/>
      <c r="H85" s="463" t="s">
        <v>24</v>
      </c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4"/>
      <c r="U85" s="464"/>
      <c r="V85" s="464"/>
      <c r="W85" s="464"/>
      <c r="X85" s="464"/>
      <c r="Y85" s="464"/>
      <c r="Z85" s="464"/>
      <c r="AA85" s="464"/>
      <c r="AB85" s="464"/>
      <c r="AC85" s="464"/>
      <c r="AD85" s="464"/>
      <c r="AE85" s="464"/>
      <c r="AF85" s="464"/>
      <c r="AG85" s="464"/>
      <c r="AH85" s="464"/>
      <c r="AI85" s="464"/>
      <c r="AJ85" s="464"/>
      <c r="AK85" s="464"/>
      <c r="AL85" s="464"/>
      <c r="AM85" s="464"/>
      <c r="AN85" s="464"/>
      <c r="AO85" s="464"/>
      <c r="AP85" s="464"/>
      <c r="AQ85" s="464"/>
      <c r="AR85" s="464"/>
      <c r="AS85" s="464"/>
      <c r="AT85" s="464"/>
      <c r="AU85" s="464"/>
      <c r="AV85" s="465"/>
      <c r="AW85" s="537" t="s">
        <v>25</v>
      </c>
      <c r="AX85" s="537"/>
      <c r="AY85" s="537"/>
      <c r="AZ85" s="537"/>
      <c r="BA85" s="537"/>
      <c r="BB85" s="537"/>
      <c r="BC85" s="537"/>
      <c r="BD85" s="537"/>
      <c r="BE85" s="537"/>
      <c r="BF85" s="537"/>
      <c r="BG85" s="537"/>
      <c r="BH85" s="537"/>
      <c r="BI85" s="537"/>
      <c r="BJ85" s="537"/>
      <c r="BK85" s="537"/>
      <c r="BL85" s="537"/>
      <c r="BM85" s="537"/>
      <c r="BN85" s="537"/>
      <c r="BO85" s="537"/>
      <c r="BP85" s="537"/>
      <c r="BQ85" s="537"/>
      <c r="BR85" s="537"/>
      <c r="BS85" s="537"/>
      <c r="BT85" s="537"/>
      <c r="BU85" s="537"/>
      <c r="BV85" s="537"/>
      <c r="BW85" s="537"/>
      <c r="BX85" s="537"/>
      <c r="BY85" s="537"/>
      <c r="BZ85" s="537"/>
      <c r="CA85" s="537"/>
      <c r="CB85" s="537"/>
      <c r="CC85" s="537"/>
      <c r="CD85" s="537"/>
      <c r="CE85" s="537"/>
      <c r="CF85" s="537"/>
      <c r="CG85" s="537"/>
      <c r="CH85" s="537"/>
      <c r="CI85" s="537"/>
      <c r="CJ85" s="537"/>
      <c r="CK85" s="537"/>
      <c r="CL85" s="537"/>
      <c r="CM85" s="537"/>
      <c r="CN85" s="537"/>
    </row>
    <row r="86" spans="4:92" ht="14.25" customHeight="1" x14ac:dyDescent="0.35">
      <c r="E86" s="207"/>
      <c r="F86" s="207"/>
      <c r="G86" s="207"/>
      <c r="H86" s="466"/>
      <c r="I86" s="467"/>
      <c r="J86" s="467"/>
      <c r="K86" s="467"/>
      <c r="L86" s="467"/>
      <c r="M86" s="467"/>
      <c r="N86" s="467"/>
      <c r="O86" s="467"/>
      <c r="P86" s="467"/>
      <c r="Q86" s="467"/>
      <c r="R86" s="467"/>
      <c r="S86" s="467"/>
      <c r="T86" s="467"/>
      <c r="U86" s="467"/>
      <c r="V86" s="467"/>
      <c r="W86" s="467"/>
      <c r="X86" s="467"/>
      <c r="Y86" s="467"/>
      <c r="Z86" s="467"/>
      <c r="AA86" s="467"/>
      <c r="AB86" s="467"/>
      <c r="AC86" s="467"/>
      <c r="AD86" s="467"/>
      <c r="AE86" s="467"/>
      <c r="AF86" s="467"/>
      <c r="AG86" s="467"/>
      <c r="AH86" s="467"/>
      <c r="AI86" s="467"/>
      <c r="AJ86" s="467"/>
      <c r="AK86" s="467"/>
      <c r="AL86" s="467"/>
      <c r="AM86" s="467"/>
      <c r="AN86" s="467"/>
      <c r="AO86" s="467"/>
      <c r="AP86" s="467"/>
      <c r="AQ86" s="467"/>
      <c r="AR86" s="467"/>
      <c r="AS86" s="467"/>
      <c r="AT86" s="467"/>
      <c r="AU86" s="467"/>
      <c r="AV86" s="468"/>
      <c r="AW86" s="537"/>
      <c r="AX86" s="537"/>
      <c r="AY86" s="537"/>
      <c r="AZ86" s="537"/>
      <c r="BA86" s="537"/>
      <c r="BB86" s="537"/>
      <c r="BC86" s="537"/>
      <c r="BD86" s="537"/>
      <c r="BE86" s="537"/>
      <c r="BF86" s="537"/>
      <c r="BG86" s="537"/>
      <c r="BH86" s="537"/>
      <c r="BI86" s="537"/>
      <c r="BJ86" s="537"/>
      <c r="BK86" s="537"/>
      <c r="BL86" s="537"/>
      <c r="BM86" s="537"/>
      <c r="BN86" s="537"/>
      <c r="BO86" s="537"/>
      <c r="BP86" s="537"/>
      <c r="BQ86" s="537"/>
      <c r="BR86" s="537"/>
      <c r="BS86" s="537"/>
      <c r="BT86" s="537"/>
      <c r="BU86" s="537"/>
      <c r="BV86" s="537"/>
      <c r="BW86" s="537"/>
      <c r="BX86" s="537"/>
      <c r="BY86" s="537"/>
      <c r="BZ86" s="537"/>
      <c r="CA86" s="537"/>
      <c r="CB86" s="537"/>
      <c r="CC86" s="537"/>
      <c r="CD86" s="537"/>
      <c r="CE86" s="537"/>
      <c r="CF86" s="537"/>
      <c r="CG86" s="537"/>
      <c r="CH86" s="537"/>
      <c r="CI86" s="537"/>
      <c r="CJ86" s="537"/>
      <c r="CK86" s="537"/>
      <c r="CL86" s="537"/>
      <c r="CM86" s="537"/>
      <c r="CN86" s="537"/>
    </row>
    <row r="87" spans="4:92" ht="14.25" customHeight="1" x14ac:dyDescent="0.35">
      <c r="E87" s="454">
        <v>1</v>
      </c>
      <c r="F87" s="454"/>
      <c r="G87" s="454"/>
      <c r="H87" s="451" t="s">
        <v>1094</v>
      </c>
      <c r="I87" s="452"/>
      <c r="J87" s="452"/>
      <c r="K87" s="452"/>
      <c r="L87" s="452"/>
      <c r="M87" s="452"/>
      <c r="N87" s="452"/>
      <c r="O87" s="452"/>
      <c r="P87" s="452"/>
      <c r="Q87" s="452"/>
      <c r="R87" s="452"/>
      <c r="S87" s="452"/>
      <c r="T87" s="452"/>
      <c r="U87" s="452"/>
      <c r="V87" s="452"/>
      <c r="W87" s="452"/>
      <c r="X87" s="452"/>
      <c r="Y87" s="452"/>
      <c r="Z87" s="452"/>
      <c r="AA87" s="452"/>
      <c r="AB87" s="452"/>
      <c r="AC87" s="452"/>
      <c r="AD87" s="452"/>
      <c r="AE87" s="452"/>
      <c r="AF87" s="452"/>
      <c r="AG87" s="452"/>
      <c r="AH87" s="452"/>
      <c r="AI87" s="452"/>
      <c r="AJ87" s="452"/>
      <c r="AK87" s="452"/>
      <c r="AL87" s="452"/>
      <c r="AM87" s="452"/>
      <c r="AN87" s="452"/>
      <c r="AO87" s="452"/>
      <c r="AP87" s="452"/>
      <c r="AQ87" s="452"/>
      <c r="AR87" s="452"/>
      <c r="AS87" s="452"/>
      <c r="AT87" s="452"/>
      <c r="AU87" s="452"/>
      <c r="AV87" s="452"/>
      <c r="AW87" s="453" t="s">
        <v>1095</v>
      </c>
      <c r="AX87" s="453"/>
      <c r="AY87" s="453"/>
      <c r="AZ87" s="453"/>
      <c r="BA87" s="453"/>
      <c r="BB87" s="453"/>
      <c r="BC87" s="453"/>
      <c r="BD87" s="453"/>
      <c r="BE87" s="453"/>
      <c r="BF87" s="453"/>
      <c r="BG87" s="453"/>
      <c r="BH87" s="453"/>
      <c r="BI87" s="453"/>
      <c r="BJ87" s="453"/>
      <c r="BK87" s="453"/>
      <c r="BL87" s="453"/>
      <c r="BM87" s="453"/>
      <c r="BN87" s="453"/>
      <c r="BO87" s="453"/>
      <c r="BP87" s="453"/>
      <c r="BQ87" s="453"/>
      <c r="BR87" s="453"/>
      <c r="BS87" s="453"/>
      <c r="BT87" s="453"/>
      <c r="BU87" s="453"/>
      <c r="BV87" s="453"/>
      <c r="BW87" s="453"/>
      <c r="BX87" s="453"/>
      <c r="BY87" s="453"/>
      <c r="BZ87" s="453"/>
      <c r="CA87" s="453"/>
      <c r="CB87" s="453"/>
      <c r="CC87" s="453"/>
      <c r="CD87" s="453"/>
      <c r="CE87" s="453"/>
      <c r="CF87" s="453"/>
      <c r="CG87" s="453"/>
      <c r="CH87" s="453"/>
      <c r="CI87" s="453"/>
      <c r="CJ87" s="453"/>
      <c r="CK87" s="453"/>
      <c r="CL87" s="453"/>
      <c r="CM87" s="453"/>
      <c r="CN87" s="453"/>
    </row>
    <row r="88" spans="4:92" ht="14.25" customHeight="1" x14ac:dyDescent="0.35">
      <c r="E88" s="454">
        <v>2</v>
      </c>
      <c r="F88" s="454"/>
      <c r="G88" s="454"/>
      <c r="H88" s="451" t="s">
        <v>1096</v>
      </c>
      <c r="I88" s="452"/>
      <c r="J88" s="452"/>
      <c r="K88" s="452"/>
      <c r="L88" s="452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452"/>
      <c r="Z88" s="452"/>
      <c r="AA88" s="452"/>
      <c r="AB88" s="452"/>
      <c r="AC88" s="452"/>
      <c r="AD88" s="452"/>
      <c r="AE88" s="452"/>
      <c r="AF88" s="452"/>
      <c r="AG88" s="452"/>
      <c r="AH88" s="452"/>
      <c r="AI88" s="452"/>
      <c r="AJ88" s="452"/>
      <c r="AK88" s="452"/>
      <c r="AL88" s="452"/>
      <c r="AM88" s="452"/>
      <c r="AN88" s="452"/>
      <c r="AO88" s="452"/>
      <c r="AP88" s="452"/>
      <c r="AQ88" s="452"/>
      <c r="AR88" s="452"/>
      <c r="AS88" s="452"/>
      <c r="AT88" s="452"/>
      <c r="AU88" s="452"/>
      <c r="AV88" s="452"/>
      <c r="AW88" s="453" t="s">
        <v>1097</v>
      </c>
      <c r="AX88" s="453"/>
      <c r="AY88" s="453"/>
      <c r="AZ88" s="453"/>
      <c r="BA88" s="453"/>
      <c r="BB88" s="453"/>
      <c r="BC88" s="453"/>
      <c r="BD88" s="453"/>
      <c r="BE88" s="453"/>
      <c r="BF88" s="453"/>
      <c r="BG88" s="453"/>
      <c r="BH88" s="453"/>
      <c r="BI88" s="453"/>
      <c r="BJ88" s="453"/>
      <c r="BK88" s="453"/>
      <c r="BL88" s="453"/>
      <c r="BM88" s="453"/>
      <c r="BN88" s="453"/>
      <c r="BO88" s="453"/>
      <c r="BP88" s="453"/>
      <c r="BQ88" s="453"/>
      <c r="BR88" s="453"/>
      <c r="BS88" s="453"/>
      <c r="BT88" s="453"/>
      <c r="BU88" s="453"/>
      <c r="BV88" s="453"/>
      <c r="BW88" s="453"/>
      <c r="BX88" s="453"/>
      <c r="BY88" s="453"/>
      <c r="BZ88" s="453"/>
      <c r="CA88" s="453"/>
      <c r="CB88" s="453"/>
      <c r="CC88" s="453"/>
      <c r="CD88" s="453"/>
      <c r="CE88" s="453"/>
      <c r="CF88" s="453"/>
      <c r="CG88" s="453"/>
      <c r="CH88" s="453"/>
      <c r="CI88" s="453"/>
      <c r="CJ88" s="453"/>
      <c r="CK88" s="453"/>
      <c r="CL88" s="453"/>
      <c r="CM88" s="453"/>
      <c r="CN88" s="453"/>
    </row>
    <row r="89" spans="4:92" ht="14.25" customHeight="1" x14ac:dyDescent="0.35">
      <c r="E89" s="454">
        <v>3</v>
      </c>
      <c r="F89" s="454"/>
      <c r="G89" s="454"/>
      <c r="H89" s="451" t="s">
        <v>1098</v>
      </c>
      <c r="I89" s="452"/>
      <c r="J89" s="452"/>
      <c r="K89" s="452"/>
      <c r="L89" s="452"/>
      <c r="M89" s="452"/>
      <c r="N89" s="452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2"/>
      <c r="Z89" s="452"/>
      <c r="AA89" s="452"/>
      <c r="AB89" s="452"/>
      <c r="AC89" s="452"/>
      <c r="AD89" s="452"/>
      <c r="AE89" s="452"/>
      <c r="AF89" s="452"/>
      <c r="AG89" s="452"/>
      <c r="AH89" s="452"/>
      <c r="AI89" s="452"/>
      <c r="AJ89" s="452"/>
      <c r="AK89" s="452"/>
      <c r="AL89" s="452"/>
      <c r="AM89" s="452"/>
      <c r="AN89" s="452"/>
      <c r="AO89" s="452"/>
      <c r="AP89" s="452"/>
      <c r="AQ89" s="452"/>
      <c r="AR89" s="452"/>
      <c r="AS89" s="452"/>
      <c r="AT89" s="452"/>
      <c r="AU89" s="452"/>
      <c r="AV89" s="473"/>
      <c r="AW89" s="453" t="s">
        <v>1099</v>
      </c>
      <c r="AX89" s="453"/>
      <c r="AY89" s="453"/>
      <c r="AZ89" s="453"/>
      <c r="BA89" s="453"/>
      <c r="BB89" s="453"/>
      <c r="BC89" s="453"/>
      <c r="BD89" s="453"/>
      <c r="BE89" s="453"/>
      <c r="BF89" s="453"/>
      <c r="BG89" s="453"/>
      <c r="BH89" s="453"/>
      <c r="BI89" s="453"/>
      <c r="BJ89" s="453"/>
      <c r="BK89" s="453"/>
      <c r="BL89" s="453"/>
      <c r="BM89" s="453"/>
      <c r="BN89" s="453"/>
      <c r="BO89" s="453"/>
      <c r="BP89" s="453"/>
      <c r="BQ89" s="453"/>
      <c r="BR89" s="453"/>
      <c r="BS89" s="453"/>
      <c r="BT89" s="453"/>
      <c r="BU89" s="453"/>
      <c r="BV89" s="453"/>
      <c r="BW89" s="453"/>
      <c r="BX89" s="453"/>
      <c r="BY89" s="453"/>
      <c r="BZ89" s="453"/>
      <c r="CA89" s="453"/>
      <c r="CB89" s="453"/>
      <c r="CC89" s="453"/>
      <c r="CD89" s="453"/>
      <c r="CE89" s="453"/>
      <c r="CF89" s="453"/>
      <c r="CG89" s="453"/>
      <c r="CH89" s="453"/>
      <c r="CI89" s="453"/>
      <c r="CJ89" s="453"/>
      <c r="CK89" s="453"/>
      <c r="CL89" s="453"/>
      <c r="CM89" s="453"/>
      <c r="CN89" s="453"/>
    </row>
    <row r="90" spans="4:92" ht="14.25" customHeight="1" x14ac:dyDescent="0.35">
      <c r="E90" s="454">
        <v>4</v>
      </c>
      <c r="F90" s="454"/>
      <c r="G90" s="454"/>
      <c r="H90" s="451" t="s">
        <v>1100</v>
      </c>
      <c r="I90" s="452"/>
      <c r="J90" s="452"/>
      <c r="K90" s="452"/>
      <c r="L90" s="452"/>
      <c r="M90" s="452"/>
      <c r="N90" s="452"/>
      <c r="O90" s="452"/>
      <c r="P90" s="452"/>
      <c r="Q90" s="452"/>
      <c r="R90" s="452"/>
      <c r="S90" s="452"/>
      <c r="T90" s="452"/>
      <c r="U90" s="452"/>
      <c r="V90" s="452"/>
      <c r="W90" s="452"/>
      <c r="X90" s="452"/>
      <c r="Y90" s="452"/>
      <c r="Z90" s="452"/>
      <c r="AA90" s="452"/>
      <c r="AB90" s="452"/>
      <c r="AC90" s="452"/>
      <c r="AD90" s="452"/>
      <c r="AE90" s="452"/>
      <c r="AF90" s="452"/>
      <c r="AG90" s="452"/>
      <c r="AH90" s="452"/>
      <c r="AI90" s="452"/>
      <c r="AJ90" s="452"/>
      <c r="AK90" s="452"/>
      <c r="AL90" s="452"/>
      <c r="AM90" s="452"/>
      <c r="AN90" s="452"/>
      <c r="AO90" s="452"/>
      <c r="AP90" s="452"/>
      <c r="AQ90" s="452"/>
      <c r="AR90" s="452"/>
      <c r="AS90" s="452"/>
      <c r="AT90" s="452"/>
      <c r="AU90" s="452"/>
      <c r="AV90" s="473"/>
      <c r="AW90" s="453" t="s">
        <v>1101</v>
      </c>
      <c r="AX90" s="453"/>
      <c r="AY90" s="453"/>
      <c r="AZ90" s="453"/>
      <c r="BA90" s="453"/>
      <c r="BB90" s="453"/>
      <c r="BC90" s="453"/>
      <c r="BD90" s="453"/>
      <c r="BE90" s="453"/>
      <c r="BF90" s="453"/>
      <c r="BG90" s="453"/>
      <c r="BH90" s="453"/>
      <c r="BI90" s="453"/>
      <c r="BJ90" s="453"/>
      <c r="BK90" s="453"/>
      <c r="BL90" s="453"/>
      <c r="BM90" s="453"/>
      <c r="BN90" s="453"/>
      <c r="BO90" s="453"/>
      <c r="BP90" s="453"/>
      <c r="BQ90" s="453"/>
      <c r="BR90" s="453"/>
      <c r="BS90" s="453"/>
      <c r="BT90" s="453"/>
      <c r="BU90" s="453"/>
      <c r="BV90" s="453"/>
      <c r="BW90" s="453"/>
      <c r="BX90" s="453"/>
      <c r="BY90" s="453"/>
      <c r="BZ90" s="453"/>
      <c r="CA90" s="453"/>
      <c r="CB90" s="453"/>
      <c r="CC90" s="453"/>
      <c r="CD90" s="453"/>
      <c r="CE90" s="453"/>
      <c r="CF90" s="453"/>
      <c r="CG90" s="453"/>
      <c r="CH90" s="453"/>
      <c r="CI90" s="453"/>
      <c r="CJ90" s="453"/>
      <c r="CK90" s="453"/>
      <c r="CL90" s="453"/>
      <c r="CM90" s="453"/>
      <c r="CN90" s="453"/>
    </row>
    <row r="91" spans="4:92" ht="14.25" customHeight="1" x14ac:dyDescent="0.35">
      <c r="E91" s="454">
        <v>5</v>
      </c>
      <c r="F91" s="454"/>
      <c r="G91" s="454"/>
      <c r="H91" s="451" t="s">
        <v>1096</v>
      </c>
      <c r="I91" s="452"/>
      <c r="J91" s="452"/>
      <c r="K91" s="452"/>
      <c r="L91" s="452"/>
      <c r="M91" s="452"/>
      <c r="N91" s="452"/>
      <c r="O91" s="452"/>
      <c r="P91" s="452"/>
      <c r="Q91" s="452"/>
      <c r="R91" s="452"/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52"/>
      <c r="AD91" s="452"/>
      <c r="AE91" s="452"/>
      <c r="AF91" s="452"/>
      <c r="AG91" s="452"/>
      <c r="AH91" s="452"/>
      <c r="AI91" s="452"/>
      <c r="AJ91" s="452"/>
      <c r="AK91" s="452"/>
      <c r="AL91" s="452"/>
      <c r="AM91" s="452"/>
      <c r="AN91" s="452"/>
      <c r="AO91" s="452"/>
      <c r="AP91" s="452"/>
      <c r="AQ91" s="452"/>
      <c r="AR91" s="452"/>
      <c r="AS91" s="452"/>
      <c r="AT91" s="452"/>
      <c r="AU91" s="452"/>
      <c r="AV91" s="452"/>
      <c r="AW91" s="453" t="s">
        <v>1102</v>
      </c>
      <c r="AX91" s="453"/>
      <c r="AY91" s="453"/>
      <c r="AZ91" s="453"/>
      <c r="BA91" s="453"/>
      <c r="BB91" s="453"/>
      <c r="BC91" s="453"/>
      <c r="BD91" s="453"/>
      <c r="BE91" s="453"/>
      <c r="BF91" s="453"/>
      <c r="BG91" s="453"/>
      <c r="BH91" s="453"/>
      <c r="BI91" s="453"/>
      <c r="BJ91" s="453"/>
      <c r="BK91" s="453"/>
      <c r="BL91" s="453"/>
      <c r="BM91" s="453"/>
      <c r="BN91" s="453"/>
      <c r="BO91" s="453"/>
      <c r="BP91" s="453"/>
      <c r="BQ91" s="453"/>
      <c r="BR91" s="453"/>
      <c r="BS91" s="453"/>
      <c r="BT91" s="453"/>
      <c r="BU91" s="453"/>
      <c r="BV91" s="453"/>
      <c r="BW91" s="453"/>
      <c r="BX91" s="453"/>
      <c r="BY91" s="453"/>
      <c r="BZ91" s="453"/>
      <c r="CA91" s="453"/>
      <c r="CB91" s="453"/>
      <c r="CC91" s="453"/>
      <c r="CD91" s="453"/>
      <c r="CE91" s="453"/>
      <c r="CF91" s="453"/>
      <c r="CG91" s="453"/>
      <c r="CH91" s="453"/>
      <c r="CI91" s="453"/>
      <c r="CJ91" s="453"/>
      <c r="CK91" s="453"/>
      <c r="CL91" s="453"/>
      <c r="CM91" s="453"/>
      <c r="CN91" s="453"/>
    </row>
    <row r="92" spans="4:92" ht="14.25" customHeight="1" x14ac:dyDescent="0.35">
      <c r="E92" s="454">
        <v>6</v>
      </c>
      <c r="F92" s="454"/>
      <c r="G92" s="454"/>
      <c r="H92" s="451" t="s">
        <v>1103</v>
      </c>
      <c r="I92" s="452"/>
      <c r="J92" s="452"/>
      <c r="K92" s="452"/>
      <c r="L92" s="452"/>
      <c r="M92" s="452"/>
      <c r="N92" s="452"/>
      <c r="O92" s="452"/>
      <c r="P92" s="452"/>
      <c r="Q92" s="452"/>
      <c r="R92" s="452"/>
      <c r="S92" s="452"/>
      <c r="T92" s="452"/>
      <c r="U92" s="452"/>
      <c r="V92" s="452"/>
      <c r="W92" s="452"/>
      <c r="X92" s="452"/>
      <c r="Y92" s="452"/>
      <c r="Z92" s="452"/>
      <c r="AA92" s="452"/>
      <c r="AB92" s="452"/>
      <c r="AC92" s="452"/>
      <c r="AD92" s="452"/>
      <c r="AE92" s="452"/>
      <c r="AF92" s="452"/>
      <c r="AG92" s="452"/>
      <c r="AH92" s="452"/>
      <c r="AI92" s="452"/>
      <c r="AJ92" s="452"/>
      <c r="AK92" s="452"/>
      <c r="AL92" s="452"/>
      <c r="AM92" s="452"/>
      <c r="AN92" s="452"/>
      <c r="AO92" s="452"/>
      <c r="AP92" s="452"/>
      <c r="AQ92" s="452"/>
      <c r="AR92" s="452"/>
      <c r="AS92" s="452"/>
      <c r="AT92" s="452"/>
      <c r="AU92" s="452"/>
      <c r="AV92" s="452"/>
      <c r="AW92" s="453" t="s">
        <v>1104</v>
      </c>
      <c r="AX92" s="453"/>
      <c r="AY92" s="453"/>
      <c r="AZ92" s="453"/>
      <c r="BA92" s="453"/>
      <c r="BB92" s="453"/>
      <c r="BC92" s="453"/>
      <c r="BD92" s="453"/>
      <c r="BE92" s="453"/>
      <c r="BF92" s="453"/>
      <c r="BG92" s="453"/>
      <c r="BH92" s="453"/>
      <c r="BI92" s="453"/>
      <c r="BJ92" s="453"/>
      <c r="BK92" s="453"/>
      <c r="BL92" s="453"/>
      <c r="BM92" s="453"/>
      <c r="BN92" s="453"/>
      <c r="BO92" s="453"/>
      <c r="BP92" s="453"/>
      <c r="BQ92" s="453"/>
      <c r="BR92" s="453"/>
      <c r="BS92" s="453"/>
      <c r="BT92" s="453"/>
      <c r="BU92" s="453"/>
      <c r="BV92" s="453"/>
      <c r="BW92" s="453"/>
      <c r="BX92" s="453"/>
      <c r="BY92" s="453"/>
      <c r="BZ92" s="453"/>
      <c r="CA92" s="453"/>
      <c r="CB92" s="453"/>
      <c r="CC92" s="453"/>
      <c r="CD92" s="453"/>
      <c r="CE92" s="453"/>
      <c r="CF92" s="453"/>
      <c r="CG92" s="453"/>
      <c r="CH92" s="453"/>
      <c r="CI92" s="453"/>
      <c r="CJ92" s="453"/>
      <c r="CK92" s="453"/>
      <c r="CL92" s="453"/>
      <c r="CM92" s="453"/>
      <c r="CN92" s="453"/>
    </row>
    <row r="93" spans="4:92" ht="14.25" customHeight="1" x14ac:dyDescent="0.35">
      <c r="E93" s="454">
        <v>7</v>
      </c>
      <c r="F93" s="454"/>
      <c r="G93" s="454"/>
      <c r="H93" s="451" t="s">
        <v>1105</v>
      </c>
      <c r="I93" s="452"/>
      <c r="J93" s="452"/>
      <c r="K93" s="452"/>
      <c r="L93" s="452"/>
      <c r="M93" s="452"/>
      <c r="N93" s="452"/>
      <c r="O93" s="452"/>
      <c r="P93" s="452"/>
      <c r="Q93" s="452"/>
      <c r="R93" s="452"/>
      <c r="S93" s="452"/>
      <c r="T93" s="452"/>
      <c r="U93" s="452"/>
      <c r="V93" s="452"/>
      <c r="W93" s="452"/>
      <c r="X93" s="452"/>
      <c r="Y93" s="452"/>
      <c r="Z93" s="452"/>
      <c r="AA93" s="452"/>
      <c r="AB93" s="452"/>
      <c r="AC93" s="452"/>
      <c r="AD93" s="452"/>
      <c r="AE93" s="452"/>
      <c r="AF93" s="452"/>
      <c r="AG93" s="452"/>
      <c r="AH93" s="452"/>
      <c r="AI93" s="452"/>
      <c r="AJ93" s="452"/>
      <c r="AK93" s="452"/>
      <c r="AL93" s="452"/>
      <c r="AM93" s="452"/>
      <c r="AN93" s="452"/>
      <c r="AO93" s="452"/>
      <c r="AP93" s="452"/>
      <c r="AQ93" s="452"/>
      <c r="AR93" s="452"/>
      <c r="AS93" s="452"/>
      <c r="AT93" s="452"/>
      <c r="AU93" s="452"/>
      <c r="AV93" s="452"/>
      <c r="AW93" s="453" t="s">
        <v>1106</v>
      </c>
      <c r="AX93" s="453"/>
      <c r="AY93" s="453"/>
      <c r="AZ93" s="453"/>
      <c r="BA93" s="453"/>
      <c r="BB93" s="453"/>
      <c r="BC93" s="453"/>
      <c r="BD93" s="453"/>
      <c r="BE93" s="453"/>
      <c r="BF93" s="453"/>
      <c r="BG93" s="453"/>
      <c r="BH93" s="453"/>
      <c r="BI93" s="453"/>
      <c r="BJ93" s="453"/>
      <c r="BK93" s="453"/>
      <c r="BL93" s="453"/>
      <c r="BM93" s="453"/>
      <c r="BN93" s="453"/>
      <c r="BO93" s="453"/>
      <c r="BP93" s="453"/>
      <c r="BQ93" s="453"/>
      <c r="BR93" s="453"/>
      <c r="BS93" s="453"/>
      <c r="BT93" s="453"/>
      <c r="BU93" s="453"/>
      <c r="BV93" s="453"/>
      <c r="BW93" s="453"/>
      <c r="BX93" s="453"/>
      <c r="BY93" s="453"/>
      <c r="BZ93" s="453"/>
      <c r="CA93" s="453"/>
      <c r="CB93" s="453"/>
      <c r="CC93" s="453"/>
      <c r="CD93" s="453"/>
      <c r="CE93" s="453"/>
      <c r="CF93" s="453"/>
      <c r="CG93" s="453"/>
      <c r="CH93" s="453"/>
      <c r="CI93" s="453"/>
      <c r="CJ93" s="453"/>
      <c r="CK93" s="453"/>
      <c r="CL93" s="453"/>
      <c r="CM93" s="453"/>
      <c r="CN93" s="453"/>
    </row>
    <row r="94" spans="4:92" ht="14.25" customHeight="1" x14ac:dyDescent="0.35">
      <c r="E94" s="454">
        <v>8</v>
      </c>
      <c r="F94" s="454"/>
      <c r="G94" s="454"/>
      <c r="H94" s="451" t="s">
        <v>1107</v>
      </c>
      <c r="I94" s="452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2"/>
      <c r="AF94" s="452"/>
      <c r="AG94" s="452"/>
      <c r="AH94" s="452"/>
      <c r="AI94" s="452"/>
      <c r="AJ94" s="452"/>
      <c r="AK94" s="452"/>
      <c r="AL94" s="452"/>
      <c r="AM94" s="452"/>
      <c r="AN94" s="452"/>
      <c r="AO94" s="452"/>
      <c r="AP94" s="452"/>
      <c r="AQ94" s="452"/>
      <c r="AR94" s="452"/>
      <c r="AS94" s="452"/>
      <c r="AT94" s="452"/>
      <c r="AU94" s="452"/>
      <c r="AV94" s="452"/>
      <c r="AW94" s="453" t="s">
        <v>1108</v>
      </c>
      <c r="AX94" s="453"/>
      <c r="AY94" s="453"/>
      <c r="AZ94" s="453"/>
      <c r="BA94" s="453"/>
      <c r="BB94" s="453"/>
      <c r="BC94" s="453"/>
      <c r="BD94" s="453"/>
      <c r="BE94" s="453"/>
      <c r="BF94" s="453"/>
      <c r="BG94" s="453"/>
      <c r="BH94" s="453"/>
      <c r="BI94" s="453"/>
      <c r="BJ94" s="453"/>
      <c r="BK94" s="453"/>
      <c r="BL94" s="453"/>
      <c r="BM94" s="453"/>
      <c r="BN94" s="453"/>
      <c r="BO94" s="453"/>
      <c r="BP94" s="453"/>
      <c r="BQ94" s="453"/>
      <c r="BR94" s="453"/>
      <c r="BS94" s="453"/>
      <c r="BT94" s="453"/>
      <c r="BU94" s="453"/>
      <c r="BV94" s="453"/>
      <c r="BW94" s="453"/>
      <c r="BX94" s="453"/>
      <c r="BY94" s="453"/>
      <c r="BZ94" s="453"/>
      <c r="CA94" s="453"/>
      <c r="CB94" s="453"/>
      <c r="CC94" s="453"/>
      <c r="CD94" s="453"/>
      <c r="CE94" s="453"/>
      <c r="CF94" s="453"/>
      <c r="CG94" s="453"/>
      <c r="CH94" s="453"/>
      <c r="CI94" s="453"/>
      <c r="CJ94" s="453"/>
      <c r="CK94" s="453"/>
      <c r="CL94" s="453"/>
      <c r="CM94" s="453"/>
      <c r="CN94" s="453"/>
    </row>
    <row r="95" spans="4:92" ht="14.25" customHeight="1" x14ac:dyDescent="0.35">
      <c r="E95" s="454">
        <v>9</v>
      </c>
      <c r="F95" s="454"/>
      <c r="G95" s="454"/>
      <c r="H95" s="451" t="s">
        <v>1096</v>
      </c>
      <c r="I95" s="452"/>
      <c r="J95" s="452"/>
      <c r="K95" s="452"/>
      <c r="L95" s="452"/>
      <c r="M95" s="452"/>
      <c r="N95" s="452"/>
      <c r="O95" s="452"/>
      <c r="P95" s="452"/>
      <c r="Q95" s="452"/>
      <c r="R95" s="452"/>
      <c r="S95" s="452"/>
      <c r="T95" s="452"/>
      <c r="U95" s="452"/>
      <c r="V95" s="452"/>
      <c r="W95" s="452"/>
      <c r="X95" s="452"/>
      <c r="Y95" s="452"/>
      <c r="Z95" s="452"/>
      <c r="AA95" s="452"/>
      <c r="AB95" s="452"/>
      <c r="AC95" s="452"/>
      <c r="AD95" s="452"/>
      <c r="AE95" s="452"/>
      <c r="AF95" s="452"/>
      <c r="AG95" s="452"/>
      <c r="AH95" s="452"/>
      <c r="AI95" s="452"/>
      <c r="AJ95" s="452"/>
      <c r="AK95" s="452"/>
      <c r="AL95" s="452"/>
      <c r="AM95" s="452"/>
      <c r="AN95" s="452"/>
      <c r="AO95" s="452"/>
      <c r="AP95" s="452"/>
      <c r="AQ95" s="452"/>
      <c r="AR95" s="452"/>
      <c r="AS95" s="452"/>
      <c r="AT95" s="452"/>
      <c r="AU95" s="452"/>
      <c r="AV95" s="452"/>
      <c r="AW95" s="453" t="s">
        <v>1109</v>
      </c>
      <c r="AX95" s="453"/>
      <c r="AY95" s="453"/>
      <c r="AZ95" s="453"/>
      <c r="BA95" s="453"/>
      <c r="BB95" s="453"/>
      <c r="BC95" s="453"/>
      <c r="BD95" s="453"/>
      <c r="BE95" s="453"/>
      <c r="BF95" s="453"/>
      <c r="BG95" s="453"/>
      <c r="BH95" s="453"/>
      <c r="BI95" s="453"/>
      <c r="BJ95" s="453"/>
      <c r="BK95" s="453"/>
      <c r="BL95" s="453"/>
      <c r="BM95" s="453"/>
      <c r="BN95" s="453"/>
      <c r="BO95" s="453"/>
      <c r="BP95" s="453"/>
      <c r="BQ95" s="453"/>
      <c r="BR95" s="453"/>
      <c r="BS95" s="453"/>
      <c r="BT95" s="453"/>
      <c r="BU95" s="453"/>
      <c r="BV95" s="453"/>
      <c r="BW95" s="453"/>
      <c r="BX95" s="453"/>
      <c r="BY95" s="453"/>
      <c r="BZ95" s="453"/>
      <c r="CA95" s="453"/>
      <c r="CB95" s="453"/>
      <c r="CC95" s="453"/>
      <c r="CD95" s="453"/>
      <c r="CE95" s="453"/>
      <c r="CF95" s="453"/>
      <c r="CG95" s="453"/>
      <c r="CH95" s="453"/>
      <c r="CI95" s="453"/>
      <c r="CJ95" s="453"/>
      <c r="CK95" s="453"/>
      <c r="CL95" s="453"/>
      <c r="CM95" s="453"/>
      <c r="CN95" s="453"/>
    </row>
    <row r="96" spans="4:92" ht="14.25" customHeight="1" x14ac:dyDescent="0.35">
      <c r="E96" s="454">
        <v>10</v>
      </c>
      <c r="F96" s="454"/>
      <c r="G96" s="454"/>
      <c r="H96" s="451" t="s">
        <v>1110</v>
      </c>
      <c r="I96" s="452"/>
      <c r="J96" s="452"/>
      <c r="K96" s="452"/>
      <c r="L96" s="452"/>
      <c r="M96" s="452"/>
      <c r="N96" s="452"/>
      <c r="O96" s="452"/>
      <c r="P96" s="452"/>
      <c r="Q96" s="452"/>
      <c r="R96" s="452"/>
      <c r="S96" s="452"/>
      <c r="T96" s="452"/>
      <c r="U96" s="452"/>
      <c r="V96" s="452"/>
      <c r="W96" s="452"/>
      <c r="X96" s="452"/>
      <c r="Y96" s="452"/>
      <c r="Z96" s="452"/>
      <c r="AA96" s="452"/>
      <c r="AB96" s="452"/>
      <c r="AC96" s="452"/>
      <c r="AD96" s="452"/>
      <c r="AE96" s="452"/>
      <c r="AF96" s="452"/>
      <c r="AG96" s="452"/>
      <c r="AH96" s="452"/>
      <c r="AI96" s="452"/>
      <c r="AJ96" s="452"/>
      <c r="AK96" s="452"/>
      <c r="AL96" s="452"/>
      <c r="AM96" s="452"/>
      <c r="AN96" s="452"/>
      <c r="AO96" s="452"/>
      <c r="AP96" s="452"/>
      <c r="AQ96" s="452"/>
      <c r="AR96" s="452"/>
      <c r="AS96" s="452"/>
      <c r="AT96" s="452"/>
      <c r="AU96" s="452"/>
      <c r="AV96" s="452"/>
      <c r="AW96" s="453" t="s">
        <v>1111</v>
      </c>
      <c r="AX96" s="453"/>
      <c r="AY96" s="453"/>
      <c r="AZ96" s="453"/>
      <c r="BA96" s="453"/>
      <c r="BB96" s="453"/>
      <c r="BC96" s="453"/>
      <c r="BD96" s="453"/>
      <c r="BE96" s="453"/>
      <c r="BF96" s="453"/>
      <c r="BG96" s="453"/>
      <c r="BH96" s="453"/>
      <c r="BI96" s="453"/>
      <c r="BJ96" s="453"/>
      <c r="BK96" s="453"/>
      <c r="BL96" s="453"/>
      <c r="BM96" s="453"/>
      <c r="BN96" s="453"/>
      <c r="BO96" s="453"/>
      <c r="BP96" s="453"/>
      <c r="BQ96" s="453"/>
      <c r="BR96" s="453"/>
      <c r="BS96" s="453"/>
      <c r="BT96" s="453"/>
      <c r="BU96" s="453"/>
      <c r="BV96" s="453"/>
      <c r="BW96" s="453"/>
      <c r="BX96" s="453"/>
      <c r="BY96" s="453"/>
      <c r="BZ96" s="453"/>
      <c r="CA96" s="453"/>
      <c r="CB96" s="453"/>
      <c r="CC96" s="453"/>
      <c r="CD96" s="453"/>
      <c r="CE96" s="453"/>
      <c r="CF96" s="453"/>
      <c r="CG96" s="453"/>
      <c r="CH96" s="453"/>
      <c r="CI96" s="453"/>
      <c r="CJ96" s="453"/>
      <c r="CK96" s="453"/>
      <c r="CL96" s="453"/>
      <c r="CM96" s="453"/>
      <c r="CN96" s="453"/>
    </row>
    <row r="97" spans="5:92" ht="14.25" customHeight="1" x14ac:dyDescent="0.35">
      <c r="E97" s="454">
        <v>11</v>
      </c>
      <c r="F97" s="454"/>
      <c r="G97" s="454"/>
      <c r="H97" s="451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452"/>
      <c r="AL97" s="452"/>
      <c r="AM97" s="452"/>
      <c r="AN97" s="452"/>
      <c r="AO97" s="452"/>
      <c r="AP97" s="452"/>
      <c r="AQ97" s="452"/>
      <c r="AR97" s="452"/>
      <c r="AS97" s="452"/>
      <c r="AT97" s="452"/>
      <c r="AU97" s="452"/>
      <c r="AV97" s="452"/>
      <c r="AW97" s="453"/>
      <c r="AX97" s="453"/>
      <c r="AY97" s="453"/>
      <c r="AZ97" s="453"/>
      <c r="BA97" s="453"/>
      <c r="BB97" s="453"/>
      <c r="BC97" s="453"/>
      <c r="BD97" s="453"/>
      <c r="BE97" s="453"/>
      <c r="BF97" s="453"/>
      <c r="BG97" s="453"/>
      <c r="BH97" s="453"/>
      <c r="BI97" s="453"/>
      <c r="BJ97" s="453"/>
      <c r="BK97" s="453"/>
      <c r="BL97" s="453"/>
      <c r="BM97" s="453"/>
      <c r="BN97" s="453"/>
      <c r="BO97" s="453"/>
      <c r="BP97" s="453"/>
      <c r="BQ97" s="453"/>
      <c r="BR97" s="453"/>
      <c r="BS97" s="453"/>
      <c r="BT97" s="453"/>
      <c r="BU97" s="453"/>
      <c r="BV97" s="453"/>
      <c r="BW97" s="453"/>
      <c r="BX97" s="453"/>
      <c r="BY97" s="453"/>
      <c r="BZ97" s="453"/>
      <c r="CA97" s="453"/>
      <c r="CB97" s="453"/>
      <c r="CC97" s="453"/>
      <c r="CD97" s="453"/>
      <c r="CE97" s="453"/>
      <c r="CF97" s="453"/>
      <c r="CG97" s="453"/>
      <c r="CH97" s="453"/>
      <c r="CI97" s="453"/>
      <c r="CJ97" s="453"/>
      <c r="CK97" s="453"/>
      <c r="CL97" s="453"/>
      <c r="CM97" s="453"/>
      <c r="CN97" s="453"/>
    </row>
    <row r="98" spans="5:92" ht="14.25" customHeight="1" x14ac:dyDescent="0.35">
      <c r="E98" s="454">
        <v>12</v>
      </c>
      <c r="F98" s="454"/>
      <c r="G98" s="454"/>
      <c r="H98" s="451"/>
      <c r="I98" s="452"/>
      <c r="J98" s="452"/>
      <c r="K98" s="452"/>
      <c r="L98" s="452"/>
      <c r="M98" s="452"/>
      <c r="N98" s="452"/>
      <c r="O98" s="452"/>
      <c r="P98" s="452"/>
      <c r="Q98" s="452"/>
      <c r="R98" s="452"/>
      <c r="S98" s="452"/>
      <c r="T98" s="452"/>
      <c r="U98" s="452"/>
      <c r="V98" s="452"/>
      <c r="W98" s="452"/>
      <c r="X98" s="452"/>
      <c r="Y98" s="452"/>
      <c r="Z98" s="452"/>
      <c r="AA98" s="452"/>
      <c r="AB98" s="452"/>
      <c r="AC98" s="452"/>
      <c r="AD98" s="452"/>
      <c r="AE98" s="452"/>
      <c r="AF98" s="452"/>
      <c r="AG98" s="452"/>
      <c r="AH98" s="452"/>
      <c r="AI98" s="452"/>
      <c r="AJ98" s="452"/>
      <c r="AK98" s="452"/>
      <c r="AL98" s="452"/>
      <c r="AM98" s="452"/>
      <c r="AN98" s="452"/>
      <c r="AO98" s="452"/>
      <c r="AP98" s="452"/>
      <c r="AQ98" s="452"/>
      <c r="AR98" s="452"/>
      <c r="AS98" s="452"/>
      <c r="AT98" s="452"/>
      <c r="AU98" s="452"/>
      <c r="AV98" s="452"/>
      <c r="AW98" s="453"/>
      <c r="AX98" s="453"/>
      <c r="AY98" s="453"/>
      <c r="AZ98" s="453"/>
      <c r="BA98" s="453"/>
      <c r="BB98" s="453"/>
      <c r="BC98" s="453"/>
      <c r="BD98" s="453"/>
      <c r="BE98" s="453"/>
      <c r="BF98" s="453"/>
      <c r="BG98" s="453"/>
      <c r="BH98" s="453"/>
      <c r="BI98" s="453"/>
      <c r="BJ98" s="453"/>
      <c r="BK98" s="453"/>
      <c r="BL98" s="453"/>
      <c r="BM98" s="453"/>
      <c r="BN98" s="453"/>
      <c r="BO98" s="453"/>
      <c r="BP98" s="453"/>
      <c r="BQ98" s="453"/>
      <c r="BR98" s="453"/>
      <c r="BS98" s="453"/>
      <c r="BT98" s="453"/>
      <c r="BU98" s="453"/>
      <c r="BV98" s="453"/>
      <c r="BW98" s="453"/>
      <c r="BX98" s="453"/>
      <c r="BY98" s="453"/>
      <c r="BZ98" s="453"/>
      <c r="CA98" s="453"/>
      <c r="CB98" s="453"/>
      <c r="CC98" s="453"/>
      <c r="CD98" s="453"/>
      <c r="CE98" s="453"/>
      <c r="CF98" s="453"/>
      <c r="CG98" s="453"/>
      <c r="CH98" s="453"/>
      <c r="CI98" s="453"/>
      <c r="CJ98" s="453"/>
      <c r="CK98" s="453"/>
      <c r="CL98" s="453"/>
      <c r="CM98" s="453"/>
      <c r="CN98" s="453"/>
    </row>
    <row r="99" spans="5:92" ht="14.25" customHeight="1" x14ac:dyDescent="0.35">
      <c r="E99" s="454">
        <v>13</v>
      </c>
      <c r="F99" s="454"/>
      <c r="G99" s="454"/>
      <c r="H99" s="451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452"/>
      <c r="AL99" s="452"/>
      <c r="AM99" s="452"/>
      <c r="AN99" s="452"/>
      <c r="AO99" s="452"/>
      <c r="AP99" s="452"/>
      <c r="AQ99" s="452"/>
      <c r="AR99" s="452"/>
      <c r="AS99" s="452"/>
      <c r="AT99" s="452"/>
      <c r="AU99" s="452"/>
      <c r="AV99" s="452"/>
      <c r="AW99" s="453"/>
      <c r="AX99" s="453"/>
      <c r="AY99" s="453"/>
      <c r="AZ99" s="453"/>
      <c r="BA99" s="453"/>
      <c r="BB99" s="453"/>
      <c r="BC99" s="453"/>
      <c r="BD99" s="453"/>
      <c r="BE99" s="453"/>
      <c r="BF99" s="453"/>
      <c r="BG99" s="453"/>
      <c r="BH99" s="453"/>
      <c r="BI99" s="453"/>
      <c r="BJ99" s="453"/>
      <c r="BK99" s="453"/>
      <c r="BL99" s="453"/>
      <c r="BM99" s="453"/>
      <c r="BN99" s="453"/>
      <c r="BO99" s="453"/>
      <c r="BP99" s="453"/>
      <c r="BQ99" s="453"/>
      <c r="BR99" s="453"/>
      <c r="BS99" s="453"/>
      <c r="BT99" s="453"/>
      <c r="BU99" s="453"/>
      <c r="BV99" s="453"/>
      <c r="BW99" s="453"/>
      <c r="BX99" s="453"/>
      <c r="BY99" s="453"/>
      <c r="BZ99" s="453"/>
      <c r="CA99" s="453"/>
      <c r="CB99" s="453"/>
      <c r="CC99" s="453"/>
      <c r="CD99" s="453"/>
      <c r="CE99" s="453"/>
      <c r="CF99" s="453"/>
      <c r="CG99" s="453"/>
      <c r="CH99" s="453"/>
      <c r="CI99" s="453"/>
      <c r="CJ99" s="453"/>
      <c r="CK99" s="453"/>
      <c r="CL99" s="453"/>
      <c r="CM99" s="453"/>
      <c r="CN99" s="453"/>
    </row>
    <row r="100" spans="5:92" ht="14.25" customHeight="1" x14ac:dyDescent="0.35">
      <c r="E100" s="454">
        <v>14</v>
      </c>
      <c r="F100" s="454"/>
      <c r="G100" s="454"/>
      <c r="H100" s="451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452"/>
      <c r="AL100" s="452"/>
      <c r="AM100" s="452"/>
      <c r="AN100" s="452"/>
      <c r="AO100" s="452"/>
      <c r="AP100" s="452"/>
      <c r="AQ100" s="452"/>
      <c r="AR100" s="452"/>
      <c r="AS100" s="452"/>
      <c r="AT100" s="452"/>
      <c r="AU100" s="452"/>
      <c r="AV100" s="452"/>
      <c r="AW100" s="453"/>
      <c r="AX100" s="453"/>
      <c r="AY100" s="453"/>
      <c r="AZ100" s="453"/>
      <c r="BA100" s="453"/>
      <c r="BB100" s="453"/>
      <c r="BC100" s="453"/>
      <c r="BD100" s="453"/>
      <c r="BE100" s="453"/>
      <c r="BF100" s="453"/>
      <c r="BG100" s="453"/>
      <c r="BH100" s="453"/>
      <c r="BI100" s="453"/>
      <c r="BJ100" s="453"/>
      <c r="BK100" s="453"/>
      <c r="BL100" s="453"/>
      <c r="BM100" s="453"/>
      <c r="BN100" s="453"/>
      <c r="BO100" s="453"/>
      <c r="BP100" s="453"/>
      <c r="BQ100" s="453"/>
      <c r="BR100" s="453"/>
      <c r="BS100" s="453"/>
      <c r="BT100" s="453"/>
      <c r="BU100" s="453"/>
      <c r="BV100" s="453"/>
      <c r="BW100" s="453"/>
      <c r="BX100" s="453"/>
      <c r="BY100" s="453"/>
      <c r="BZ100" s="453"/>
      <c r="CA100" s="453"/>
      <c r="CB100" s="453"/>
      <c r="CC100" s="453"/>
      <c r="CD100" s="453"/>
      <c r="CE100" s="453"/>
      <c r="CF100" s="453"/>
      <c r="CG100" s="453"/>
      <c r="CH100" s="453"/>
      <c r="CI100" s="453"/>
      <c r="CJ100" s="453"/>
      <c r="CK100" s="453"/>
      <c r="CL100" s="453"/>
      <c r="CM100" s="453"/>
      <c r="CN100" s="453"/>
    </row>
    <row r="101" spans="5:92" ht="14.25" customHeight="1" x14ac:dyDescent="0.35">
      <c r="E101" s="454">
        <v>15</v>
      </c>
      <c r="F101" s="454"/>
      <c r="G101" s="454"/>
      <c r="H101" s="451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2"/>
      <c r="Z101" s="452"/>
      <c r="AA101" s="452"/>
      <c r="AB101" s="452"/>
      <c r="AC101" s="452"/>
      <c r="AD101" s="452"/>
      <c r="AE101" s="452"/>
      <c r="AF101" s="452"/>
      <c r="AG101" s="452"/>
      <c r="AH101" s="452"/>
      <c r="AI101" s="452"/>
      <c r="AJ101" s="452"/>
      <c r="AK101" s="452"/>
      <c r="AL101" s="452"/>
      <c r="AM101" s="452"/>
      <c r="AN101" s="452"/>
      <c r="AO101" s="452"/>
      <c r="AP101" s="452"/>
      <c r="AQ101" s="452"/>
      <c r="AR101" s="452"/>
      <c r="AS101" s="452"/>
      <c r="AT101" s="452"/>
      <c r="AU101" s="452"/>
      <c r="AV101" s="452"/>
      <c r="AW101" s="453"/>
      <c r="AX101" s="453"/>
      <c r="AY101" s="453"/>
      <c r="AZ101" s="453"/>
      <c r="BA101" s="453"/>
      <c r="BB101" s="453"/>
      <c r="BC101" s="453"/>
      <c r="BD101" s="453"/>
      <c r="BE101" s="453"/>
      <c r="BF101" s="453"/>
      <c r="BG101" s="453"/>
      <c r="BH101" s="453"/>
      <c r="BI101" s="453"/>
      <c r="BJ101" s="453"/>
      <c r="BK101" s="453"/>
      <c r="BL101" s="453"/>
      <c r="BM101" s="453"/>
      <c r="BN101" s="453"/>
      <c r="BO101" s="453"/>
      <c r="BP101" s="453"/>
      <c r="BQ101" s="453"/>
      <c r="BR101" s="453"/>
      <c r="BS101" s="453"/>
      <c r="BT101" s="453"/>
      <c r="BU101" s="453"/>
      <c r="BV101" s="453"/>
      <c r="BW101" s="453"/>
      <c r="BX101" s="453"/>
      <c r="BY101" s="453"/>
      <c r="BZ101" s="453"/>
      <c r="CA101" s="453"/>
      <c r="CB101" s="453"/>
      <c r="CC101" s="453"/>
      <c r="CD101" s="453"/>
      <c r="CE101" s="453"/>
      <c r="CF101" s="453"/>
      <c r="CG101" s="453"/>
      <c r="CH101" s="453"/>
      <c r="CI101" s="453"/>
      <c r="CJ101" s="453"/>
      <c r="CK101" s="453"/>
      <c r="CL101" s="453"/>
      <c r="CM101" s="453"/>
      <c r="CN101" s="453"/>
    </row>
    <row r="102" spans="5:92" ht="14.25" customHeight="1" x14ac:dyDescent="0.35">
      <c r="E102" s="454">
        <v>16</v>
      </c>
      <c r="F102" s="454"/>
      <c r="G102" s="454"/>
      <c r="H102" s="451"/>
      <c r="I102" s="452"/>
      <c r="J102" s="452"/>
      <c r="K102" s="452"/>
      <c r="L102" s="452"/>
      <c r="M102" s="452"/>
      <c r="N102" s="452"/>
      <c r="O102" s="452"/>
      <c r="P102" s="452"/>
      <c r="Q102" s="452"/>
      <c r="R102" s="452"/>
      <c r="S102" s="452"/>
      <c r="T102" s="452"/>
      <c r="U102" s="452"/>
      <c r="V102" s="452"/>
      <c r="W102" s="452"/>
      <c r="X102" s="452"/>
      <c r="Y102" s="452"/>
      <c r="Z102" s="452"/>
      <c r="AA102" s="452"/>
      <c r="AB102" s="452"/>
      <c r="AC102" s="452"/>
      <c r="AD102" s="452"/>
      <c r="AE102" s="452"/>
      <c r="AF102" s="452"/>
      <c r="AG102" s="452"/>
      <c r="AH102" s="452"/>
      <c r="AI102" s="452"/>
      <c r="AJ102" s="452"/>
      <c r="AK102" s="452"/>
      <c r="AL102" s="452"/>
      <c r="AM102" s="452"/>
      <c r="AN102" s="452"/>
      <c r="AO102" s="452"/>
      <c r="AP102" s="452"/>
      <c r="AQ102" s="452"/>
      <c r="AR102" s="452"/>
      <c r="AS102" s="452"/>
      <c r="AT102" s="452"/>
      <c r="AU102" s="452"/>
      <c r="AV102" s="452"/>
      <c r="AW102" s="453"/>
      <c r="AX102" s="453"/>
      <c r="AY102" s="453"/>
      <c r="AZ102" s="453"/>
      <c r="BA102" s="453"/>
      <c r="BB102" s="453"/>
      <c r="BC102" s="453"/>
      <c r="BD102" s="453"/>
      <c r="BE102" s="453"/>
      <c r="BF102" s="453"/>
      <c r="BG102" s="453"/>
      <c r="BH102" s="453"/>
      <c r="BI102" s="453"/>
      <c r="BJ102" s="453"/>
      <c r="BK102" s="453"/>
      <c r="BL102" s="453"/>
      <c r="BM102" s="453"/>
      <c r="BN102" s="453"/>
      <c r="BO102" s="453"/>
      <c r="BP102" s="453"/>
      <c r="BQ102" s="453"/>
      <c r="BR102" s="453"/>
      <c r="BS102" s="453"/>
      <c r="BT102" s="453"/>
      <c r="BU102" s="453"/>
      <c r="BV102" s="453"/>
      <c r="BW102" s="453"/>
      <c r="BX102" s="453"/>
      <c r="BY102" s="453"/>
      <c r="BZ102" s="453"/>
      <c r="CA102" s="453"/>
      <c r="CB102" s="453"/>
      <c r="CC102" s="453"/>
      <c r="CD102" s="453"/>
      <c r="CE102" s="453"/>
      <c r="CF102" s="453"/>
      <c r="CG102" s="453"/>
      <c r="CH102" s="453"/>
      <c r="CI102" s="453"/>
      <c r="CJ102" s="453"/>
      <c r="CK102" s="453"/>
      <c r="CL102" s="453"/>
      <c r="CM102" s="453"/>
      <c r="CN102" s="453"/>
    </row>
    <row r="103" spans="5:92" ht="14.25" customHeight="1" x14ac:dyDescent="0.35">
      <c r="E103" s="454">
        <v>17</v>
      </c>
      <c r="F103" s="454"/>
      <c r="G103" s="454"/>
      <c r="H103" s="451"/>
      <c r="I103" s="452"/>
      <c r="J103" s="452"/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52"/>
      <c r="Z103" s="452"/>
      <c r="AA103" s="452"/>
      <c r="AB103" s="452"/>
      <c r="AC103" s="452"/>
      <c r="AD103" s="452"/>
      <c r="AE103" s="452"/>
      <c r="AF103" s="452"/>
      <c r="AG103" s="452"/>
      <c r="AH103" s="452"/>
      <c r="AI103" s="452"/>
      <c r="AJ103" s="452"/>
      <c r="AK103" s="452"/>
      <c r="AL103" s="452"/>
      <c r="AM103" s="452"/>
      <c r="AN103" s="452"/>
      <c r="AO103" s="452"/>
      <c r="AP103" s="452"/>
      <c r="AQ103" s="452"/>
      <c r="AR103" s="452"/>
      <c r="AS103" s="452"/>
      <c r="AT103" s="452"/>
      <c r="AU103" s="452"/>
      <c r="AV103" s="452"/>
      <c r="AW103" s="453"/>
      <c r="AX103" s="453"/>
      <c r="AY103" s="453"/>
      <c r="AZ103" s="453"/>
      <c r="BA103" s="453"/>
      <c r="BB103" s="453"/>
      <c r="BC103" s="453"/>
      <c r="BD103" s="453"/>
      <c r="BE103" s="453"/>
      <c r="BF103" s="453"/>
      <c r="BG103" s="453"/>
      <c r="BH103" s="453"/>
      <c r="BI103" s="453"/>
      <c r="BJ103" s="453"/>
      <c r="BK103" s="453"/>
      <c r="BL103" s="453"/>
      <c r="BM103" s="453"/>
      <c r="BN103" s="453"/>
      <c r="BO103" s="453"/>
      <c r="BP103" s="453"/>
      <c r="BQ103" s="453"/>
      <c r="BR103" s="453"/>
      <c r="BS103" s="453"/>
      <c r="BT103" s="453"/>
      <c r="BU103" s="453"/>
      <c r="BV103" s="453"/>
      <c r="BW103" s="453"/>
      <c r="BX103" s="453"/>
      <c r="BY103" s="453"/>
      <c r="BZ103" s="453"/>
      <c r="CA103" s="453"/>
      <c r="CB103" s="453"/>
      <c r="CC103" s="453"/>
      <c r="CD103" s="453"/>
      <c r="CE103" s="453"/>
      <c r="CF103" s="453"/>
      <c r="CG103" s="453"/>
      <c r="CH103" s="453"/>
      <c r="CI103" s="453"/>
      <c r="CJ103" s="453"/>
      <c r="CK103" s="453"/>
      <c r="CL103" s="453"/>
      <c r="CM103" s="453"/>
      <c r="CN103" s="453"/>
    </row>
    <row r="104" spans="5:92" ht="14.25" customHeight="1" x14ac:dyDescent="0.35">
      <c r="E104" s="454">
        <v>18</v>
      </c>
      <c r="F104" s="454"/>
      <c r="G104" s="454"/>
      <c r="H104" s="451"/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452"/>
      <c r="AA104" s="452"/>
      <c r="AB104" s="452"/>
      <c r="AC104" s="452"/>
      <c r="AD104" s="452"/>
      <c r="AE104" s="452"/>
      <c r="AF104" s="452"/>
      <c r="AG104" s="452"/>
      <c r="AH104" s="452"/>
      <c r="AI104" s="452"/>
      <c r="AJ104" s="452"/>
      <c r="AK104" s="452"/>
      <c r="AL104" s="452"/>
      <c r="AM104" s="452"/>
      <c r="AN104" s="452"/>
      <c r="AO104" s="452"/>
      <c r="AP104" s="452"/>
      <c r="AQ104" s="452"/>
      <c r="AR104" s="452"/>
      <c r="AS104" s="452"/>
      <c r="AT104" s="452"/>
      <c r="AU104" s="452"/>
      <c r="AV104" s="452"/>
      <c r="AW104" s="453"/>
      <c r="AX104" s="453"/>
      <c r="AY104" s="453"/>
      <c r="AZ104" s="453"/>
      <c r="BA104" s="453"/>
      <c r="BB104" s="453"/>
      <c r="BC104" s="453"/>
      <c r="BD104" s="453"/>
      <c r="BE104" s="453"/>
      <c r="BF104" s="453"/>
      <c r="BG104" s="453"/>
      <c r="BH104" s="453"/>
      <c r="BI104" s="453"/>
      <c r="BJ104" s="453"/>
      <c r="BK104" s="453"/>
      <c r="BL104" s="453"/>
      <c r="BM104" s="453"/>
      <c r="BN104" s="453"/>
      <c r="BO104" s="453"/>
      <c r="BP104" s="453"/>
      <c r="BQ104" s="453"/>
      <c r="BR104" s="453"/>
      <c r="BS104" s="453"/>
      <c r="BT104" s="453"/>
      <c r="BU104" s="453"/>
      <c r="BV104" s="453"/>
      <c r="BW104" s="453"/>
      <c r="BX104" s="453"/>
      <c r="BY104" s="453"/>
      <c r="BZ104" s="453"/>
      <c r="CA104" s="453"/>
      <c r="CB104" s="453"/>
      <c r="CC104" s="453"/>
      <c r="CD104" s="453"/>
      <c r="CE104" s="453"/>
      <c r="CF104" s="453"/>
      <c r="CG104" s="453"/>
      <c r="CH104" s="453"/>
      <c r="CI104" s="453"/>
      <c r="CJ104" s="453"/>
      <c r="CK104" s="453"/>
      <c r="CL104" s="453"/>
      <c r="CM104" s="453"/>
      <c r="CN104" s="453"/>
    </row>
    <row r="105" spans="5:92" ht="14.25" customHeight="1" x14ac:dyDescent="0.35">
      <c r="E105" s="454">
        <v>19</v>
      </c>
      <c r="F105" s="454"/>
      <c r="G105" s="454"/>
      <c r="H105" s="451"/>
      <c r="I105" s="452"/>
      <c r="J105" s="452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452"/>
      <c r="AA105" s="452"/>
      <c r="AB105" s="452"/>
      <c r="AC105" s="452"/>
      <c r="AD105" s="452"/>
      <c r="AE105" s="452"/>
      <c r="AF105" s="452"/>
      <c r="AG105" s="452"/>
      <c r="AH105" s="452"/>
      <c r="AI105" s="452"/>
      <c r="AJ105" s="452"/>
      <c r="AK105" s="452"/>
      <c r="AL105" s="452"/>
      <c r="AM105" s="452"/>
      <c r="AN105" s="452"/>
      <c r="AO105" s="452"/>
      <c r="AP105" s="452"/>
      <c r="AQ105" s="452"/>
      <c r="AR105" s="452"/>
      <c r="AS105" s="452"/>
      <c r="AT105" s="452"/>
      <c r="AU105" s="452"/>
      <c r="AV105" s="452"/>
      <c r="AW105" s="453"/>
      <c r="AX105" s="453"/>
      <c r="AY105" s="453"/>
      <c r="AZ105" s="453"/>
      <c r="BA105" s="453"/>
      <c r="BB105" s="453"/>
      <c r="BC105" s="453"/>
      <c r="BD105" s="453"/>
      <c r="BE105" s="453"/>
      <c r="BF105" s="453"/>
      <c r="BG105" s="453"/>
      <c r="BH105" s="453"/>
      <c r="BI105" s="453"/>
      <c r="BJ105" s="453"/>
      <c r="BK105" s="453"/>
      <c r="BL105" s="453"/>
      <c r="BM105" s="453"/>
      <c r="BN105" s="453"/>
      <c r="BO105" s="453"/>
      <c r="BP105" s="453"/>
      <c r="BQ105" s="453"/>
      <c r="BR105" s="453"/>
      <c r="BS105" s="453"/>
      <c r="BT105" s="453"/>
      <c r="BU105" s="453"/>
      <c r="BV105" s="453"/>
      <c r="BW105" s="453"/>
      <c r="BX105" s="453"/>
      <c r="BY105" s="453"/>
      <c r="BZ105" s="453"/>
      <c r="CA105" s="453"/>
      <c r="CB105" s="453"/>
      <c r="CC105" s="453"/>
      <c r="CD105" s="453"/>
      <c r="CE105" s="453"/>
      <c r="CF105" s="453"/>
      <c r="CG105" s="453"/>
      <c r="CH105" s="453"/>
      <c r="CI105" s="453"/>
      <c r="CJ105" s="453"/>
      <c r="CK105" s="453"/>
      <c r="CL105" s="453"/>
      <c r="CM105" s="453"/>
      <c r="CN105" s="453"/>
    </row>
    <row r="106" spans="5:92" ht="14.25" customHeight="1" x14ac:dyDescent="0.35">
      <c r="E106" s="454">
        <v>20</v>
      </c>
      <c r="F106" s="454"/>
      <c r="G106" s="454"/>
      <c r="H106" s="451"/>
      <c r="I106" s="452"/>
      <c r="J106" s="452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  <c r="AB106" s="452"/>
      <c r="AC106" s="452"/>
      <c r="AD106" s="452"/>
      <c r="AE106" s="452"/>
      <c r="AF106" s="452"/>
      <c r="AG106" s="452"/>
      <c r="AH106" s="452"/>
      <c r="AI106" s="452"/>
      <c r="AJ106" s="452"/>
      <c r="AK106" s="452"/>
      <c r="AL106" s="452"/>
      <c r="AM106" s="452"/>
      <c r="AN106" s="452"/>
      <c r="AO106" s="452"/>
      <c r="AP106" s="452"/>
      <c r="AQ106" s="452"/>
      <c r="AR106" s="452"/>
      <c r="AS106" s="452"/>
      <c r="AT106" s="452"/>
      <c r="AU106" s="452"/>
      <c r="AV106" s="452"/>
      <c r="AW106" s="453"/>
      <c r="AX106" s="453"/>
      <c r="AY106" s="453"/>
      <c r="AZ106" s="453"/>
      <c r="BA106" s="453"/>
      <c r="BB106" s="453"/>
      <c r="BC106" s="453"/>
      <c r="BD106" s="453"/>
      <c r="BE106" s="453"/>
      <c r="BF106" s="453"/>
      <c r="BG106" s="453"/>
      <c r="BH106" s="453"/>
      <c r="BI106" s="453"/>
      <c r="BJ106" s="453"/>
      <c r="BK106" s="453"/>
      <c r="BL106" s="453"/>
      <c r="BM106" s="453"/>
      <c r="BN106" s="453"/>
      <c r="BO106" s="453"/>
      <c r="BP106" s="453"/>
      <c r="BQ106" s="453"/>
      <c r="BR106" s="453"/>
      <c r="BS106" s="453"/>
      <c r="BT106" s="453"/>
      <c r="BU106" s="453"/>
      <c r="BV106" s="453"/>
      <c r="BW106" s="453"/>
      <c r="BX106" s="453"/>
      <c r="BY106" s="453"/>
      <c r="BZ106" s="453"/>
      <c r="CA106" s="453"/>
      <c r="CB106" s="453"/>
      <c r="CC106" s="453"/>
      <c r="CD106" s="453"/>
      <c r="CE106" s="453"/>
      <c r="CF106" s="453"/>
      <c r="CG106" s="453"/>
      <c r="CH106" s="453"/>
      <c r="CI106" s="453"/>
      <c r="CJ106" s="453"/>
      <c r="CK106" s="453"/>
      <c r="CL106" s="453"/>
      <c r="CM106" s="453"/>
      <c r="CN106" s="453"/>
    </row>
    <row r="107" spans="5:92" ht="14.25" customHeight="1" x14ac:dyDescent="0.35">
      <c r="E107" s="454">
        <v>21</v>
      </c>
      <c r="F107" s="454"/>
      <c r="G107" s="454"/>
      <c r="H107" s="451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452"/>
      <c r="AL107" s="452"/>
      <c r="AM107" s="452"/>
      <c r="AN107" s="452"/>
      <c r="AO107" s="452"/>
      <c r="AP107" s="452"/>
      <c r="AQ107" s="452"/>
      <c r="AR107" s="452"/>
      <c r="AS107" s="452"/>
      <c r="AT107" s="452"/>
      <c r="AU107" s="452"/>
      <c r="AV107" s="452"/>
      <c r="AW107" s="453"/>
      <c r="AX107" s="453"/>
      <c r="AY107" s="453"/>
      <c r="AZ107" s="453"/>
      <c r="BA107" s="453"/>
      <c r="BB107" s="453"/>
      <c r="BC107" s="453"/>
      <c r="BD107" s="453"/>
      <c r="BE107" s="453"/>
      <c r="BF107" s="453"/>
      <c r="BG107" s="453"/>
      <c r="BH107" s="453"/>
      <c r="BI107" s="453"/>
      <c r="BJ107" s="453"/>
      <c r="BK107" s="453"/>
      <c r="BL107" s="453"/>
      <c r="BM107" s="453"/>
      <c r="BN107" s="453"/>
      <c r="BO107" s="453"/>
      <c r="BP107" s="453"/>
      <c r="BQ107" s="453"/>
      <c r="BR107" s="453"/>
      <c r="BS107" s="453"/>
      <c r="BT107" s="453"/>
      <c r="BU107" s="453"/>
      <c r="BV107" s="453"/>
      <c r="BW107" s="453"/>
      <c r="BX107" s="453"/>
      <c r="BY107" s="453"/>
      <c r="BZ107" s="453"/>
      <c r="CA107" s="453"/>
      <c r="CB107" s="453"/>
      <c r="CC107" s="453"/>
      <c r="CD107" s="453"/>
      <c r="CE107" s="453"/>
      <c r="CF107" s="453"/>
      <c r="CG107" s="453"/>
      <c r="CH107" s="453"/>
      <c r="CI107" s="453"/>
      <c r="CJ107" s="453"/>
      <c r="CK107" s="453"/>
      <c r="CL107" s="453"/>
      <c r="CM107" s="453"/>
      <c r="CN107" s="453"/>
    </row>
    <row r="108" spans="5:92" ht="14.25" customHeight="1" x14ac:dyDescent="0.35">
      <c r="E108" s="454">
        <v>22</v>
      </c>
      <c r="F108" s="454"/>
      <c r="G108" s="454"/>
      <c r="H108" s="451"/>
      <c r="I108" s="452"/>
      <c r="J108" s="452"/>
      <c r="K108" s="452"/>
      <c r="L108" s="452"/>
      <c r="M108" s="452"/>
      <c r="N108" s="452"/>
      <c r="O108" s="452"/>
      <c r="P108" s="452"/>
      <c r="Q108" s="452"/>
      <c r="R108" s="452"/>
      <c r="S108" s="452"/>
      <c r="T108" s="452"/>
      <c r="U108" s="452"/>
      <c r="V108" s="452"/>
      <c r="W108" s="452"/>
      <c r="X108" s="452"/>
      <c r="Y108" s="452"/>
      <c r="Z108" s="452"/>
      <c r="AA108" s="452"/>
      <c r="AB108" s="452"/>
      <c r="AC108" s="452"/>
      <c r="AD108" s="452"/>
      <c r="AE108" s="452"/>
      <c r="AF108" s="452"/>
      <c r="AG108" s="452"/>
      <c r="AH108" s="452"/>
      <c r="AI108" s="452"/>
      <c r="AJ108" s="452"/>
      <c r="AK108" s="452"/>
      <c r="AL108" s="452"/>
      <c r="AM108" s="452"/>
      <c r="AN108" s="452"/>
      <c r="AO108" s="452"/>
      <c r="AP108" s="452"/>
      <c r="AQ108" s="452"/>
      <c r="AR108" s="452"/>
      <c r="AS108" s="452"/>
      <c r="AT108" s="452"/>
      <c r="AU108" s="452"/>
      <c r="AV108" s="452"/>
      <c r="AW108" s="453"/>
      <c r="AX108" s="453"/>
      <c r="AY108" s="453"/>
      <c r="AZ108" s="453"/>
      <c r="BA108" s="453"/>
      <c r="BB108" s="453"/>
      <c r="BC108" s="453"/>
      <c r="BD108" s="453"/>
      <c r="BE108" s="453"/>
      <c r="BF108" s="453"/>
      <c r="BG108" s="453"/>
      <c r="BH108" s="453"/>
      <c r="BI108" s="453"/>
      <c r="BJ108" s="453"/>
      <c r="BK108" s="453"/>
      <c r="BL108" s="453"/>
      <c r="BM108" s="453"/>
      <c r="BN108" s="453"/>
      <c r="BO108" s="453"/>
      <c r="BP108" s="453"/>
      <c r="BQ108" s="453"/>
      <c r="BR108" s="453"/>
      <c r="BS108" s="453"/>
      <c r="BT108" s="453"/>
      <c r="BU108" s="453"/>
      <c r="BV108" s="453"/>
      <c r="BW108" s="453"/>
      <c r="BX108" s="453"/>
      <c r="BY108" s="453"/>
      <c r="BZ108" s="453"/>
      <c r="CA108" s="453"/>
      <c r="CB108" s="453"/>
      <c r="CC108" s="453"/>
      <c r="CD108" s="453"/>
      <c r="CE108" s="453"/>
      <c r="CF108" s="453"/>
      <c r="CG108" s="453"/>
      <c r="CH108" s="453"/>
      <c r="CI108" s="453"/>
      <c r="CJ108" s="453"/>
      <c r="CK108" s="453"/>
      <c r="CL108" s="453"/>
      <c r="CM108" s="453"/>
      <c r="CN108" s="453"/>
    </row>
    <row r="109" spans="5:92" ht="14.25" customHeight="1" x14ac:dyDescent="0.35">
      <c r="E109" s="454">
        <v>23</v>
      </c>
      <c r="F109" s="454"/>
      <c r="G109" s="454"/>
      <c r="H109" s="451"/>
      <c r="I109" s="452"/>
      <c r="J109" s="452"/>
      <c r="K109" s="452"/>
      <c r="L109" s="452"/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2"/>
      <c r="Z109" s="452"/>
      <c r="AA109" s="452"/>
      <c r="AB109" s="452"/>
      <c r="AC109" s="452"/>
      <c r="AD109" s="452"/>
      <c r="AE109" s="452"/>
      <c r="AF109" s="452"/>
      <c r="AG109" s="452"/>
      <c r="AH109" s="452"/>
      <c r="AI109" s="452"/>
      <c r="AJ109" s="452"/>
      <c r="AK109" s="452"/>
      <c r="AL109" s="452"/>
      <c r="AM109" s="452"/>
      <c r="AN109" s="452"/>
      <c r="AO109" s="452"/>
      <c r="AP109" s="452"/>
      <c r="AQ109" s="452"/>
      <c r="AR109" s="452"/>
      <c r="AS109" s="452"/>
      <c r="AT109" s="452"/>
      <c r="AU109" s="452"/>
      <c r="AV109" s="452"/>
      <c r="AW109" s="453"/>
      <c r="AX109" s="453"/>
      <c r="AY109" s="453"/>
      <c r="AZ109" s="453"/>
      <c r="BA109" s="453"/>
      <c r="BB109" s="453"/>
      <c r="BC109" s="453"/>
      <c r="BD109" s="453"/>
      <c r="BE109" s="453"/>
      <c r="BF109" s="453"/>
      <c r="BG109" s="453"/>
      <c r="BH109" s="453"/>
      <c r="BI109" s="453"/>
      <c r="BJ109" s="453"/>
      <c r="BK109" s="453"/>
      <c r="BL109" s="453"/>
      <c r="BM109" s="453"/>
      <c r="BN109" s="453"/>
      <c r="BO109" s="453"/>
      <c r="BP109" s="453"/>
      <c r="BQ109" s="453"/>
      <c r="BR109" s="453"/>
      <c r="BS109" s="453"/>
      <c r="BT109" s="453"/>
      <c r="BU109" s="453"/>
      <c r="BV109" s="453"/>
      <c r="BW109" s="453"/>
      <c r="BX109" s="453"/>
      <c r="BY109" s="453"/>
      <c r="BZ109" s="453"/>
      <c r="CA109" s="453"/>
      <c r="CB109" s="453"/>
      <c r="CC109" s="453"/>
      <c r="CD109" s="453"/>
      <c r="CE109" s="453"/>
      <c r="CF109" s="453"/>
      <c r="CG109" s="453"/>
      <c r="CH109" s="453"/>
      <c r="CI109" s="453"/>
      <c r="CJ109" s="453"/>
      <c r="CK109" s="453"/>
      <c r="CL109" s="453"/>
      <c r="CM109" s="453"/>
      <c r="CN109" s="453"/>
    </row>
    <row r="110" spans="5:92" ht="14.25" customHeight="1" x14ac:dyDescent="0.35">
      <c r="E110" s="454">
        <v>24</v>
      </c>
      <c r="F110" s="454"/>
      <c r="G110" s="454"/>
      <c r="H110" s="451"/>
      <c r="I110" s="452"/>
      <c r="J110" s="452"/>
      <c r="K110" s="452"/>
      <c r="L110" s="452"/>
      <c r="M110" s="452"/>
      <c r="N110" s="452"/>
      <c r="O110" s="452"/>
      <c r="P110" s="452"/>
      <c r="Q110" s="452"/>
      <c r="R110" s="452"/>
      <c r="S110" s="452"/>
      <c r="T110" s="452"/>
      <c r="U110" s="452"/>
      <c r="V110" s="452"/>
      <c r="W110" s="452"/>
      <c r="X110" s="452"/>
      <c r="Y110" s="452"/>
      <c r="Z110" s="452"/>
      <c r="AA110" s="452"/>
      <c r="AB110" s="452"/>
      <c r="AC110" s="452"/>
      <c r="AD110" s="452"/>
      <c r="AE110" s="452"/>
      <c r="AF110" s="452"/>
      <c r="AG110" s="452"/>
      <c r="AH110" s="452"/>
      <c r="AI110" s="452"/>
      <c r="AJ110" s="452"/>
      <c r="AK110" s="452"/>
      <c r="AL110" s="452"/>
      <c r="AM110" s="452"/>
      <c r="AN110" s="452"/>
      <c r="AO110" s="452"/>
      <c r="AP110" s="452"/>
      <c r="AQ110" s="452"/>
      <c r="AR110" s="452"/>
      <c r="AS110" s="452"/>
      <c r="AT110" s="452"/>
      <c r="AU110" s="452"/>
      <c r="AV110" s="452"/>
      <c r="AW110" s="453"/>
      <c r="AX110" s="453"/>
      <c r="AY110" s="453"/>
      <c r="AZ110" s="453"/>
      <c r="BA110" s="453"/>
      <c r="BB110" s="453"/>
      <c r="BC110" s="453"/>
      <c r="BD110" s="453"/>
      <c r="BE110" s="453"/>
      <c r="BF110" s="453"/>
      <c r="BG110" s="453"/>
      <c r="BH110" s="453"/>
      <c r="BI110" s="453"/>
      <c r="BJ110" s="453"/>
      <c r="BK110" s="453"/>
      <c r="BL110" s="453"/>
      <c r="BM110" s="453"/>
      <c r="BN110" s="453"/>
      <c r="BO110" s="453"/>
      <c r="BP110" s="453"/>
      <c r="BQ110" s="453"/>
      <c r="BR110" s="453"/>
      <c r="BS110" s="453"/>
      <c r="BT110" s="453"/>
      <c r="BU110" s="453"/>
      <c r="BV110" s="453"/>
      <c r="BW110" s="453"/>
      <c r="BX110" s="453"/>
      <c r="BY110" s="453"/>
      <c r="BZ110" s="453"/>
      <c r="CA110" s="453"/>
      <c r="CB110" s="453"/>
      <c r="CC110" s="453"/>
      <c r="CD110" s="453"/>
      <c r="CE110" s="453"/>
      <c r="CF110" s="453"/>
      <c r="CG110" s="453"/>
      <c r="CH110" s="453"/>
      <c r="CI110" s="453"/>
      <c r="CJ110" s="453"/>
      <c r="CK110" s="453"/>
      <c r="CL110" s="453"/>
      <c r="CM110" s="453"/>
      <c r="CN110" s="453"/>
    </row>
    <row r="111" spans="5:92" ht="14.25" customHeight="1" x14ac:dyDescent="0.35">
      <c r="E111" s="454">
        <v>25</v>
      </c>
      <c r="F111" s="454"/>
      <c r="G111" s="454"/>
      <c r="H111" s="451"/>
      <c r="I111" s="452"/>
      <c r="J111" s="452"/>
      <c r="K111" s="452"/>
      <c r="L111" s="452"/>
      <c r="M111" s="452"/>
      <c r="N111" s="452"/>
      <c r="O111" s="452"/>
      <c r="P111" s="452"/>
      <c r="Q111" s="452"/>
      <c r="R111" s="452"/>
      <c r="S111" s="452"/>
      <c r="T111" s="452"/>
      <c r="U111" s="452"/>
      <c r="V111" s="452"/>
      <c r="W111" s="452"/>
      <c r="X111" s="452"/>
      <c r="Y111" s="452"/>
      <c r="Z111" s="452"/>
      <c r="AA111" s="452"/>
      <c r="AB111" s="452"/>
      <c r="AC111" s="452"/>
      <c r="AD111" s="452"/>
      <c r="AE111" s="452"/>
      <c r="AF111" s="452"/>
      <c r="AG111" s="452"/>
      <c r="AH111" s="452"/>
      <c r="AI111" s="452"/>
      <c r="AJ111" s="452"/>
      <c r="AK111" s="452"/>
      <c r="AL111" s="452"/>
      <c r="AM111" s="452"/>
      <c r="AN111" s="452"/>
      <c r="AO111" s="452"/>
      <c r="AP111" s="452"/>
      <c r="AQ111" s="452"/>
      <c r="AR111" s="452"/>
      <c r="AS111" s="452"/>
      <c r="AT111" s="452"/>
      <c r="AU111" s="452"/>
      <c r="AV111" s="452"/>
      <c r="AW111" s="453"/>
      <c r="AX111" s="453"/>
      <c r="AY111" s="453"/>
      <c r="AZ111" s="453"/>
      <c r="BA111" s="453"/>
      <c r="BB111" s="453"/>
      <c r="BC111" s="453"/>
      <c r="BD111" s="453"/>
      <c r="BE111" s="453"/>
      <c r="BF111" s="453"/>
      <c r="BG111" s="453"/>
      <c r="BH111" s="453"/>
      <c r="BI111" s="453"/>
      <c r="BJ111" s="453"/>
      <c r="BK111" s="453"/>
      <c r="BL111" s="453"/>
      <c r="BM111" s="453"/>
      <c r="BN111" s="453"/>
      <c r="BO111" s="453"/>
      <c r="BP111" s="453"/>
      <c r="BQ111" s="453"/>
      <c r="BR111" s="453"/>
      <c r="BS111" s="453"/>
      <c r="BT111" s="453"/>
      <c r="BU111" s="453"/>
      <c r="BV111" s="453"/>
      <c r="BW111" s="453"/>
      <c r="BX111" s="453"/>
      <c r="BY111" s="453"/>
      <c r="BZ111" s="453"/>
      <c r="CA111" s="453"/>
      <c r="CB111" s="453"/>
      <c r="CC111" s="453"/>
      <c r="CD111" s="453"/>
      <c r="CE111" s="453"/>
      <c r="CF111" s="453"/>
      <c r="CG111" s="453"/>
      <c r="CH111" s="453"/>
      <c r="CI111" s="453"/>
      <c r="CJ111" s="453"/>
      <c r="CK111" s="453"/>
      <c r="CL111" s="453"/>
      <c r="CM111" s="453"/>
      <c r="CN111" s="453"/>
    </row>
    <row r="112" spans="5:92" ht="14.25" customHeight="1" x14ac:dyDescent="0.35">
      <c r="E112" s="454">
        <v>26</v>
      </c>
      <c r="F112" s="454"/>
      <c r="G112" s="454"/>
      <c r="H112" s="451"/>
      <c r="I112" s="452"/>
      <c r="J112" s="452"/>
      <c r="K112" s="452"/>
      <c r="L112" s="452"/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52"/>
      <c r="AH112" s="452"/>
      <c r="AI112" s="452"/>
      <c r="AJ112" s="452"/>
      <c r="AK112" s="452"/>
      <c r="AL112" s="452"/>
      <c r="AM112" s="452"/>
      <c r="AN112" s="452"/>
      <c r="AO112" s="452"/>
      <c r="AP112" s="452"/>
      <c r="AQ112" s="452"/>
      <c r="AR112" s="452"/>
      <c r="AS112" s="452"/>
      <c r="AT112" s="452"/>
      <c r="AU112" s="452"/>
      <c r="AV112" s="452"/>
      <c r="AW112" s="453"/>
      <c r="AX112" s="453"/>
      <c r="AY112" s="453"/>
      <c r="AZ112" s="453"/>
      <c r="BA112" s="453"/>
      <c r="BB112" s="453"/>
      <c r="BC112" s="453"/>
      <c r="BD112" s="453"/>
      <c r="BE112" s="453"/>
      <c r="BF112" s="453"/>
      <c r="BG112" s="453"/>
      <c r="BH112" s="453"/>
      <c r="BI112" s="453"/>
      <c r="BJ112" s="453"/>
      <c r="BK112" s="453"/>
      <c r="BL112" s="453"/>
      <c r="BM112" s="453"/>
      <c r="BN112" s="453"/>
      <c r="BO112" s="453"/>
      <c r="BP112" s="453"/>
      <c r="BQ112" s="453"/>
      <c r="BR112" s="453"/>
      <c r="BS112" s="453"/>
      <c r="BT112" s="453"/>
      <c r="BU112" s="453"/>
      <c r="BV112" s="453"/>
      <c r="BW112" s="453"/>
      <c r="BX112" s="453"/>
      <c r="BY112" s="453"/>
      <c r="BZ112" s="453"/>
      <c r="CA112" s="453"/>
      <c r="CB112" s="453"/>
      <c r="CC112" s="453"/>
      <c r="CD112" s="453"/>
      <c r="CE112" s="453"/>
      <c r="CF112" s="453"/>
      <c r="CG112" s="453"/>
      <c r="CH112" s="453"/>
      <c r="CI112" s="453"/>
      <c r="CJ112" s="453"/>
      <c r="CK112" s="453"/>
      <c r="CL112" s="453"/>
      <c r="CM112" s="453"/>
      <c r="CN112" s="453"/>
    </row>
    <row r="113" spans="4:92" ht="14.25" customHeight="1" x14ac:dyDescent="0.35">
      <c r="E113" s="454">
        <v>27</v>
      </c>
      <c r="F113" s="454"/>
      <c r="G113" s="454"/>
      <c r="H113" s="451"/>
      <c r="I113" s="452"/>
      <c r="J113" s="452"/>
      <c r="K113" s="452"/>
      <c r="L113" s="452"/>
      <c r="M113" s="452"/>
      <c r="N113" s="452"/>
      <c r="O113" s="452"/>
      <c r="P113" s="452"/>
      <c r="Q113" s="452"/>
      <c r="R113" s="452"/>
      <c r="S113" s="452"/>
      <c r="T113" s="452"/>
      <c r="U113" s="452"/>
      <c r="V113" s="452"/>
      <c r="W113" s="452"/>
      <c r="X113" s="452"/>
      <c r="Y113" s="452"/>
      <c r="Z113" s="452"/>
      <c r="AA113" s="452"/>
      <c r="AB113" s="452"/>
      <c r="AC113" s="452"/>
      <c r="AD113" s="452"/>
      <c r="AE113" s="452"/>
      <c r="AF113" s="452"/>
      <c r="AG113" s="452"/>
      <c r="AH113" s="452"/>
      <c r="AI113" s="452"/>
      <c r="AJ113" s="452"/>
      <c r="AK113" s="452"/>
      <c r="AL113" s="452"/>
      <c r="AM113" s="452"/>
      <c r="AN113" s="452"/>
      <c r="AO113" s="452"/>
      <c r="AP113" s="452"/>
      <c r="AQ113" s="452"/>
      <c r="AR113" s="452"/>
      <c r="AS113" s="452"/>
      <c r="AT113" s="452"/>
      <c r="AU113" s="452"/>
      <c r="AV113" s="452"/>
      <c r="AW113" s="453"/>
      <c r="AX113" s="453"/>
      <c r="AY113" s="453"/>
      <c r="AZ113" s="453"/>
      <c r="BA113" s="453"/>
      <c r="BB113" s="453"/>
      <c r="BC113" s="453"/>
      <c r="BD113" s="453"/>
      <c r="BE113" s="453"/>
      <c r="BF113" s="453"/>
      <c r="BG113" s="453"/>
      <c r="BH113" s="453"/>
      <c r="BI113" s="453"/>
      <c r="BJ113" s="453"/>
      <c r="BK113" s="453"/>
      <c r="BL113" s="453"/>
      <c r="BM113" s="453"/>
      <c r="BN113" s="453"/>
      <c r="BO113" s="453"/>
      <c r="BP113" s="453"/>
      <c r="BQ113" s="453"/>
      <c r="BR113" s="453"/>
      <c r="BS113" s="453"/>
      <c r="BT113" s="453"/>
      <c r="BU113" s="453"/>
      <c r="BV113" s="453"/>
      <c r="BW113" s="453"/>
      <c r="BX113" s="453"/>
      <c r="BY113" s="453"/>
      <c r="BZ113" s="453"/>
      <c r="CA113" s="453"/>
      <c r="CB113" s="453"/>
      <c r="CC113" s="453"/>
      <c r="CD113" s="453"/>
      <c r="CE113" s="453"/>
      <c r="CF113" s="453"/>
      <c r="CG113" s="453"/>
      <c r="CH113" s="453"/>
      <c r="CI113" s="453"/>
      <c r="CJ113" s="453"/>
      <c r="CK113" s="453"/>
      <c r="CL113" s="453"/>
      <c r="CM113" s="453"/>
      <c r="CN113" s="453"/>
    </row>
    <row r="114" spans="4:92" ht="14.25" customHeight="1" x14ac:dyDescent="0.35">
      <c r="E114" s="454">
        <v>28</v>
      </c>
      <c r="F114" s="454"/>
      <c r="G114" s="454"/>
      <c r="H114" s="451"/>
      <c r="I114" s="452"/>
      <c r="J114" s="452"/>
      <c r="K114" s="452"/>
      <c r="L114" s="452"/>
      <c r="M114" s="452"/>
      <c r="N114" s="452"/>
      <c r="O114" s="452"/>
      <c r="P114" s="452"/>
      <c r="Q114" s="452"/>
      <c r="R114" s="452"/>
      <c r="S114" s="452"/>
      <c r="T114" s="452"/>
      <c r="U114" s="452"/>
      <c r="V114" s="452"/>
      <c r="W114" s="452"/>
      <c r="X114" s="452"/>
      <c r="Y114" s="452"/>
      <c r="Z114" s="452"/>
      <c r="AA114" s="452"/>
      <c r="AB114" s="452"/>
      <c r="AC114" s="452"/>
      <c r="AD114" s="452"/>
      <c r="AE114" s="452"/>
      <c r="AF114" s="452"/>
      <c r="AG114" s="452"/>
      <c r="AH114" s="452"/>
      <c r="AI114" s="452"/>
      <c r="AJ114" s="452"/>
      <c r="AK114" s="452"/>
      <c r="AL114" s="452"/>
      <c r="AM114" s="452"/>
      <c r="AN114" s="452"/>
      <c r="AO114" s="452"/>
      <c r="AP114" s="452"/>
      <c r="AQ114" s="452"/>
      <c r="AR114" s="452"/>
      <c r="AS114" s="452"/>
      <c r="AT114" s="452"/>
      <c r="AU114" s="452"/>
      <c r="AV114" s="452"/>
      <c r="AW114" s="453"/>
      <c r="AX114" s="453"/>
      <c r="AY114" s="453"/>
      <c r="AZ114" s="453"/>
      <c r="BA114" s="453"/>
      <c r="BB114" s="453"/>
      <c r="BC114" s="453"/>
      <c r="BD114" s="453"/>
      <c r="BE114" s="453"/>
      <c r="BF114" s="453"/>
      <c r="BG114" s="453"/>
      <c r="BH114" s="453"/>
      <c r="BI114" s="453"/>
      <c r="BJ114" s="453"/>
      <c r="BK114" s="453"/>
      <c r="BL114" s="453"/>
      <c r="BM114" s="453"/>
      <c r="BN114" s="453"/>
      <c r="BO114" s="453"/>
      <c r="BP114" s="453"/>
      <c r="BQ114" s="453"/>
      <c r="BR114" s="453"/>
      <c r="BS114" s="453"/>
      <c r="BT114" s="453"/>
      <c r="BU114" s="453"/>
      <c r="BV114" s="453"/>
      <c r="BW114" s="453"/>
      <c r="BX114" s="453"/>
      <c r="BY114" s="453"/>
      <c r="BZ114" s="453"/>
      <c r="CA114" s="453"/>
      <c r="CB114" s="453"/>
      <c r="CC114" s="453"/>
      <c r="CD114" s="453"/>
      <c r="CE114" s="453"/>
      <c r="CF114" s="453"/>
      <c r="CG114" s="453"/>
      <c r="CH114" s="453"/>
      <c r="CI114" s="453"/>
      <c r="CJ114" s="453"/>
      <c r="CK114" s="453"/>
      <c r="CL114" s="453"/>
      <c r="CM114" s="453"/>
      <c r="CN114" s="453"/>
    </row>
    <row r="115" spans="4:92" ht="14.25" customHeight="1" x14ac:dyDescent="0.35">
      <c r="E115" s="454">
        <v>29</v>
      </c>
      <c r="F115" s="454"/>
      <c r="G115" s="454"/>
      <c r="H115" s="451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52"/>
      <c r="AM115" s="452"/>
      <c r="AN115" s="452"/>
      <c r="AO115" s="452"/>
      <c r="AP115" s="452"/>
      <c r="AQ115" s="452"/>
      <c r="AR115" s="452"/>
      <c r="AS115" s="452"/>
      <c r="AT115" s="452"/>
      <c r="AU115" s="452"/>
      <c r="AV115" s="452"/>
      <c r="AW115" s="453"/>
      <c r="AX115" s="453"/>
      <c r="AY115" s="453"/>
      <c r="AZ115" s="453"/>
      <c r="BA115" s="453"/>
      <c r="BB115" s="453"/>
      <c r="BC115" s="453"/>
      <c r="BD115" s="453"/>
      <c r="BE115" s="453"/>
      <c r="BF115" s="453"/>
      <c r="BG115" s="453"/>
      <c r="BH115" s="453"/>
      <c r="BI115" s="453"/>
      <c r="BJ115" s="453"/>
      <c r="BK115" s="453"/>
      <c r="BL115" s="453"/>
      <c r="BM115" s="453"/>
      <c r="BN115" s="453"/>
      <c r="BO115" s="453"/>
      <c r="BP115" s="453"/>
      <c r="BQ115" s="453"/>
      <c r="BR115" s="453"/>
      <c r="BS115" s="453"/>
      <c r="BT115" s="453"/>
      <c r="BU115" s="453"/>
      <c r="BV115" s="453"/>
      <c r="BW115" s="453"/>
      <c r="BX115" s="453"/>
      <c r="BY115" s="453"/>
      <c r="BZ115" s="453"/>
      <c r="CA115" s="453"/>
      <c r="CB115" s="453"/>
      <c r="CC115" s="453"/>
      <c r="CD115" s="453"/>
      <c r="CE115" s="453"/>
      <c r="CF115" s="453"/>
      <c r="CG115" s="453"/>
      <c r="CH115" s="453"/>
      <c r="CI115" s="453"/>
      <c r="CJ115" s="453"/>
      <c r="CK115" s="453"/>
      <c r="CL115" s="453"/>
      <c r="CM115" s="453"/>
      <c r="CN115" s="453"/>
    </row>
    <row r="116" spans="4:92" ht="14.25" customHeight="1" x14ac:dyDescent="0.35">
      <c r="E116" s="454">
        <v>30</v>
      </c>
      <c r="F116" s="454"/>
      <c r="G116" s="454"/>
      <c r="H116" s="451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2"/>
      <c r="AM116" s="452"/>
      <c r="AN116" s="452"/>
      <c r="AO116" s="452"/>
      <c r="AP116" s="452"/>
      <c r="AQ116" s="452"/>
      <c r="AR116" s="452"/>
      <c r="AS116" s="452"/>
      <c r="AT116" s="452"/>
      <c r="AU116" s="452"/>
      <c r="AV116" s="452"/>
      <c r="AW116" s="453"/>
      <c r="AX116" s="453"/>
      <c r="AY116" s="453"/>
      <c r="AZ116" s="453"/>
      <c r="BA116" s="453"/>
      <c r="BB116" s="453"/>
      <c r="BC116" s="453"/>
      <c r="BD116" s="453"/>
      <c r="BE116" s="453"/>
      <c r="BF116" s="453"/>
      <c r="BG116" s="453"/>
      <c r="BH116" s="453"/>
      <c r="BI116" s="453"/>
      <c r="BJ116" s="453"/>
      <c r="BK116" s="453"/>
      <c r="BL116" s="453"/>
      <c r="BM116" s="453"/>
      <c r="BN116" s="453"/>
      <c r="BO116" s="453"/>
      <c r="BP116" s="453"/>
      <c r="BQ116" s="453"/>
      <c r="BR116" s="453"/>
      <c r="BS116" s="453"/>
      <c r="BT116" s="453"/>
      <c r="BU116" s="453"/>
      <c r="BV116" s="453"/>
      <c r="BW116" s="453"/>
      <c r="BX116" s="453"/>
      <c r="BY116" s="453"/>
      <c r="BZ116" s="453"/>
      <c r="CA116" s="453"/>
      <c r="CB116" s="453"/>
      <c r="CC116" s="453"/>
      <c r="CD116" s="453"/>
      <c r="CE116" s="453"/>
      <c r="CF116" s="453"/>
      <c r="CG116" s="453"/>
      <c r="CH116" s="453"/>
      <c r="CI116" s="453"/>
      <c r="CJ116" s="453"/>
      <c r="CK116" s="453"/>
      <c r="CL116" s="453"/>
      <c r="CM116" s="453"/>
      <c r="CN116" s="453"/>
    </row>
    <row r="117" spans="4:92" ht="30" customHeight="1" x14ac:dyDescent="0.35">
      <c r="E117" s="449" t="s">
        <v>1129</v>
      </c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  <c r="AE117" s="314"/>
      <c r="AF117" s="314"/>
      <c r="AG117" s="314"/>
      <c r="AH117" s="314"/>
      <c r="AI117" s="314"/>
      <c r="AJ117" s="314"/>
      <c r="AK117" s="314"/>
      <c r="AL117" s="314"/>
      <c r="AM117" s="314"/>
      <c r="AN117" s="314"/>
      <c r="AO117" s="314"/>
      <c r="AP117" s="314"/>
      <c r="AQ117" s="314"/>
      <c r="AR117" s="314"/>
      <c r="AS117" s="314"/>
      <c r="AT117" s="314"/>
      <c r="AU117" s="314"/>
      <c r="AV117" s="314"/>
      <c r="AW117" s="314"/>
      <c r="AX117" s="314"/>
      <c r="AY117" s="314"/>
      <c r="AZ117" s="314"/>
      <c r="BA117" s="314"/>
      <c r="BB117" s="314"/>
      <c r="BC117" s="314"/>
      <c r="BD117" s="314"/>
      <c r="BE117" s="314"/>
      <c r="BF117" s="314"/>
      <c r="BG117" s="314"/>
      <c r="BH117" s="314"/>
      <c r="BI117" s="314"/>
      <c r="BJ117" s="314"/>
      <c r="BK117" s="314"/>
      <c r="BL117" s="314"/>
      <c r="BM117" s="314"/>
      <c r="BN117" s="314"/>
      <c r="BO117" s="314"/>
      <c r="BP117" s="314"/>
      <c r="BQ117" s="314"/>
      <c r="BR117" s="314"/>
      <c r="BS117" s="314"/>
      <c r="BT117" s="314"/>
      <c r="BU117" s="314"/>
      <c r="BV117" s="314"/>
      <c r="BW117" s="314"/>
      <c r="BX117" s="314"/>
      <c r="BY117" s="314"/>
      <c r="BZ117" s="314"/>
      <c r="CA117" s="314"/>
      <c r="CB117" s="314"/>
      <c r="CC117" s="314"/>
      <c r="CD117" s="314"/>
      <c r="CE117" s="314"/>
      <c r="CF117" s="314"/>
      <c r="CG117" s="314"/>
      <c r="CH117" s="314"/>
      <c r="CI117" s="314"/>
      <c r="CJ117" s="314"/>
      <c r="CK117" s="314"/>
      <c r="CL117" s="314"/>
      <c r="CM117" s="314"/>
      <c r="CN117" s="314"/>
    </row>
    <row r="118" spans="4:92" ht="14.25" customHeight="1" x14ac:dyDescent="0.35"/>
    <row r="119" spans="4:92" ht="14.25" customHeight="1" x14ac:dyDescent="0.35">
      <c r="D119" s="233" t="s">
        <v>26</v>
      </c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  <c r="AQ119" s="233"/>
      <c r="AR119" s="233"/>
      <c r="AS119" s="233"/>
      <c r="AT119" s="233"/>
      <c r="AU119" s="233"/>
      <c r="AV119" s="233"/>
      <c r="AW119" s="233"/>
      <c r="AX119" s="233"/>
      <c r="AY119" s="233"/>
      <c r="AZ119" s="233"/>
      <c r="BA119" s="233"/>
      <c r="BB119" s="233"/>
      <c r="BC119" s="233"/>
      <c r="BD119" s="233"/>
      <c r="BE119" s="233"/>
      <c r="BF119" s="233"/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3"/>
      <c r="CH119" s="233"/>
      <c r="CI119" s="233"/>
      <c r="CJ119" s="233"/>
      <c r="CK119" s="233"/>
      <c r="CL119" s="233"/>
      <c r="CM119" s="233"/>
      <c r="CN119" s="233"/>
    </row>
    <row r="120" spans="4:92" ht="14.25" customHeight="1" x14ac:dyDescent="0.35"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3"/>
      <c r="AY120" s="233"/>
      <c r="AZ120" s="233"/>
      <c r="BA120" s="233"/>
      <c r="BB120" s="233"/>
      <c r="BC120" s="233"/>
      <c r="BD120" s="233"/>
      <c r="BE120" s="233"/>
      <c r="BF120" s="233"/>
      <c r="BG120" s="233"/>
      <c r="BH120" s="233"/>
      <c r="BI120" s="233"/>
      <c r="BJ120" s="233"/>
      <c r="BK120" s="233"/>
      <c r="BL120" s="233"/>
      <c r="BM120" s="233"/>
      <c r="BN120" s="233"/>
      <c r="BO120" s="233"/>
      <c r="BP120" s="233"/>
      <c r="BQ120" s="233"/>
      <c r="BR120" s="233"/>
      <c r="BS120" s="233"/>
      <c r="BT120" s="233"/>
      <c r="BU120" s="233"/>
      <c r="BV120" s="233"/>
      <c r="BW120" s="233"/>
      <c r="BX120" s="233"/>
      <c r="BY120" s="233"/>
      <c r="BZ120" s="233"/>
      <c r="CA120" s="233"/>
      <c r="CB120" s="233"/>
      <c r="CC120" s="233"/>
      <c r="CD120" s="233"/>
      <c r="CE120" s="233"/>
      <c r="CF120" s="233"/>
      <c r="CG120" s="233"/>
      <c r="CH120" s="233"/>
      <c r="CI120" s="233"/>
      <c r="CJ120" s="233"/>
      <c r="CK120" s="233"/>
      <c r="CL120" s="233"/>
      <c r="CM120" s="233"/>
      <c r="CN120" s="233"/>
    </row>
    <row r="121" spans="4:92" ht="14.25" customHeight="1" x14ac:dyDescent="0.35"/>
    <row r="122" spans="4:92" ht="14.25" customHeight="1" x14ac:dyDescent="0.35">
      <c r="E122" s="425" t="s">
        <v>85</v>
      </c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I122" s="425"/>
      <c r="AJ122" s="425"/>
      <c r="AK122" s="425"/>
      <c r="AL122" s="425"/>
      <c r="AM122" s="425"/>
      <c r="AN122" s="425"/>
      <c r="AO122" s="425"/>
      <c r="AP122" s="425"/>
      <c r="AQ122" s="425"/>
      <c r="AR122" s="425"/>
      <c r="AS122" s="425"/>
      <c r="AT122" s="425"/>
      <c r="AU122" s="425"/>
      <c r="AV122" s="425"/>
      <c r="AW122" s="425"/>
    </row>
    <row r="123" spans="4:92" ht="14.25" customHeight="1" x14ac:dyDescent="0.35"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  <c r="AG123" s="425"/>
      <c r="AH123" s="425"/>
      <c r="AI123" s="425"/>
      <c r="AJ123" s="425"/>
      <c r="AK123" s="425"/>
      <c r="AL123" s="425"/>
      <c r="AM123" s="425"/>
      <c r="AN123" s="425"/>
      <c r="AO123" s="425"/>
      <c r="AP123" s="425"/>
      <c r="AQ123" s="425"/>
      <c r="AR123" s="425"/>
      <c r="AS123" s="425"/>
      <c r="AT123" s="425"/>
      <c r="AU123" s="425"/>
      <c r="AV123" s="425"/>
      <c r="AW123" s="425"/>
    </row>
    <row r="124" spans="4:92" ht="14.25" customHeight="1" x14ac:dyDescent="0.35">
      <c r="E124" s="197" t="s">
        <v>23</v>
      </c>
      <c r="F124" s="197"/>
      <c r="G124" s="470" t="s">
        <v>54</v>
      </c>
      <c r="H124" s="470"/>
      <c r="I124" s="470"/>
      <c r="J124" s="470"/>
      <c r="K124" s="470"/>
      <c r="L124" s="470"/>
      <c r="M124" s="470"/>
      <c r="N124" s="470"/>
      <c r="O124" s="470"/>
      <c r="P124" s="470"/>
      <c r="Q124" s="470"/>
      <c r="R124" s="470"/>
      <c r="S124" s="470"/>
      <c r="T124" s="289" t="s">
        <v>55</v>
      </c>
      <c r="U124" s="289"/>
      <c r="V124" s="289"/>
      <c r="W124" s="289"/>
      <c r="X124" s="289"/>
      <c r="Y124" s="289"/>
      <c r="Z124" s="289"/>
      <c r="AA124" s="289"/>
      <c r="AB124" s="289"/>
      <c r="AC124" s="289"/>
      <c r="AD124" s="289"/>
      <c r="AE124" s="289"/>
      <c r="AF124" s="289"/>
      <c r="AG124" s="289"/>
      <c r="AH124" s="289"/>
      <c r="AI124" s="470" t="s">
        <v>100</v>
      </c>
      <c r="AJ124" s="470"/>
      <c r="AK124" s="470"/>
      <c r="AL124" s="470"/>
      <c r="AM124" s="470"/>
      <c r="AN124" s="470"/>
      <c r="AO124" s="470"/>
      <c r="AP124" s="470" t="s">
        <v>101</v>
      </c>
      <c r="AQ124" s="470"/>
      <c r="AR124" s="470"/>
      <c r="AS124" s="470"/>
      <c r="AT124" s="470"/>
      <c r="AU124" s="470"/>
      <c r="AV124" s="470"/>
      <c r="AW124" s="470" t="s">
        <v>102</v>
      </c>
      <c r="AX124" s="470"/>
      <c r="AY124" s="470"/>
      <c r="AZ124" s="470"/>
      <c r="BA124" s="470"/>
      <c r="BB124" s="470"/>
      <c r="BC124" s="470"/>
      <c r="BD124" s="470" t="s">
        <v>103</v>
      </c>
      <c r="BE124" s="470"/>
      <c r="BF124" s="470"/>
      <c r="BG124" s="470"/>
      <c r="BH124" s="470"/>
      <c r="BI124" s="470"/>
      <c r="BJ124" s="470"/>
      <c r="BK124" s="470" t="s">
        <v>104</v>
      </c>
      <c r="BL124" s="470"/>
      <c r="BM124" s="470"/>
      <c r="BN124" s="470"/>
      <c r="BO124" s="470"/>
      <c r="BP124" s="470"/>
      <c r="BQ124" s="470"/>
      <c r="BR124" s="470" t="s">
        <v>105</v>
      </c>
      <c r="BS124" s="470"/>
      <c r="BT124" s="470"/>
      <c r="BU124" s="470"/>
      <c r="BV124" s="470"/>
      <c r="BW124" s="470"/>
      <c r="BX124" s="470"/>
      <c r="BY124" s="470" t="s">
        <v>106</v>
      </c>
      <c r="BZ124" s="470"/>
      <c r="CA124" s="470"/>
      <c r="CB124" s="470"/>
      <c r="CC124" s="470"/>
      <c r="CD124" s="470"/>
      <c r="CE124" s="470"/>
      <c r="CF124" s="447" t="s">
        <v>56</v>
      </c>
      <c r="CG124" s="447"/>
      <c r="CH124" s="447"/>
      <c r="CI124" s="447"/>
      <c r="CJ124" s="447"/>
      <c r="CK124" s="447"/>
      <c r="CL124" s="447"/>
      <c r="CM124" s="447"/>
      <c r="CN124" s="447"/>
    </row>
    <row r="125" spans="4:92" ht="14.25" customHeight="1" x14ac:dyDescent="0.35">
      <c r="E125" s="197"/>
      <c r="F125" s="197"/>
      <c r="G125" s="470"/>
      <c r="H125" s="470"/>
      <c r="I125" s="470"/>
      <c r="J125" s="470"/>
      <c r="K125" s="470"/>
      <c r="L125" s="470"/>
      <c r="M125" s="470"/>
      <c r="N125" s="470"/>
      <c r="O125" s="470"/>
      <c r="P125" s="470"/>
      <c r="Q125" s="470"/>
      <c r="R125" s="470"/>
      <c r="S125" s="470"/>
      <c r="T125" s="490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89"/>
      <c r="AI125" s="470"/>
      <c r="AJ125" s="470"/>
      <c r="AK125" s="470"/>
      <c r="AL125" s="470"/>
      <c r="AM125" s="470"/>
      <c r="AN125" s="470"/>
      <c r="AO125" s="470"/>
      <c r="AP125" s="470"/>
      <c r="AQ125" s="470"/>
      <c r="AR125" s="470"/>
      <c r="AS125" s="470"/>
      <c r="AT125" s="470"/>
      <c r="AU125" s="470"/>
      <c r="AV125" s="470"/>
      <c r="AW125" s="470"/>
      <c r="AX125" s="470"/>
      <c r="AY125" s="470"/>
      <c r="AZ125" s="470"/>
      <c r="BA125" s="470"/>
      <c r="BB125" s="470"/>
      <c r="BC125" s="470"/>
      <c r="BD125" s="470"/>
      <c r="BE125" s="470"/>
      <c r="BF125" s="470"/>
      <c r="BG125" s="470"/>
      <c r="BH125" s="470"/>
      <c r="BI125" s="470"/>
      <c r="BJ125" s="470"/>
      <c r="BK125" s="470"/>
      <c r="BL125" s="470"/>
      <c r="BM125" s="470"/>
      <c r="BN125" s="470"/>
      <c r="BO125" s="470"/>
      <c r="BP125" s="470"/>
      <c r="BQ125" s="470"/>
      <c r="BR125" s="470"/>
      <c r="BS125" s="470"/>
      <c r="BT125" s="470"/>
      <c r="BU125" s="470"/>
      <c r="BV125" s="470"/>
      <c r="BW125" s="470"/>
      <c r="BX125" s="470"/>
      <c r="BY125" s="484"/>
      <c r="BZ125" s="470"/>
      <c r="CA125" s="470"/>
      <c r="CB125" s="470"/>
      <c r="CC125" s="470"/>
      <c r="CD125" s="470"/>
      <c r="CE125" s="470"/>
      <c r="CF125" s="447" t="s">
        <v>57</v>
      </c>
      <c r="CG125" s="447"/>
      <c r="CH125" s="447"/>
      <c r="CI125" s="447"/>
      <c r="CJ125" s="447"/>
      <c r="CK125" s="447" t="s">
        <v>58</v>
      </c>
      <c r="CL125" s="447"/>
      <c r="CM125" s="447"/>
      <c r="CN125" s="447"/>
    </row>
    <row r="126" spans="4:92" ht="14.25" customHeight="1" x14ac:dyDescent="0.35">
      <c r="E126" s="458">
        <v>1</v>
      </c>
      <c r="F126" s="458"/>
      <c r="G126" s="458"/>
      <c r="H126" s="458"/>
      <c r="I126" s="458"/>
      <c r="J126" s="458"/>
      <c r="K126" s="458"/>
      <c r="L126" s="458"/>
      <c r="M126" s="458"/>
      <c r="N126" s="458"/>
      <c r="O126" s="458"/>
      <c r="P126" s="458"/>
      <c r="Q126" s="458"/>
      <c r="R126" s="458"/>
      <c r="S126" s="459"/>
      <c r="T126" s="240" t="s">
        <v>725</v>
      </c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2"/>
      <c r="AI126" s="458"/>
      <c r="AJ126" s="458"/>
      <c r="AK126" s="458"/>
      <c r="AL126" s="458"/>
      <c r="AM126" s="458"/>
      <c r="AN126" s="458"/>
      <c r="AO126" s="458"/>
      <c r="AP126" s="458"/>
      <c r="AQ126" s="458"/>
      <c r="AR126" s="458"/>
      <c r="AS126" s="458"/>
      <c r="AT126" s="458"/>
      <c r="AU126" s="458"/>
      <c r="AV126" s="458"/>
      <c r="AW126" s="458"/>
      <c r="AX126" s="458"/>
      <c r="AY126" s="458"/>
      <c r="AZ126" s="458"/>
      <c r="BA126" s="458"/>
      <c r="BB126" s="458"/>
      <c r="BC126" s="458"/>
      <c r="BD126" s="458"/>
      <c r="BE126" s="458"/>
      <c r="BF126" s="458"/>
      <c r="BG126" s="458"/>
      <c r="BH126" s="458"/>
      <c r="BI126" s="458"/>
      <c r="BJ126" s="458"/>
      <c r="BK126" s="459"/>
      <c r="BL126" s="460"/>
      <c r="BM126" s="460"/>
      <c r="BN126" s="460"/>
      <c r="BO126" s="460"/>
      <c r="BP126" s="460"/>
      <c r="BQ126" s="461"/>
      <c r="BR126" s="459"/>
      <c r="BS126" s="460"/>
      <c r="BT126" s="460"/>
      <c r="BU126" s="460"/>
      <c r="BV126" s="460"/>
      <c r="BW126" s="460"/>
      <c r="BX126" s="460"/>
      <c r="BY126" s="240">
        <v>70</v>
      </c>
      <c r="BZ126" s="241"/>
      <c r="CA126" s="241"/>
      <c r="CB126" s="241"/>
      <c r="CC126" s="241"/>
      <c r="CD126" s="241"/>
      <c r="CE126" s="242"/>
      <c r="CF126" s="458"/>
      <c r="CG126" s="458"/>
      <c r="CH126" s="458"/>
      <c r="CI126" s="458"/>
      <c r="CJ126" s="458"/>
      <c r="CK126" s="458"/>
      <c r="CL126" s="458"/>
      <c r="CM126" s="458"/>
      <c r="CN126" s="458"/>
    </row>
    <row r="127" spans="4:92" ht="14.25" customHeight="1" x14ac:dyDescent="0.35">
      <c r="E127" s="458">
        <v>2</v>
      </c>
      <c r="F127" s="458"/>
      <c r="G127" s="458"/>
      <c r="H127" s="458"/>
      <c r="I127" s="458"/>
      <c r="J127" s="458"/>
      <c r="K127" s="458"/>
      <c r="L127" s="458"/>
      <c r="M127" s="458"/>
      <c r="N127" s="458"/>
      <c r="O127" s="458"/>
      <c r="P127" s="458"/>
      <c r="Q127" s="458"/>
      <c r="R127" s="458"/>
      <c r="S127" s="459"/>
      <c r="T127" s="240" t="s">
        <v>726</v>
      </c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2"/>
      <c r="AI127" s="458"/>
      <c r="AJ127" s="458"/>
      <c r="AK127" s="458"/>
      <c r="AL127" s="458"/>
      <c r="AM127" s="458"/>
      <c r="AN127" s="458"/>
      <c r="AO127" s="458"/>
      <c r="AP127" s="458"/>
      <c r="AQ127" s="458"/>
      <c r="AR127" s="458"/>
      <c r="AS127" s="458"/>
      <c r="AT127" s="458"/>
      <c r="AU127" s="458"/>
      <c r="AV127" s="458"/>
      <c r="AW127" s="458"/>
      <c r="AX127" s="458"/>
      <c r="AY127" s="458"/>
      <c r="AZ127" s="458"/>
      <c r="BA127" s="458"/>
      <c r="BB127" s="458"/>
      <c r="BC127" s="458"/>
      <c r="BD127" s="458"/>
      <c r="BE127" s="458"/>
      <c r="BF127" s="458"/>
      <c r="BG127" s="458"/>
      <c r="BH127" s="458"/>
      <c r="BI127" s="458"/>
      <c r="BJ127" s="458"/>
      <c r="BK127" s="459"/>
      <c r="BL127" s="460"/>
      <c r="BM127" s="460"/>
      <c r="BN127" s="460"/>
      <c r="BO127" s="460"/>
      <c r="BP127" s="460"/>
      <c r="BQ127" s="461"/>
      <c r="BR127" s="459"/>
      <c r="BS127" s="460"/>
      <c r="BT127" s="460"/>
      <c r="BU127" s="460"/>
      <c r="BV127" s="460"/>
      <c r="BW127" s="460"/>
      <c r="BX127" s="460"/>
      <c r="BY127" s="240">
        <v>251</v>
      </c>
      <c r="BZ127" s="241"/>
      <c r="CA127" s="241"/>
      <c r="CB127" s="241"/>
      <c r="CC127" s="241"/>
      <c r="CD127" s="241"/>
      <c r="CE127" s="242"/>
      <c r="CF127" s="458"/>
      <c r="CG127" s="458"/>
      <c r="CH127" s="458"/>
      <c r="CI127" s="458"/>
      <c r="CJ127" s="458"/>
      <c r="CK127" s="458"/>
      <c r="CL127" s="458"/>
      <c r="CM127" s="458"/>
      <c r="CN127" s="458"/>
    </row>
    <row r="128" spans="4:92" ht="14.25" customHeight="1" x14ac:dyDescent="0.35">
      <c r="E128" s="458">
        <v>3</v>
      </c>
      <c r="F128" s="458"/>
      <c r="G128" s="458"/>
      <c r="H128" s="458"/>
      <c r="I128" s="458"/>
      <c r="J128" s="458"/>
      <c r="K128" s="458"/>
      <c r="L128" s="458"/>
      <c r="M128" s="458"/>
      <c r="N128" s="458"/>
      <c r="O128" s="458"/>
      <c r="P128" s="458"/>
      <c r="Q128" s="458"/>
      <c r="R128" s="458"/>
      <c r="S128" s="459"/>
      <c r="T128" s="240" t="s">
        <v>727</v>
      </c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2"/>
      <c r="AI128" s="458"/>
      <c r="AJ128" s="458"/>
      <c r="AK128" s="458"/>
      <c r="AL128" s="458"/>
      <c r="AM128" s="458"/>
      <c r="AN128" s="458"/>
      <c r="AO128" s="458"/>
      <c r="AP128" s="458"/>
      <c r="AQ128" s="458"/>
      <c r="AR128" s="458"/>
      <c r="AS128" s="458"/>
      <c r="AT128" s="458"/>
      <c r="AU128" s="458"/>
      <c r="AV128" s="458"/>
      <c r="AW128" s="458"/>
      <c r="AX128" s="458"/>
      <c r="AY128" s="458"/>
      <c r="AZ128" s="458"/>
      <c r="BA128" s="458"/>
      <c r="BB128" s="458"/>
      <c r="BC128" s="458"/>
      <c r="BD128" s="458"/>
      <c r="BE128" s="458"/>
      <c r="BF128" s="458"/>
      <c r="BG128" s="458"/>
      <c r="BH128" s="458"/>
      <c r="BI128" s="458"/>
      <c r="BJ128" s="458"/>
      <c r="BK128" s="459"/>
      <c r="BL128" s="460"/>
      <c r="BM128" s="460"/>
      <c r="BN128" s="460"/>
      <c r="BO128" s="460"/>
      <c r="BP128" s="460"/>
      <c r="BQ128" s="461"/>
      <c r="BR128" s="459"/>
      <c r="BS128" s="460"/>
      <c r="BT128" s="460"/>
      <c r="BU128" s="460"/>
      <c r="BV128" s="460"/>
      <c r="BW128" s="460"/>
      <c r="BX128" s="460"/>
      <c r="BY128" s="240">
        <v>527</v>
      </c>
      <c r="BZ128" s="241"/>
      <c r="CA128" s="241"/>
      <c r="CB128" s="241"/>
      <c r="CC128" s="241"/>
      <c r="CD128" s="241"/>
      <c r="CE128" s="242"/>
      <c r="CF128" s="458"/>
      <c r="CG128" s="458"/>
      <c r="CH128" s="458"/>
      <c r="CI128" s="458"/>
      <c r="CJ128" s="458"/>
      <c r="CK128" s="458"/>
      <c r="CL128" s="458"/>
      <c r="CM128" s="458"/>
      <c r="CN128" s="458"/>
    </row>
    <row r="129" spans="5:92" ht="14.25" customHeight="1" x14ac:dyDescent="0.35">
      <c r="E129" s="458">
        <v>4</v>
      </c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9"/>
      <c r="T129" s="240" t="s">
        <v>728</v>
      </c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2"/>
      <c r="AI129" s="458"/>
      <c r="AJ129" s="458"/>
      <c r="AK129" s="458"/>
      <c r="AL129" s="458"/>
      <c r="AM129" s="458"/>
      <c r="AN129" s="458"/>
      <c r="AO129" s="458"/>
      <c r="AP129" s="458"/>
      <c r="AQ129" s="458"/>
      <c r="AR129" s="458"/>
      <c r="AS129" s="458"/>
      <c r="AT129" s="458"/>
      <c r="AU129" s="458"/>
      <c r="AV129" s="458"/>
      <c r="AW129" s="458"/>
      <c r="AX129" s="458"/>
      <c r="AY129" s="458"/>
      <c r="AZ129" s="458"/>
      <c r="BA129" s="458"/>
      <c r="BB129" s="458"/>
      <c r="BC129" s="458"/>
      <c r="BD129" s="458"/>
      <c r="BE129" s="458"/>
      <c r="BF129" s="458"/>
      <c r="BG129" s="458"/>
      <c r="BH129" s="458"/>
      <c r="BI129" s="458"/>
      <c r="BJ129" s="458"/>
      <c r="BK129" s="459"/>
      <c r="BL129" s="460"/>
      <c r="BM129" s="460"/>
      <c r="BN129" s="460"/>
      <c r="BO129" s="460"/>
      <c r="BP129" s="460"/>
      <c r="BQ129" s="461"/>
      <c r="BR129" s="459"/>
      <c r="BS129" s="460"/>
      <c r="BT129" s="460"/>
      <c r="BU129" s="460"/>
      <c r="BV129" s="460"/>
      <c r="BW129" s="460"/>
      <c r="BX129" s="460"/>
      <c r="BY129" s="240"/>
      <c r="BZ129" s="241"/>
      <c r="CA129" s="241"/>
      <c r="CB129" s="241"/>
      <c r="CC129" s="241"/>
      <c r="CD129" s="241"/>
      <c r="CE129" s="242"/>
      <c r="CF129" s="458"/>
      <c r="CG129" s="458"/>
      <c r="CH129" s="458"/>
      <c r="CI129" s="458"/>
      <c r="CJ129" s="458"/>
      <c r="CK129" s="458"/>
      <c r="CL129" s="458"/>
      <c r="CM129" s="458"/>
      <c r="CN129" s="458"/>
    </row>
    <row r="130" spans="5:92" ht="14.25" customHeight="1" x14ac:dyDescent="0.35">
      <c r="E130" s="458">
        <v>5</v>
      </c>
      <c r="F130" s="458"/>
      <c r="G130" s="458"/>
      <c r="H130" s="458"/>
      <c r="I130" s="458"/>
      <c r="J130" s="458"/>
      <c r="K130" s="458"/>
      <c r="L130" s="458"/>
      <c r="M130" s="458"/>
      <c r="N130" s="458"/>
      <c r="O130" s="458"/>
      <c r="P130" s="458"/>
      <c r="Q130" s="458"/>
      <c r="R130" s="458"/>
      <c r="S130" s="459"/>
      <c r="T130" s="240" t="s">
        <v>729</v>
      </c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2"/>
      <c r="AI130" s="458"/>
      <c r="AJ130" s="458"/>
      <c r="AK130" s="458"/>
      <c r="AL130" s="458"/>
      <c r="AM130" s="458"/>
      <c r="AN130" s="458"/>
      <c r="AO130" s="458"/>
      <c r="AP130" s="458"/>
      <c r="AQ130" s="458"/>
      <c r="AR130" s="458"/>
      <c r="AS130" s="458"/>
      <c r="AT130" s="458"/>
      <c r="AU130" s="458"/>
      <c r="AV130" s="458"/>
      <c r="AW130" s="458"/>
      <c r="AX130" s="458"/>
      <c r="AY130" s="458"/>
      <c r="AZ130" s="458"/>
      <c r="BA130" s="458"/>
      <c r="BB130" s="458"/>
      <c r="BC130" s="458"/>
      <c r="BD130" s="458"/>
      <c r="BE130" s="458"/>
      <c r="BF130" s="458"/>
      <c r="BG130" s="458"/>
      <c r="BH130" s="458"/>
      <c r="BI130" s="458"/>
      <c r="BJ130" s="458"/>
      <c r="BK130" s="459"/>
      <c r="BL130" s="460"/>
      <c r="BM130" s="460"/>
      <c r="BN130" s="460"/>
      <c r="BO130" s="460"/>
      <c r="BP130" s="460"/>
      <c r="BQ130" s="461"/>
      <c r="BR130" s="459"/>
      <c r="BS130" s="460"/>
      <c r="BT130" s="460"/>
      <c r="BU130" s="460"/>
      <c r="BV130" s="460"/>
      <c r="BW130" s="460"/>
      <c r="BX130" s="460"/>
      <c r="BY130" s="240" t="s">
        <v>774</v>
      </c>
      <c r="BZ130" s="241"/>
      <c r="CA130" s="241"/>
      <c r="CB130" s="241"/>
      <c r="CC130" s="241"/>
      <c r="CD130" s="241"/>
      <c r="CE130" s="242"/>
      <c r="CF130" s="458"/>
      <c r="CG130" s="458"/>
      <c r="CH130" s="458"/>
      <c r="CI130" s="458"/>
      <c r="CJ130" s="458"/>
      <c r="CK130" s="458"/>
      <c r="CL130" s="458"/>
      <c r="CM130" s="458"/>
      <c r="CN130" s="458"/>
    </row>
    <row r="131" spans="5:92" ht="14.25" customHeight="1" x14ac:dyDescent="0.35">
      <c r="E131" s="458">
        <v>6</v>
      </c>
      <c r="F131" s="458"/>
      <c r="G131" s="458"/>
      <c r="H131" s="458"/>
      <c r="I131" s="458"/>
      <c r="J131" s="458"/>
      <c r="K131" s="458"/>
      <c r="L131" s="458"/>
      <c r="M131" s="458"/>
      <c r="N131" s="458"/>
      <c r="O131" s="458"/>
      <c r="P131" s="458"/>
      <c r="Q131" s="458"/>
      <c r="R131" s="458"/>
      <c r="S131" s="459"/>
      <c r="T131" s="240" t="s">
        <v>730</v>
      </c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2"/>
      <c r="AI131" s="458"/>
      <c r="AJ131" s="458"/>
      <c r="AK131" s="458"/>
      <c r="AL131" s="458"/>
      <c r="AM131" s="458"/>
      <c r="AN131" s="458"/>
      <c r="AO131" s="458"/>
      <c r="AP131" s="458"/>
      <c r="AQ131" s="458"/>
      <c r="AR131" s="458"/>
      <c r="AS131" s="458"/>
      <c r="AT131" s="458"/>
      <c r="AU131" s="458"/>
      <c r="AV131" s="458"/>
      <c r="AW131" s="458"/>
      <c r="AX131" s="458"/>
      <c r="AY131" s="458"/>
      <c r="AZ131" s="458"/>
      <c r="BA131" s="458"/>
      <c r="BB131" s="458"/>
      <c r="BC131" s="458"/>
      <c r="BD131" s="458"/>
      <c r="BE131" s="458"/>
      <c r="BF131" s="458"/>
      <c r="BG131" s="458"/>
      <c r="BH131" s="458"/>
      <c r="BI131" s="458"/>
      <c r="BJ131" s="458"/>
      <c r="BK131" s="459"/>
      <c r="BL131" s="460"/>
      <c r="BM131" s="460"/>
      <c r="BN131" s="460"/>
      <c r="BO131" s="460"/>
      <c r="BP131" s="460"/>
      <c r="BQ131" s="461"/>
      <c r="BR131" s="459"/>
      <c r="BS131" s="460"/>
      <c r="BT131" s="460"/>
      <c r="BU131" s="460"/>
      <c r="BV131" s="460"/>
      <c r="BW131" s="460"/>
      <c r="BX131" s="460"/>
      <c r="BY131" s="240">
        <v>113</v>
      </c>
      <c r="BZ131" s="241"/>
      <c r="CA131" s="241"/>
      <c r="CB131" s="241"/>
      <c r="CC131" s="241"/>
      <c r="CD131" s="241"/>
      <c r="CE131" s="242"/>
      <c r="CF131" s="458"/>
      <c r="CG131" s="458"/>
      <c r="CH131" s="458"/>
      <c r="CI131" s="458"/>
      <c r="CJ131" s="458"/>
      <c r="CK131" s="458"/>
      <c r="CL131" s="458"/>
      <c r="CM131" s="458"/>
      <c r="CN131" s="458"/>
    </row>
    <row r="132" spans="5:92" ht="14.25" customHeight="1" x14ac:dyDescent="0.35">
      <c r="E132" s="458">
        <v>7</v>
      </c>
      <c r="F132" s="458"/>
      <c r="G132" s="458"/>
      <c r="H132" s="458"/>
      <c r="I132" s="458"/>
      <c r="J132" s="458"/>
      <c r="K132" s="458"/>
      <c r="L132" s="458"/>
      <c r="M132" s="458"/>
      <c r="N132" s="458"/>
      <c r="O132" s="458"/>
      <c r="P132" s="458"/>
      <c r="Q132" s="458"/>
      <c r="R132" s="458"/>
      <c r="S132" s="459"/>
      <c r="T132" s="240" t="s">
        <v>731</v>
      </c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2"/>
      <c r="AI132" s="458"/>
      <c r="AJ132" s="458"/>
      <c r="AK132" s="458"/>
      <c r="AL132" s="458"/>
      <c r="AM132" s="458"/>
      <c r="AN132" s="458"/>
      <c r="AO132" s="458"/>
      <c r="AP132" s="458"/>
      <c r="AQ132" s="458"/>
      <c r="AR132" s="458"/>
      <c r="AS132" s="458"/>
      <c r="AT132" s="458"/>
      <c r="AU132" s="458"/>
      <c r="AV132" s="458"/>
      <c r="AW132" s="458"/>
      <c r="AX132" s="458"/>
      <c r="AY132" s="458"/>
      <c r="AZ132" s="458"/>
      <c r="BA132" s="458"/>
      <c r="BB132" s="458"/>
      <c r="BC132" s="458"/>
      <c r="BD132" s="458"/>
      <c r="BE132" s="458"/>
      <c r="BF132" s="458"/>
      <c r="BG132" s="458"/>
      <c r="BH132" s="458"/>
      <c r="BI132" s="458"/>
      <c r="BJ132" s="458"/>
      <c r="BK132" s="459"/>
      <c r="BL132" s="460"/>
      <c r="BM132" s="460"/>
      <c r="BN132" s="460"/>
      <c r="BO132" s="460"/>
      <c r="BP132" s="460"/>
      <c r="BQ132" s="461"/>
      <c r="BR132" s="459"/>
      <c r="BS132" s="460"/>
      <c r="BT132" s="460"/>
      <c r="BU132" s="460"/>
      <c r="BV132" s="460"/>
      <c r="BW132" s="460"/>
      <c r="BX132" s="460"/>
      <c r="BY132" s="240">
        <v>46</v>
      </c>
      <c r="BZ132" s="241"/>
      <c r="CA132" s="241"/>
      <c r="CB132" s="241"/>
      <c r="CC132" s="241"/>
      <c r="CD132" s="241"/>
      <c r="CE132" s="242"/>
      <c r="CF132" s="458"/>
      <c r="CG132" s="458"/>
      <c r="CH132" s="458"/>
      <c r="CI132" s="458"/>
      <c r="CJ132" s="458"/>
      <c r="CK132" s="458"/>
      <c r="CL132" s="458"/>
      <c r="CM132" s="458"/>
      <c r="CN132" s="458"/>
    </row>
    <row r="133" spans="5:92" ht="14.25" customHeight="1" x14ac:dyDescent="0.35">
      <c r="E133" s="458">
        <v>8</v>
      </c>
      <c r="F133" s="458"/>
      <c r="G133" s="458"/>
      <c r="H133" s="458"/>
      <c r="I133" s="458"/>
      <c r="J133" s="458"/>
      <c r="K133" s="458"/>
      <c r="L133" s="458"/>
      <c r="M133" s="458"/>
      <c r="N133" s="458"/>
      <c r="O133" s="458"/>
      <c r="P133" s="458"/>
      <c r="Q133" s="458"/>
      <c r="R133" s="458"/>
      <c r="S133" s="459"/>
      <c r="T133" s="240" t="s">
        <v>732</v>
      </c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2"/>
      <c r="AI133" s="458"/>
      <c r="AJ133" s="458"/>
      <c r="AK133" s="458"/>
      <c r="AL133" s="458"/>
      <c r="AM133" s="458"/>
      <c r="AN133" s="458"/>
      <c r="AO133" s="458"/>
      <c r="AP133" s="458"/>
      <c r="AQ133" s="458"/>
      <c r="AR133" s="458"/>
      <c r="AS133" s="458"/>
      <c r="AT133" s="458"/>
      <c r="AU133" s="458"/>
      <c r="AV133" s="458"/>
      <c r="AW133" s="458"/>
      <c r="AX133" s="458"/>
      <c r="AY133" s="458"/>
      <c r="AZ133" s="458"/>
      <c r="BA133" s="458"/>
      <c r="BB133" s="458"/>
      <c r="BC133" s="458"/>
      <c r="BD133" s="458"/>
      <c r="BE133" s="458"/>
      <c r="BF133" s="458"/>
      <c r="BG133" s="458"/>
      <c r="BH133" s="458"/>
      <c r="BI133" s="458"/>
      <c r="BJ133" s="458"/>
      <c r="BK133" s="459"/>
      <c r="BL133" s="460"/>
      <c r="BM133" s="460"/>
      <c r="BN133" s="460"/>
      <c r="BO133" s="460"/>
      <c r="BP133" s="460"/>
      <c r="BQ133" s="461"/>
      <c r="BR133" s="459"/>
      <c r="BS133" s="460"/>
      <c r="BT133" s="460"/>
      <c r="BU133" s="460"/>
      <c r="BV133" s="460"/>
      <c r="BW133" s="460"/>
      <c r="BX133" s="460"/>
      <c r="BY133" s="240">
        <v>49</v>
      </c>
      <c r="BZ133" s="241"/>
      <c r="CA133" s="241"/>
      <c r="CB133" s="241"/>
      <c r="CC133" s="241"/>
      <c r="CD133" s="241"/>
      <c r="CE133" s="242"/>
      <c r="CF133" s="458"/>
      <c r="CG133" s="458"/>
      <c r="CH133" s="458"/>
      <c r="CI133" s="458"/>
      <c r="CJ133" s="458"/>
      <c r="CK133" s="458"/>
      <c r="CL133" s="458"/>
      <c r="CM133" s="458"/>
      <c r="CN133" s="458"/>
    </row>
    <row r="134" spans="5:92" ht="14.25" customHeight="1" x14ac:dyDescent="0.35">
      <c r="E134" s="458">
        <v>9</v>
      </c>
      <c r="F134" s="458"/>
      <c r="G134" s="458"/>
      <c r="H134" s="458"/>
      <c r="I134" s="458"/>
      <c r="J134" s="458"/>
      <c r="K134" s="458"/>
      <c r="L134" s="458"/>
      <c r="M134" s="458"/>
      <c r="N134" s="458"/>
      <c r="O134" s="458"/>
      <c r="P134" s="458"/>
      <c r="Q134" s="458"/>
      <c r="R134" s="458"/>
      <c r="S134" s="459"/>
      <c r="T134" s="240" t="s">
        <v>733</v>
      </c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2"/>
      <c r="AI134" s="458"/>
      <c r="AJ134" s="458"/>
      <c r="AK134" s="458"/>
      <c r="AL134" s="458"/>
      <c r="AM134" s="458"/>
      <c r="AN134" s="458"/>
      <c r="AO134" s="458"/>
      <c r="AP134" s="458"/>
      <c r="AQ134" s="458"/>
      <c r="AR134" s="458"/>
      <c r="AS134" s="458"/>
      <c r="AT134" s="458"/>
      <c r="AU134" s="458"/>
      <c r="AV134" s="458"/>
      <c r="AW134" s="458"/>
      <c r="AX134" s="458"/>
      <c r="AY134" s="458"/>
      <c r="AZ134" s="458"/>
      <c r="BA134" s="458"/>
      <c r="BB134" s="458"/>
      <c r="BC134" s="458"/>
      <c r="BD134" s="458"/>
      <c r="BE134" s="458"/>
      <c r="BF134" s="458"/>
      <c r="BG134" s="458"/>
      <c r="BH134" s="458"/>
      <c r="BI134" s="458"/>
      <c r="BJ134" s="458"/>
      <c r="BK134" s="119"/>
      <c r="BL134" s="128"/>
      <c r="BM134" s="128"/>
      <c r="BN134" s="128"/>
      <c r="BO134" s="128"/>
      <c r="BP134" s="128"/>
      <c r="BQ134" s="136"/>
      <c r="BR134" s="119"/>
      <c r="BS134" s="128"/>
      <c r="BT134" s="128"/>
      <c r="BU134" s="128"/>
      <c r="BV134" s="128"/>
      <c r="BW134" s="128"/>
      <c r="BX134" s="128"/>
      <c r="BY134" s="240">
        <v>956</v>
      </c>
      <c r="BZ134" s="241"/>
      <c r="CA134" s="241"/>
      <c r="CB134" s="241"/>
      <c r="CC134" s="241"/>
      <c r="CD134" s="241"/>
      <c r="CE134" s="242"/>
      <c r="CF134" s="458"/>
      <c r="CG134" s="458"/>
      <c r="CH134" s="458"/>
      <c r="CI134" s="458"/>
      <c r="CJ134" s="458"/>
      <c r="CK134" s="458"/>
      <c r="CL134" s="458"/>
      <c r="CM134" s="458"/>
      <c r="CN134" s="458"/>
    </row>
    <row r="135" spans="5:92" ht="14.25" customHeight="1" x14ac:dyDescent="0.35">
      <c r="E135" s="458">
        <v>10</v>
      </c>
      <c r="F135" s="458"/>
      <c r="G135" s="458"/>
      <c r="H135" s="458"/>
      <c r="I135" s="458"/>
      <c r="J135" s="458"/>
      <c r="K135" s="458"/>
      <c r="L135" s="458"/>
      <c r="M135" s="458"/>
      <c r="N135" s="458"/>
      <c r="O135" s="458"/>
      <c r="P135" s="458"/>
      <c r="Q135" s="458"/>
      <c r="R135" s="458"/>
      <c r="S135" s="459"/>
      <c r="T135" s="240" t="s">
        <v>734</v>
      </c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2"/>
      <c r="AI135" s="458"/>
      <c r="AJ135" s="458"/>
      <c r="AK135" s="458"/>
      <c r="AL135" s="458"/>
      <c r="AM135" s="458"/>
      <c r="AN135" s="458"/>
      <c r="AO135" s="458"/>
      <c r="AP135" s="458"/>
      <c r="AQ135" s="458"/>
      <c r="AR135" s="458"/>
      <c r="AS135" s="458"/>
      <c r="AT135" s="458"/>
      <c r="AU135" s="458"/>
      <c r="AV135" s="458"/>
      <c r="AW135" s="458"/>
      <c r="AX135" s="458"/>
      <c r="AY135" s="458"/>
      <c r="AZ135" s="458"/>
      <c r="BA135" s="458"/>
      <c r="BB135" s="458"/>
      <c r="BC135" s="458"/>
      <c r="BD135" s="458"/>
      <c r="BE135" s="458"/>
      <c r="BF135" s="458"/>
      <c r="BG135" s="458"/>
      <c r="BH135" s="458"/>
      <c r="BI135" s="458"/>
      <c r="BJ135" s="458"/>
      <c r="BK135" s="119"/>
      <c r="BL135" s="128"/>
      <c r="BM135" s="128"/>
      <c r="BN135" s="128"/>
      <c r="BO135" s="128"/>
      <c r="BP135" s="128"/>
      <c r="BQ135" s="136"/>
      <c r="BR135" s="119"/>
      <c r="BS135" s="128"/>
      <c r="BT135" s="128"/>
      <c r="BU135" s="128"/>
      <c r="BV135" s="128"/>
      <c r="BW135" s="128"/>
      <c r="BX135" s="128"/>
      <c r="BY135" s="240">
        <v>138</v>
      </c>
      <c r="BZ135" s="241"/>
      <c r="CA135" s="241"/>
      <c r="CB135" s="241"/>
      <c r="CC135" s="241"/>
      <c r="CD135" s="241"/>
      <c r="CE135" s="242"/>
      <c r="CF135" s="458"/>
      <c r="CG135" s="458"/>
      <c r="CH135" s="458"/>
      <c r="CI135" s="458"/>
      <c r="CJ135" s="458"/>
      <c r="CK135" s="458"/>
      <c r="CL135" s="458"/>
      <c r="CM135" s="458"/>
      <c r="CN135" s="458"/>
    </row>
    <row r="136" spans="5:92" ht="14.25" customHeight="1" x14ac:dyDescent="0.35">
      <c r="E136" s="458">
        <v>11</v>
      </c>
      <c r="F136" s="458"/>
      <c r="G136" s="458"/>
      <c r="H136" s="458"/>
      <c r="I136" s="458"/>
      <c r="J136" s="458"/>
      <c r="K136" s="458"/>
      <c r="L136" s="458"/>
      <c r="M136" s="458"/>
      <c r="N136" s="458"/>
      <c r="O136" s="458"/>
      <c r="P136" s="458"/>
      <c r="Q136" s="458"/>
      <c r="R136" s="458"/>
      <c r="S136" s="459"/>
      <c r="T136" s="240" t="s">
        <v>735</v>
      </c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2"/>
      <c r="AI136" s="458"/>
      <c r="AJ136" s="458"/>
      <c r="AK136" s="458"/>
      <c r="AL136" s="458"/>
      <c r="AM136" s="458"/>
      <c r="AN136" s="458"/>
      <c r="AO136" s="458"/>
      <c r="AP136" s="458"/>
      <c r="AQ136" s="458"/>
      <c r="AR136" s="458"/>
      <c r="AS136" s="458"/>
      <c r="AT136" s="458"/>
      <c r="AU136" s="458"/>
      <c r="AV136" s="458"/>
      <c r="AW136" s="458"/>
      <c r="AX136" s="458"/>
      <c r="AY136" s="458"/>
      <c r="AZ136" s="458"/>
      <c r="BA136" s="458"/>
      <c r="BB136" s="458"/>
      <c r="BC136" s="458"/>
      <c r="BD136" s="458"/>
      <c r="BE136" s="458"/>
      <c r="BF136" s="458"/>
      <c r="BG136" s="458"/>
      <c r="BH136" s="458"/>
      <c r="BI136" s="458"/>
      <c r="BJ136" s="458"/>
      <c r="BK136" s="119"/>
      <c r="BL136" s="128"/>
      <c r="BM136" s="128"/>
      <c r="BN136" s="128"/>
      <c r="BO136" s="128"/>
      <c r="BP136" s="128"/>
      <c r="BQ136" s="136"/>
      <c r="BR136" s="119"/>
      <c r="BS136" s="128"/>
      <c r="BT136" s="128"/>
      <c r="BU136" s="128"/>
      <c r="BV136" s="128"/>
      <c r="BW136" s="128"/>
      <c r="BX136" s="128"/>
      <c r="BY136" s="240">
        <v>125</v>
      </c>
      <c r="BZ136" s="241"/>
      <c r="CA136" s="241"/>
      <c r="CB136" s="241"/>
      <c r="CC136" s="241"/>
      <c r="CD136" s="241"/>
      <c r="CE136" s="242"/>
      <c r="CF136" s="458"/>
      <c r="CG136" s="458"/>
      <c r="CH136" s="458"/>
      <c r="CI136" s="458"/>
      <c r="CJ136" s="458"/>
      <c r="CK136" s="458"/>
      <c r="CL136" s="458"/>
      <c r="CM136" s="458"/>
      <c r="CN136" s="458"/>
    </row>
    <row r="137" spans="5:92" ht="14.25" customHeight="1" x14ac:dyDescent="0.35">
      <c r="E137" s="458">
        <v>12</v>
      </c>
      <c r="F137" s="458"/>
      <c r="G137" s="458"/>
      <c r="H137" s="458"/>
      <c r="I137" s="458"/>
      <c r="J137" s="458"/>
      <c r="K137" s="458"/>
      <c r="L137" s="458"/>
      <c r="M137" s="458"/>
      <c r="N137" s="458"/>
      <c r="O137" s="458"/>
      <c r="P137" s="458"/>
      <c r="Q137" s="458"/>
      <c r="R137" s="458"/>
      <c r="S137" s="459"/>
      <c r="T137" s="240" t="s">
        <v>736</v>
      </c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2"/>
      <c r="AI137" s="458"/>
      <c r="AJ137" s="458"/>
      <c r="AK137" s="458"/>
      <c r="AL137" s="458"/>
      <c r="AM137" s="458"/>
      <c r="AN137" s="458"/>
      <c r="AO137" s="458"/>
      <c r="AP137" s="458"/>
      <c r="AQ137" s="458"/>
      <c r="AR137" s="458"/>
      <c r="AS137" s="458"/>
      <c r="AT137" s="458"/>
      <c r="AU137" s="458"/>
      <c r="AV137" s="458"/>
      <c r="AW137" s="458"/>
      <c r="AX137" s="458"/>
      <c r="AY137" s="458"/>
      <c r="AZ137" s="458"/>
      <c r="BA137" s="458"/>
      <c r="BB137" s="458"/>
      <c r="BC137" s="458"/>
      <c r="BD137" s="458"/>
      <c r="BE137" s="458"/>
      <c r="BF137" s="458"/>
      <c r="BG137" s="458"/>
      <c r="BH137" s="458"/>
      <c r="BI137" s="458"/>
      <c r="BJ137" s="458"/>
      <c r="BK137" s="119"/>
      <c r="BL137" s="128"/>
      <c r="BM137" s="128"/>
      <c r="BN137" s="128"/>
      <c r="BO137" s="128"/>
      <c r="BP137" s="128"/>
      <c r="BQ137" s="136"/>
      <c r="BR137" s="119"/>
      <c r="BS137" s="128"/>
      <c r="BT137" s="128"/>
      <c r="BU137" s="128"/>
      <c r="BV137" s="128"/>
      <c r="BW137" s="128"/>
      <c r="BX137" s="128"/>
      <c r="BY137" s="240">
        <v>18</v>
      </c>
      <c r="BZ137" s="241"/>
      <c r="CA137" s="241"/>
      <c r="CB137" s="241"/>
      <c r="CC137" s="241"/>
      <c r="CD137" s="241"/>
      <c r="CE137" s="242"/>
      <c r="CF137" s="458"/>
      <c r="CG137" s="458"/>
      <c r="CH137" s="458"/>
      <c r="CI137" s="458"/>
      <c r="CJ137" s="458"/>
      <c r="CK137" s="458"/>
      <c r="CL137" s="458"/>
      <c r="CM137" s="458"/>
      <c r="CN137" s="458"/>
    </row>
    <row r="138" spans="5:92" ht="14.25" customHeight="1" x14ac:dyDescent="0.35">
      <c r="E138" s="458">
        <v>13</v>
      </c>
      <c r="F138" s="458"/>
      <c r="G138" s="458"/>
      <c r="H138" s="458"/>
      <c r="I138" s="458"/>
      <c r="J138" s="458"/>
      <c r="K138" s="458"/>
      <c r="L138" s="458"/>
      <c r="M138" s="458"/>
      <c r="N138" s="458"/>
      <c r="O138" s="458"/>
      <c r="P138" s="458"/>
      <c r="Q138" s="458"/>
      <c r="R138" s="458"/>
      <c r="S138" s="459"/>
      <c r="T138" s="240" t="s">
        <v>737</v>
      </c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2"/>
      <c r="AI138" s="458"/>
      <c r="AJ138" s="458"/>
      <c r="AK138" s="458"/>
      <c r="AL138" s="458"/>
      <c r="AM138" s="458"/>
      <c r="AN138" s="458"/>
      <c r="AO138" s="458"/>
      <c r="AP138" s="458"/>
      <c r="AQ138" s="458"/>
      <c r="AR138" s="458"/>
      <c r="AS138" s="458"/>
      <c r="AT138" s="458"/>
      <c r="AU138" s="458"/>
      <c r="AV138" s="458"/>
      <c r="AW138" s="458"/>
      <c r="AX138" s="458"/>
      <c r="AY138" s="458"/>
      <c r="AZ138" s="458"/>
      <c r="BA138" s="458"/>
      <c r="BB138" s="458"/>
      <c r="BC138" s="458"/>
      <c r="BD138" s="458"/>
      <c r="BE138" s="458"/>
      <c r="BF138" s="458"/>
      <c r="BG138" s="458"/>
      <c r="BH138" s="458"/>
      <c r="BI138" s="458"/>
      <c r="BJ138" s="458"/>
      <c r="BK138" s="119"/>
      <c r="BL138" s="128"/>
      <c r="BM138" s="128"/>
      <c r="BN138" s="128"/>
      <c r="BO138" s="128"/>
      <c r="BP138" s="128"/>
      <c r="BQ138" s="136"/>
      <c r="BR138" s="119"/>
      <c r="BS138" s="128"/>
      <c r="BT138" s="128"/>
      <c r="BU138" s="128"/>
      <c r="BV138" s="128"/>
      <c r="BW138" s="128"/>
      <c r="BX138" s="128"/>
      <c r="BY138" s="240">
        <v>2</v>
      </c>
      <c r="BZ138" s="241"/>
      <c r="CA138" s="241"/>
      <c r="CB138" s="241"/>
      <c r="CC138" s="241"/>
      <c r="CD138" s="241"/>
      <c r="CE138" s="242"/>
      <c r="CF138" s="458"/>
      <c r="CG138" s="458"/>
      <c r="CH138" s="458"/>
      <c r="CI138" s="458"/>
      <c r="CJ138" s="458"/>
      <c r="CK138" s="458"/>
      <c r="CL138" s="458"/>
      <c r="CM138" s="458"/>
      <c r="CN138" s="458"/>
    </row>
    <row r="139" spans="5:92" ht="14.25" customHeight="1" x14ac:dyDescent="0.35">
      <c r="E139" s="458">
        <v>14</v>
      </c>
      <c r="F139" s="458"/>
      <c r="G139" s="458"/>
      <c r="H139" s="458"/>
      <c r="I139" s="458"/>
      <c r="J139" s="458"/>
      <c r="K139" s="458"/>
      <c r="L139" s="458"/>
      <c r="M139" s="458"/>
      <c r="N139" s="458"/>
      <c r="O139" s="458"/>
      <c r="P139" s="458"/>
      <c r="Q139" s="458"/>
      <c r="R139" s="458"/>
      <c r="S139" s="459"/>
      <c r="T139" s="240" t="s">
        <v>738</v>
      </c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2"/>
      <c r="AI139" s="458"/>
      <c r="AJ139" s="458"/>
      <c r="AK139" s="458"/>
      <c r="AL139" s="458"/>
      <c r="AM139" s="458"/>
      <c r="AN139" s="458"/>
      <c r="AO139" s="458"/>
      <c r="AP139" s="458"/>
      <c r="AQ139" s="458"/>
      <c r="AR139" s="458"/>
      <c r="AS139" s="458"/>
      <c r="AT139" s="458"/>
      <c r="AU139" s="458"/>
      <c r="AV139" s="458"/>
      <c r="AW139" s="458"/>
      <c r="AX139" s="458"/>
      <c r="AY139" s="458"/>
      <c r="AZ139" s="458"/>
      <c r="BA139" s="458"/>
      <c r="BB139" s="458"/>
      <c r="BC139" s="458"/>
      <c r="BD139" s="458"/>
      <c r="BE139" s="458"/>
      <c r="BF139" s="458"/>
      <c r="BG139" s="458"/>
      <c r="BH139" s="458"/>
      <c r="BI139" s="458"/>
      <c r="BJ139" s="458"/>
      <c r="BK139" s="119"/>
      <c r="BL139" s="128"/>
      <c r="BM139" s="128"/>
      <c r="BN139" s="128"/>
      <c r="BO139" s="128"/>
      <c r="BP139" s="128"/>
      <c r="BQ139" s="136"/>
      <c r="BR139" s="119"/>
      <c r="BS139" s="128"/>
      <c r="BT139" s="128"/>
      <c r="BU139" s="128"/>
      <c r="BV139" s="128"/>
      <c r="BW139" s="128"/>
      <c r="BX139" s="128"/>
      <c r="BY139" s="240">
        <v>1</v>
      </c>
      <c r="BZ139" s="241"/>
      <c r="CA139" s="241"/>
      <c r="CB139" s="241"/>
      <c r="CC139" s="241"/>
      <c r="CD139" s="241"/>
      <c r="CE139" s="242"/>
      <c r="CF139" s="458"/>
      <c r="CG139" s="458"/>
      <c r="CH139" s="458"/>
      <c r="CI139" s="458"/>
      <c r="CJ139" s="458"/>
      <c r="CK139" s="458"/>
      <c r="CL139" s="458"/>
      <c r="CM139" s="458"/>
      <c r="CN139" s="458"/>
    </row>
    <row r="140" spans="5:92" ht="14.25" customHeight="1" x14ac:dyDescent="0.35">
      <c r="E140" s="458">
        <v>15</v>
      </c>
      <c r="F140" s="458"/>
      <c r="G140" s="458"/>
      <c r="H140" s="458"/>
      <c r="I140" s="458"/>
      <c r="J140" s="458"/>
      <c r="K140" s="458"/>
      <c r="L140" s="458"/>
      <c r="M140" s="458"/>
      <c r="N140" s="458"/>
      <c r="O140" s="458"/>
      <c r="P140" s="458"/>
      <c r="Q140" s="458"/>
      <c r="R140" s="458"/>
      <c r="S140" s="459"/>
      <c r="T140" s="240" t="s">
        <v>739</v>
      </c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2"/>
      <c r="AI140" s="458"/>
      <c r="AJ140" s="458"/>
      <c r="AK140" s="458"/>
      <c r="AL140" s="458"/>
      <c r="AM140" s="458"/>
      <c r="AN140" s="458"/>
      <c r="AO140" s="458"/>
      <c r="AP140" s="458"/>
      <c r="AQ140" s="458"/>
      <c r="AR140" s="458"/>
      <c r="AS140" s="458"/>
      <c r="AT140" s="458"/>
      <c r="AU140" s="458"/>
      <c r="AV140" s="458"/>
      <c r="AW140" s="458"/>
      <c r="AX140" s="458"/>
      <c r="AY140" s="458"/>
      <c r="AZ140" s="458"/>
      <c r="BA140" s="458"/>
      <c r="BB140" s="458"/>
      <c r="BC140" s="458"/>
      <c r="BD140" s="458"/>
      <c r="BE140" s="458"/>
      <c r="BF140" s="458"/>
      <c r="BG140" s="458"/>
      <c r="BH140" s="458"/>
      <c r="BI140" s="458"/>
      <c r="BJ140" s="458"/>
      <c r="BK140" s="119"/>
      <c r="BL140" s="128"/>
      <c r="BM140" s="128"/>
      <c r="BN140" s="128"/>
      <c r="BO140" s="128"/>
      <c r="BP140" s="128"/>
      <c r="BQ140" s="136"/>
      <c r="BR140" s="119"/>
      <c r="BS140" s="128"/>
      <c r="BT140" s="128"/>
      <c r="BU140" s="128"/>
      <c r="BV140" s="128"/>
      <c r="BW140" s="128"/>
      <c r="BX140" s="128"/>
      <c r="BY140" s="240">
        <v>1</v>
      </c>
      <c r="BZ140" s="241"/>
      <c r="CA140" s="241"/>
      <c r="CB140" s="241"/>
      <c r="CC140" s="241"/>
      <c r="CD140" s="241"/>
      <c r="CE140" s="242"/>
      <c r="CF140" s="458"/>
      <c r="CG140" s="458"/>
      <c r="CH140" s="458"/>
      <c r="CI140" s="458"/>
      <c r="CJ140" s="458"/>
      <c r="CK140" s="458"/>
      <c r="CL140" s="458"/>
      <c r="CM140" s="458"/>
      <c r="CN140" s="458"/>
    </row>
    <row r="141" spans="5:92" ht="14.25" customHeight="1" x14ac:dyDescent="0.35">
      <c r="E141" s="458">
        <v>16</v>
      </c>
      <c r="F141" s="458"/>
      <c r="G141" s="458"/>
      <c r="H141" s="458"/>
      <c r="I141" s="458"/>
      <c r="J141" s="458"/>
      <c r="K141" s="458"/>
      <c r="L141" s="458"/>
      <c r="M141" s="458"/>
      <c r="N141" s="458"/>
      <c r="O141" s="458"/>
      <c r="P141" s="458"/>
      <c r="Q141" s="458"/>
      <c r="R141" s="458"/>
      <c r="S141" s="459"/>
      <c r="T141" s="240" t="s">
        <v>740</v>
      </c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2"/>
      <c r="AI141" s="458"/>
      <c r="AJ141" s="458"/>
      <c r="AK141" s="458"/>
      <c r="AL141" s="458"/>
      <c r="AM141" s="458"/>
      <c r="AN141" s="458"/>
      <c r="AO141" s="458"/>
      <c r="AP141" s="458"/>
      <c r="AQ141" s="458"/>
      <c r="AR141" s="458"/>
      <c r="AS141" s="458"/>
      <c r="AT141" s="458"/>
      <c r="AU141" s="458"/>
      <c r="AV141" s="458"/>
      <c r="AW141" s="458"/>
      <c r="AX141" s="458"/>
      <c r="AY141" s="458"/>
      <c r="AZ141" s="458"/>
      <c r="BA141" s="458"/>
      <c r="BB141" s="458"/>
      <c r="BC141" s="458"/>
      <c r="BD141" s="458"/>
      <c r="BE141" s="458"/>
      <c r="BF141" s="458"/>
      <c r="BG141" s="458"/>
      <c r="BH141" s="458"/>
      <c r="BI141" s="458"/>
      <c r="BJ141" s="458"/>
      <c r="BK141" s="119"/>
      <c r="BL141" s="128"/>
      <c r="BM141" s="128"/>
      <c r="BN141" s="128"/>
      <c r="BO141" s="128"/>
      <c r="BP141" s="128"/>
      <c r="BQ141" s="136"/>
      <c r="BR141" s="119"/>
      <c r="BS141" s="128"/>
      <c r="BT141" s="128"/>
      <c r="BU141" s="128"/>
      <c r="BV141" s="128"/>
      <c r="BW141" s="128"/>
      <c r="BX141" s="128"/>
      <c r="BY141" s="240">
        <v>12</v>
      </c>
      <c r="BZ141" s="241"/>
      <c r="CA141" s="241"/>
      <c r="CB141" s="241"/>
      <c r="CC141" s="241"/>
      <c r="CD141" s="241"/>
      <c r="CE141" s="242"/>
      <c r="CF141" s="458"/>
      <c r="CG141" s="458"/>
      <c r="CH141" s="458"/>
      <c r="CI141" s="458"/>
      <c r="CJ141" s="458"/>
      <c r="CK141" s="458"/>
      <c r="CL141" s="458"/>
      <c r="CM141" s="458"/>
      <c r="CN141" s="458"/>
    </row>
    <row r="142" spans="5:92" ht="14.25" customHeight="1" x14ac:dyDescent="0.35">
      <c r="E142" s="458">
        <v>17</v>
      </c>
      <c r="F142" s="458"/>
      <c r="G142" s="458"/>
      <c r="H142" s="458"/>
      <c r="I142" s="458"/>
      <c r="J142" s="458"/>
      <c r="K142" s="458"/>
      <c r="L142" s="458"/>
      <c r="M142" s="458"/>
      <c r="N142" s="458"/>
      <c r="O142" s="458"/>
      <c r="P142" s="458"/>
      <c r="Q142" s="458"/>
      <c r="R142" s="458"/>
      <c r="S142" s="459"/>
      <c r="T142" s="240" t="s">
        <v>741</v>
      </c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2"/>
      <c r="AI142" s="458"/>
      <c r="AJ142" s="458"/>
      <c r="AK142" s="458"/>
      <c r="AL142" s="458"/>
      <c r="AM142" s="458"/>
      <c r="AN142" s="458"/>
      <c r="AO142" s="458"/>
      <c r="AP142" s="458"/>
      <c r="AQ142" s="458"/>
      <c r="AR142" s="458"/>
      <c r="AS142" s="458"/>
      <c r="AT142" s="458"/>
      <c r="AU142" s="458"/>
      <c r="AV142" s="458"/>
      <c r="AW142" s="458"/>
      <c r="AX142" s="458"/>
      <c r="AY142" s="458"/>
      <c r="AZ142" s="458"/>
      <c r="BA142" s="458"/>
      <c r="BB142" s="458"/>
      <c r="BC142" s="458"/>
      <c r="BD142" s="458"/>
      <c r="BE142" s="458"/>
      <c r="BF142" s="458"/>
      <c r="BG142" s="458"/>
      <c r="BH142" s="458"/>
      <c r="BI142" s="458"/>
      <c r="BJ142" s="458"/>
      <c r="BK142" s="119"/>
      <c r="BL142" s="128"/>
      <c r="BM142" s="128"/>
      <c r="BN142" s="128"/>
      <c r="BO142" s="128"/>
      <c r="BP142" s="128"/>
      <c r="BQ142" s="136"/>
      <c r="BR142" s="119"/>
      <c r="BS142" s="128"/>
      <c r="BT142" s="128"/>
      <c r="BU142" s="128"/>
      <c r="BV142" s="128"/>
      <c r="BW142" s="128"/>
      <c r="BX142" s="128"/>
      <c r="BY142" s="240">
        <v>2</v>
      </c>
      <c r="BZ142" s="241"/>
      <c r="CA142" s="241"/>
      <c r="CB142" s="241"/>
      <c r="CC142" s="241"/>
      <c r="CD142" s="241"/>
      <c r="CE142" s="242"/>
      <c r="CF142" s="458"/>
      <c r="CG142" s="458"/>
      <c r="CH142" s="458"/>
      <c r="CI142" s="458"/>
      <c r="CJ142" s="458"/>
      <c r="CK142" s="458"/>
      <c r="CL142" s="458"/>
      <c r="CM142" s="458"/>
      <c r="CN142" s="458"/>
    </row>
    <row r="143" spans="5:92" ht="14.25" customHeight="1" x14ac:dyDescent="0.35">
      <c r="E143" s="458">
        <v>18</v>
      </c>
      <c r="F143" s="458"/>
      <c r="G143" s="458"/>
      <c r="H143" s="458"/>
      <c r="I143" s="458"/>
      <c r="J143" s="458"/>
      <c r="K143" s="458"/>
      <c r="L143" s="458"/>
      <c r="M143" s="458"/>
      <c r="N143" s="458"/>
      <c r="O143" s="458"/>
      <c r="P143" s="458"/>
      <c r="Q143" s="458"/>
      <c r="R143" s="458"/>
      <c r="S143" s="459"/>
      <c r="T143" s="240" t="s">
        <v>742</v>
      </c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2"/>
      <c r="AI143" s="458"/>
      <c r="AJ143" s="458"/>
      <c r="AK143" s="458"/>
      <c r="AL143" s="458"/>
      <c r="AM143" s="458"/>
      <c r="AN143" s="458"/>
      <c r="AO143" s="458"/>
      <c r="AP143" s="458"/>
      <c r="AQ143" s="458"/>
      <c r="AR143" s="458"/>
      <c r="AS143" s="458"/>
      <c r="AT143" s="458"/>
      <c r="AU143" s="458"/>
      <c r="AV143" s="458"/>
      <c r="AW143" s="458"/>
      <c r="AX143" s="458"/>
      <c r="AY143" s="458"/>
      <c r="AZ143" s="458"/>
      <c r="BA143" s="458"/>
      <c r="BB143" s="458"/>
      <c r="BC143" s="458"/>
      <c r="BD143" s="458"/>
      <c r="BE143" s="458"/>
      <c r="BF143" s="458"/>
      <c r="BG143" s="458"/>
      <c r="BH143" s="458"/>
      <c r="BI143" s="458"/>
      <c r="BJ143" s="458"/>
      <c r="BK143" s="119"/>
      <c r="BL143" s="128"/>
      <c r="BM143" s="128"/>
      <c r="BN143" s="128"/>
      <c r="BO143" s="128"/>
      <c r="BP143" s="128"/>
      <c r="BQ143" s="136"/>
      <c r="BR143" s="119"/>
      <c r="BS143" s="128"/>
      <c r="BT143" s="128"/>
      <c r="BU143" s="128"/>
      <c r="BV143" s="128"/>
      <c r="BW143" s="128"/>
      <c r="BX143" s="128"/>
      <c r="BY143" s="240">
        <v>80</v>
      </c>
      <c r="BZ143" s="241"/>
      <c r="CA143" s="241"/>
      <c r="CB143" s="241"/>
      <c r="CC143" s="241"/>
      <c r="CD143" s="241"/>
      <c r="CE143" s="242"/>
      <c r="CF143" s="458"/>
      <c r="CG143" s="458"/>
      <c r="CH143" s="458"/>
      <c r="CI143" s="458"/>
      <c r="CJ143" s="458"/>
      <c r="CK143" s="458"/>
      <c r="CL143" s="458"/>
      <c r="CM143" s="458"/>
      <c r="CN143" s="458"/>
    </row>
    <row r="144" spans="5:92" ht="14.25" customHeight="1" x14ac:dyDescent="0.35">
      <c r="E144" s="458">
        <v>19</v>
      </c>
      <c r="F144" s="458"/>
      <c r="G144" s="458"/>
      <c r="H144" s="458"/>
      <c r="I144" s="458"/>
      <c r="J144" s="458"/>
      <c r="K144" s="458"/>
      <c r="L144" s="458"/>
      <c r="M144" s="458"/>
      <c r="N144" s="458"/>
      <c r="O144" s="458"/>
      <c r="P144" s="458"/>
      <c r="Q144" s="458"/>
      <c r="R144" s="458"/>
      <c r="S144" s="459"/>
      <c r="T144" s="240" t="s">
        <v>743</v>
      </c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2"/>
      <c r="AI144" s="458"/>
      <c r="AJ144" s="458"/>
      <c r="AK144" s="458"/>
      <c r="AL144" s="458"/>
      <c r="AM144" s="458"/>
      <c r="AN144" s="458"/>
      <c r="AO144" s="458"/>
      <c r="AP144" s="458"/>
      <c r="AQ144" s="458"/>
      <c r="AR144" s="458"/>
      <c r="AS144" s="458"/>
      <c r="AT144" s="458"/>
      <c r="AU144" s="458"/>
      <c r="AV144" s="458"/>
      <c r="AW144" s="458"/>
      <c r="AX144" s="458"/>
      <c r="AY144" s="458"/>
      <c r="AZ144" s="458"/>
      <c r="BA144" s="458"/>
      <c r="BB144" s="458"/>
      <c r="BC144" s="458"/>
      <c r="BD144" s="458"/>
      <c r="BE144" s="458"/>
      <c r="BF144" s="458"/>
      <c r="BG144" s="458"/>
      <c r="BH144" s="458"/>
      <c r="BI144" s="458"/>
      <c r="BJ144" s="458"/>
      <c r="BK144" s="119"/>
      <c r="BL144" s="128"/>
      <c r="BM144" s="128"/>
      <c r="BN144" s="128"/>
      <c r="BO144" s="128"/>
      <c r="BP144" s="128"/>
      <c r="BQ144" s="136"/>
      <c r="BR144" s="119"/>
      <c r="BS144" s="128"/>
      <c r="BT144" s="128"/>
      <c r="BU144" s="128"/>
      <c r="BV144" s="128"/>
      <c r="BW144" s="128"/>
      <c r="BX144" s="128"/>
      <c r="BY144" s="240">
        <v>78</v>
      </c>
      <c r="BZ144" s="241"/>
      <c r="CA144" s="241"/>
      <c r="CB144" s="241"/>
      <c r="CC144" s="241"/>
      <c r="CD144" s="241"/>
      <c r="CE144" s="242"/>
      <c r="CF144" s="458"/>
      <c r="CG144" s="458"/>
      <c r="CH144" s="458"/>
      <c r="CI144" s="458"/>
      <c r="CJ144" s="458"/>
      <c r="CK144" s="458"/>
      <c r="CL144" s="458"/>
      <c r="CM144" s="458"/>
      <c r="CN144" s="458"/>
    </row>
    <row r="145" spans="5:92" ht="14.25" customHeight="1" x14ac:dyDescent="0.35">
      <c r="E145" s="458">
        <v>20</v>
      </c>
      <c r="F145" s="458"/>
      <c r="G145" s="458"/>
      <c r="H145" s="458"/>
      <c r="I145" s="458"/>
      <c r="J145" s="458"/>
      <c r="K145" s="458"/>
      <c r="L145" s="458"/>
      <c r="M145" s="458"/>
      <c r="N145" s="458"/>
      <c r="O145" s="458"/>
      <c r="P145" s="458"/>
      <c r="Q145" s="458"/>
      <c r="R145" s="458"/>
      <c r="S145" s="459"/>
      <c r="T145" s="240" t="s">
        <v>744</v>
      </c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2"/>
      <c r="AI145" s="458"/>
      <c r="AJ145" s="458"/>
      <c r="AK145" s="458"/>
      <c r="AL145" s="458"/>
      <c r="AM145" s="458"/>
      <c r="AN145" s="458"/>
      <c r="AO145" s="458"/>
      <c r="AP145" s="458"/>
      <c r="AQ145" s="458"/>
      <c r="AR145" s="458"/>
      <c r="AS145" s="458"/>
      <c r="AT145" s="458"/>
      <c r="AU145" s="458"/>
      <c r="AV145" s="458"/>
      <c r="AW145" s="458"/>
      <c r="AX145" s="458"/>
      <c r="AY145" s="458"/>
      <c r="AZ145" s="458"/>
      <c r="BA145" s="458"/>
      <c r="BB145" s="458"/>
      <c r="BC145" s="458"/>
      <c r="BD145" s="458"/>
      <c r="BE145" s="458"/>
      <c r="BF145" s="458"/>
      <c r="BG145" s="458"/>
      <c r="BH145" s="458"/>
      <c r="BI145" s="458"/>
      <c r="BJ145" s="458"/>
      <c r="BK145" s="119"/>
      <c r="BL145" s="128"/>
      <c r="BM145" s="128"/>
      <c r="BN145" s="128"/>
      <c r="BO145" s="128"/>
      <c r="BP145" s="128"/>
      <c r="BQ145" s="136"/>
      <c r="BR145" s="119"/>
      <c r="BS145" s="128"/>
      <c r="BT145" s="128"/>
      <c r="BU145" s="128"/>
      <c r="BV145" s="128"/>
      <c r="BW145" s="128"/>
      <c r="BX145" s="128"/>
      <c r="BY145" s="240">
        <v>30</v>
      </c>
      <c r="BZ145" s="241"/>
      <c r="CA145" s="241"/>
      <c r="CB145" s="241"/>
      <c r="CC145" s="241"/>
      <c r="CD145" s="241"/>
      <c r="CE145" s="242"/>
      <c r="CF145" s="458"/>
      <c r="CG145" s="458"/>
      <c r="CH145" s="458"/>
      <c r="CI145" s="458"/>
      <c r="CJ145" s="458"/>
      <c r="CK145" s="458"/>
      <c r="CL145" s="458"/>
      <c r="CM145" s="458"/>
      <c r="CN145" s="458"/>
    </row>
    <row r="146" spans="5:92" ht="14.25" customHeight="1" x14ac:dyDescent="0.35">
      <c r="E146" s="458">
        <v>21</v>
      </c>
      <c r="F146" s="458"/>
      <c r="G146" s="458"/>
      <c r="H146" s="458"/>
      <c r="I146" s="458"/>
      <c r="J146" s="458"/>
      <c r="K146" s="458"/>
      <c r="L146" s="458"/>
      <c r="M146" s="458"/>
      <c r="N146" s="458"/>
      <c r="O146" s="458"/>
      <c r="P146" s="458"/>
      <c r="Q146" s="458"/>
      <c r="R146" s="458"/>
      <c r="S146" s="459"/>
      <c r="T146" s="240" t="s">
        <v>745</v>
      </c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2"/>
      <c r="AI146" s="458"/>
      <c r="AJ146" s="458"/>
      <c r="AK146" s="458"/>
      <c r="AL146" s="458"/>
      <c r="AM146" s="458"/>
      <c r="AN146" s="458"/>
      <c r="AO146" s="458"/>
      <c r="AP146" s="458"/>
      <c r="AQ146" s="458"/>
      <c r="AR146" s="458"/>
      <c r="AS146" s="458"/>
      <c r="AT146" s="458"/>
      <c r="AU146" s="458"/>
      <c r="AV146" s="458"/>
      <c r="AW146" s="458"/>
      <c r="AX146" s="458"/>
      <c r="AY146" s="458"/>
      <c r="AZ146" s="458"/>
      <c r="BA146" s="458"/>
      <c r="BB146" s="458"/>
      <c r="BC146" s="458"/>
      <c r="BD146" s="458"/>
      <c r="BE146" s="458"/>
      <c r="BF146" s="458"/>
      <c r="BG146" s="458"/>
      <c r="BH146" s="458"/>
      <c r="BI146" s="458"/>
      <c r="BJ146" s="458"/>
      <c r="BK146" s="119"/>
      <c r="BL146" s="128"/>
      <c r="BM146" s="128"/>
      <c r="BN146" s="128"/>
      <c r="BO146" s="128"/>
      <c r="BP146" s="128"/>
      <c r="BQ146" s="136"/>
      <c r="BR146" s="119"/>
      <c r="BS146" s="128"/>
      <c r="BT146" s="128"/>
      <c r="BU146" s="128"/>
      <c r="BV146" s="128"/>
      <c r="BW146" s="128"/>
      <c r="BX146" s="128"/>
      <c r="BY146" s="240">
        <v>66</v>
      </c>
      <c r="BZ146" s="241"/>
      <c r="CA146" s="241"/>
      <c r="CB146" s="241"/>
      <c r="CC146" s="241"/>
      <c r="CD146" s="241"/>
      <c r="CE146" s="242"/>
      <c r="CF146" s="458"/>
      <c r="CG146" s="458"/>
      <c r="CH146" s="458"/>
      <c r="CI146" s="458"/>
      <c r="CJ146" s="458"/>
      <c r="CK146" s="458"/>
      <c r="CL146" s="458"/>
      <c r="CM146" s="458"/>
      <c r="CN146" s="458"/>
    </row>
    <row r="147" spans="5:92" ht="14.25" customHeight="1" x14ac:dyDescent="0.35">
      <c r="E147" s="458">
        <v>22</v>
      </c>
      <c r="F147" s="458"/>
      <c r="G147" s="458"/>
      <c r="H147" s="458"/>
      <c r="I147" s="458"/>
      <c r="J147" s="458"/>
      <c r="K147" s="458"/>
      <c r="L147" s="458"/>
      <c r="M147" s="458"/>
      <c r="N147" s="458"/>
      <c r="O147" s="458"/>
      <c r="P147" s="458"/>
      <c r="Q147" s="458"/>
      <c r="R147" s="458"/>
      <c r="S147" s="459"/>
      <c r="T147" s="240" t="s">
        <v>746</v>
      </c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2"/>
      <c r="AI147" s="458"/>
      <c r="AJ147" s="458"/>
      <c r="AK147" s="458"/>
      <c r="AL147" s="458"/>
      <c r="AM147" s="458"/>
      <c r="AN147" s="458"/>
      <c r="AO147" s="458"/>
      <c r="AP147" s="458"/>
      <c r="AQ147" s="458"/>
      <c r="AR147" s="458"/>
      <c r="AS147" s="458"/>
      <c r="AT147" s="458"/>
      <c r="AU147" s="458"/>
      <c r="AV147" s="458"/>
      <c r="AW147" s="458"/>
      <c r="AX147" s="458"/>
      <c r="AY147" s="458"/>
      <c r="AZ147" s="458"/>
      <c r="BA147" s="458"/>
      <c r="BB147" s="458"/>
      <c r="BC147" s="458"/>
      <c r="BD147" s="458"/>
      <c r="BE147" s="458"/>
      <c r="BF147" s="458"/>
      <c r="BG147" s="458"/>
      <c r="BH147" s="458"/>
      <c r="BI147" s="458"/>
      <c r="BJ147" s="458"/>
      <c r="BK147" s="119"/>
      <c r="BL147" s="128"/>
      <c r="BM147" s="128"/>
      <c r="BN147" s="128"/>
      <c r="BO147" s="128"/>
      <c r="BP147" s="128"/>
      <c r="BQ147" s="136"/>
      <c r="BR147" s="119"/>
      <c r="BS147" s="128"/>
      <c r="BT147" s="128"/>
      <c r="BU147" s="128"/>
      <c r="BV147" s="128"/>
      <c r="BW147" s="128"/>
      <c r="BX147" s="128"/>
      <c r="BY147" s="240">
        <v>130</v>
      </c>
      <c r="BZ147" s="241"/>
      <c r="CA147" s="241"/>
      <c r="CB147" s="241"/>
      <c r="CC147" s="241"/>
      <c r="CD147" s="241"/>
      <c r="CE147" s="242"/>
      <c r="CF147" s="458"/>
      <c r="CG147" s="458"/>
      <c r="CH147" s="458"/>
      <c r="CI147" s="458"/>
      <c r="CJ147" s="458"/>
      <c r="CK147" s="458"/>
      <c r="CL147" s="458"/>
      <c r="CM147" s="458"/>
      <c r="CN147" s="458"/>
    </row>
    <row r="148" spans="5:92" ht="14.25" customHeight="1" x14ac:dyDescent="0.35">
      <c r="E148" s="458">
        <v>23</v>
      </c>
      <c r="F148" s="458"/>
      <c r="G148" s="458"/>
      <c r="H148" s="458"/>
      <c r="I148" s="458"/>
      <c r="J148" s="458"/>
      <c r="K148" s="458"/>
      <c r="L148" s="458"/>
      <c r="M148" s="458"/>
      <c r="N148" s="458"/>
      <c r="O148" s="458"/>
      <c r="P148" s="458"/>
      <c r="Q148" s="458"/>
      <c r="R148" s="458"/>
      <c r="S148" s="459"/>
      <c r="T148" s="240" t="s">
        <v>747</v>
      </c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2"/>
      <c r="AI148" s="458"/>
      <c r="AJ148" s="458"/>
      <c r="AK148" s="458"/>
      <c r="AL148" s="458"/>
      <c r="AM148" s="458"/>
      <c r="AN148" s="458"/>
      <c r="AO148" s="458"/>
      <c r="AP148" s="458"/>
      <c r="AQ148" s="458"/>
      <c r="AR148" s="458"/>
      <c r="AS148" s="458"/>
      <c r="AT148" s="458"/>
      <c r="AU148" s="458"/>
      <c r="AV148" s="458"/>
      <c r="AW148" s="458"/>
      <c r="AX148" s="458"/>
      <c r="AY148" s="458"/>
      <c r="AZ148" s="458"/>
      <c r="BA148" s="458"/>
      <c r="BB148" s="458"/>
      <c r="BC148" s="458"/>
      <c r="BD148" s="458"/>
      <c r="BE148" s="458"/>
      <c r="BF148" s="458"/>
      <c r="BG148" s="458"/>
      <c r="BH148" s="458"/>
      <c r="BI148" s="458"/>
      <c r="BJ148" s="458"/>
      <c r="BK148" s="119"/>
      <c r="BL148" s="128"/>
      <c r="BM148" s="128"/>
      <c r="BN148" s="128"/>
      <c r="BO148" s="128"/>
      <c r="BP148" s="128"/>
      <c r="BQ148" s="136"/>
      <c r="BR148" s="119"/>
      <c r="BS148" s="128"/>
      <c r="BT148" s="128"/>
      <c r="BU148" s="128"/>
      <c r="BV148" s="128"/>
      <c r="BW148" s="128"/>
      <c r="BX148" s="128"/>
      <c r="BY148" s="240">
        <v>24</v>
      </c>
      <c r="BZ148" s="241"/>
      <c r="CA148" s="241"/>
      <c r="CB148" s="241"/>
      <c r="CC148" s="241"/>
      <c r="CD148" s="241"/>
      <c r="CE148" s="242"/>
      <c r="CF148" s="458"/>
      <c r="CG148" s="458"/>
      <c r="CH148" s="458"/>
      <c r="CI148" s="458"/>
      <c r="CJ148" s="458"/>
      <c r="CK148" s="458"/>
      <c r="CL148" s="458"/>
      <c r="CM148" s="458"/>
      <c r="CN148" s="458"/>
    </row>
    <row r="149" spans="5:92" ht="14.25" customHeight="1" x14ac:dyDescent="0.35">
      <c r="E149" s="458">
        <v>24</v>
      </c>
      <c r="F149" s="458"/>
      <c r="G149" s="458"/>
      <c r="H149" s="458"/>
      <c r="I149" s="458"/>
      <c r="J149" s="458"/>
      <c r="K149" s="458"/>
      <c r="L149" s="458"/>
      <c r="M149" s="458"/>
      <c r="N149" s="458"/>
      <c r="O149" s="458"/>
      <c r="P149" s="458"/>
      <c r="Q149" s="458"/>
      <c r="R149" s="458"/>
      <c r="S149" s="459"/>
      <c r="T149" s="240" t="s">
        <v>748</v>
      </c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2"/>
      <c r="AI149" s="458"/>
      <c r="AJ149" s="458"/>
      <c r="AK149" s="458"/>
      <c r="AL149" s="458"/>
      <c r="AM149" s="458"/>
      <c r="AN149" s="458"/>
      <c r="AO149" s="458"/>
      <c r="AP149" s="458"/>
      <c r="AQ149" s="458"/>
      <c r="AR149" s="458"/>
      <c r="AS149" s="458"/>
      <c r="AT149" s="458"/>
      <c r="AU149" s="458"/>
      <c r="AV149" s="458"/>
      <c r="AW149" s="458"/>
      <c r="AX149" s="458"/>
      <c r="AY149" s="458"/>
      <c r="AZ149" s="458"/>
      <c r="BA149" s="458"/>
      <c r="BB149" s="458"/>
      <c r="BC149" s="458"/>
      <c r="BD149" s="458"/>
      <c r="BE149" s="458"/>
      <c r="BF149" s="458"/>
      <c r="BG149" s="458"/>
      <c r="BH149" s="458"/>
      <c r="BI149" s="458"/>
      <c r="BJ149" s="458"/>
      <c r="BK149" s="119"/>
      <c r="BL149" s="128"/>
      <c r="BM149" s="128"/>
      <c r="BN149" s="128"/>
      <c r="BO149" s="128"/>
      <c r="BP149" s="128"/>
      <c r="BQ149" s="136"/>
      <c r="BR149" s="119"/>
      <c r="BS149" s="128"/>
      <c r="BT149" s="128"/>
      <c r="BU149" s="128"/>
      <c r="BV149" s="128"/>
      <c r="BW149" s="128"/>
      <c r="BX149" s="128"/>
      <c r="BY149" s="240">
        <v>85</v>
      </c>
      <c r="BZ149" s="241"/>
      <c r="CA149" s="241"/>
      <c r="CB149" s="241"/>
      <c r="CC149" s="241"/>
      <c r="CD149" s="241"/>
      <c r="CE149" s="242"/>
      <c r="CF149" s="458"/>
      <c r="CG149" s="458"/>
      <c r="CH149" s="458"/>
      <c r="CI149" s="458"/>
      <c r="CJ149" s="458"/>
      <c r="CK149" s="458"/>
      <c r="CL149" s="458"/>
      <c r="CM149" s="458"/>
      <c r="CN149" s="458"/>
    </row>
    <row r="150" spans="5:92" ht="14.25" customHeight="1" x14ac:dyDescent="0.35">
      <c r="E150" s="458">
        <v>25</v>
      </c>
      <c r="F150" s="458"/>
      <c r="G150" s="458"/>
      <c r="H150" s="458"/>
      <c r="I150" s="458"/>
      <c r="J150" s="458"/>
      <c r="K150" s="458"/>
      <c r="L150" s="458"/>
      <c r="M150" s="458"/>
      <c r="N150" s="458"/>
      <c r="O150" s="458"/>
      <c r="P150" s="458"/>
      <c r="Q150" s="458"/>
      <c r="R150" s="458"/>
      <c r="S150" s="459"/>
      <c r="T150" s="240" t="s">
        <v>13</v>
      </c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2"/>
      <c r="AI150" s="458"/>
      <c r="AJ150" s="458"/>
      <c r="AK150" s="458"/>
      <c r="AL150" s="458"/>
      <c r="AM150" s="458"/>
      <c r="AN150" s="458"/>
      <c r="AO150" s="458"/>
      <c r="AP150" s="458"/>
      <c r="AQ150" s="458"/>
      <c r="AR150" s="458"/>
      <c r="AS150" s="458"/>
      <c r="AT150" s="458"/>
      <c r="AU150" s="458"/>
      <c r="AV150" s="458"/>
      <c r="AW150" s="458"/>
      <c r="AX150" s="458"/>
      <c r="AY150" s="458"/>
      <c r="AZ150" s="458"/>
      <c r="BA150" s="458"/>
      <c r="BB150" s="458"/>
      <c r="BC150" s="458"/>
      <c r="BD150" s="458"/>
      <c r="BE150" s="458"/>
      <c r="BF150" s="458"/>
      <c r="BG150" s="458"/>
      <c r="BH150" s="458"/>
      <c r="BI150" s="458"/>
      <c r="BJ150" s="458"/>
      <c r="BK150" s="119"/>
      <c r="BL150" s="128"/>
      <c r="BM150" s="128"/>
      <c r="BN150" s="128"/>
      <c r="BO150" s="128"/>
      <c r="BP150" s="128"/>
      <c r="BQ150" s="136"/>
      <c r="BR150" s="119"/>
      <c r="BS150" s="128"/>
      <c r="BT150" s="128"/>
      <c r="BU150" s="128"/>
      <c r="BV150" s="128"/>
      <c r="BW150" s="128"/>
      <c r="BX150" s="128"/>
      <c r="BY150" s="240">
        <v>65</v>
      </c>
      <c r="BZ150" s="241"/>
      <c r="CA150" s="241"/>
      <c r="CB150" s="241"/>
      <c r="CC150" s="241"/>
      <c r="CD150" s="241"/>
      <c r="CE150" s="242"/>
      <c r="CF150" s="458"/>
      <c r="CG150" s="458"/>
      <c r="CH150" s="458"/>
      <c r="CI150" s="458"/>
      <c r="CJ150" s="458"/>
      <c r="CK150" s="458"/>
      <c r="CL150" s="458"/>
      <c r="CM150" s="458"/>
      <c r="CN150" s="458"/>
    </row>
    <row r="151" spans="5:92" ht="14.25" customHeight="1" x14ac:dyDescent="0.35">
      <c r="E151" s="458">
        <v>26</v>
      </c>
      <c r="F151" s="458"/>
      <c r="G151" s="458"/>
      <c r="H151" s="458"/>
      <c r="I151" s="458"/>
      <c r="J151" s="458"/>
      <c r="K151" s="458"/>
      <c r="L151" s="458"/>
      <c r="M151" s="458"/>
      <c r="N151" s="458"/>
      <c r="O151" s="458"/>
      <c r="P151" s="458"/>
      <c r="Q151" s="458"/>
      <c r="R151" s="458"/>
      <c r="S151" s="459"/>
      <c r="T151" s="240" t="s">
        <v>749</v>
      </c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2"/>
      <c r="AI151" s="458"/>
      <c r="AJ151" s="458"/>
      <c r="AK151" s="458"/>
      <c r="AL151" s="458"/>
      <c r="AM151" s="458"/>
      <c r="AN151" s="458"/>
      <c r="AO151" s="458"/>
      <c r="AP151" s="458"/>
      <c r="AQ151" s="458"/>
      <c r="AR151" s="458"/>
      <c r="AS151" s="458"/>
      <c r="AT151" s="458"/>
      <c r="AU151" s="458"/>
      <c r="AV151" s="458"/>
      <c r="AW151" s="458"/>
      <c r="AX151" s="458"/>
      <c r="AY151" s="458"/>
      <c r="AZ151" s="458"/>
      <c r="BA151" s="458"/>
      <c r="BB151" s="458"/>
      <c r="BC151" s="458"/>
      <c r="BD151" s="458"/>
      <c r="BE151" s="458"/>
      <c r="BF151" s="458"/>
      <c r="BG151" s="458"/>
      <c r="BH151" s="458"/>
      <c r="BI151" s="458"/>
      <c r="BJ151" s="458"/>
      <c r="BK151" s="119"/>
      <c r="BL151" s="128"/>
      <c r="BM151" s="128"/>
      <c r="BN151" s="128"/>
      <c r="BO151" s="128"/>
      <c r="BP151" s="128"/>
      <c r="BQ151" s="136"/>
      <c r="BR151" s="119"/>
      <c r="BS151" s="128"/>
      <c r="BT151" s="128"/>
      <c r="BU151" s="128"/>
      <c r="BV151" s="128"/>
      <c r="BW151" s="128"/>
      <c r="BX151" s="128"/>
      <c r="BY151" s="240">
        <v>51</v>
      </c>
      <c r="BZ151" s="241"/>
      <c r="CA151" s="241"/>
      <c r="CB151" s="241"/>
      <c r="CC151" s="241"/>
      <c r="CD151" s="241"/>
      <c r="CE151" s="242"/>
      <c r="CF151" s="458"/>
      <c r="CG151" s="458"/>
      <c r="CH151" s="458"/>
      <c r="CI151" s="458"/>
      <c r="CJ151" s="458"/>
      <c r="CK151" s="458"/>
      <c r="CL151" s="458"/>
      <c r="CM151" s="458"/>
      <c r="CN151" s="458"/>
    </row>
    <row r="152" spans="5:92" ht="14.25" customHeight="1" x14ac:dyDescent="0.35">
      <c r="E152" s="458">
        <v>27</v>
      </c>
      <c r="F152" s="458"/>
      <c r="G152" s="458"/>
      <c r="H152" s="458"/>
      <c r="I152" s="458"/>
      <c r="J152" s="458"/>
      <c r="K152" s="458"/>
      <c r="L152" s="458"/>
      <c r="M152" s="458"/>
      <c r="N152" s="458"/>
      <c r="O152" s="458"/>
      <c r="P152" s="458"/>
      <c r="Q152" s="458"/>
      <c r="R152" s="458"/>
      <c r="S152" s="459"/>
      <c r="T152" s="240" t="s">
        <v>750</v>
      </c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2"/>
      <c r="AI152" s="458"/>
      <c r="AJ152" s="458"/>
      <c r="AK152" s="458"/>
      <c r="AL152" s="458"/>
      <c r="AM152" s="458"/>
      <c r="AN152" s="458"/>
      <c r="AO152" s="458"/>
      <c r="AP152" s="458"/>
      <c r="AQ152" s="458"/>
      <c r="AR152" s="458"/>
      <c r="AS152" s="458"/>
      <c r="AT152" s="458"/>
      <c r="AU152" s="458"/>
      <c r="AV152" s="458"/>
      <c r="AW152" s="458"/>
      <c r="AX152" s="458"/>
      <c r="AY152" s="458"/>
      <c r="AZ152" s="458"/>
      <c r="BA152" s="458"/>
      <c r="BB152" s="458"/>
      <c r="BC152" s="458"/>
      <c r="BD152" s="458"/>
      <c r="BE152" s="458"/>
      <c r="BF152" s="458"/>
      <c r="BG152" s="458"/>
      <c r="BH152" s="458"/>
      <c r="BI152" s="458"/>
      <c r="BJ152" s="458"/>
      <c r="BK152" s="119"/>
      <c r="BL152" s="128"/>
      <c r="BM152" s="128"/>
      <c r="BN152" s="128"/>
      <c r="BO152" s="128"/>
      <c r="BP152" s="128"/>
      <c r="BQ152" s="136"/>
      <c r="BR152" s="119"/>
      <c r="BS152" s="128"/>
      <c r="BT152" s="128"/>
      <c r="BU152" s="128"/>
      <c r="BV152" s="128"/>
      <c r="BW152" s="128"/>
      <c r="BX152" s="128"/>
      <c r="BY152" s="240">
        <v>15</v>
      </c>
      <c r="BZ152" s="241"/>
      <c r="CA152" s="241"/>
      <c r="CB152" s="241"/>
      <c r="CC152" s="241"/>
      <c r="CD152" s="241"/>
      <c r="CE152" s="242"/>
      <c r="CF152" s="458"/>
      <c r="CG152" s="458"/>
      <c r="CH152" s="458"/>
      <c r="CI152" s="458"/>
      <c r="CJ152" s="458"/>
      <c r="CK152" s="458"/>
      <c r="CL152" s="458"/>
      <c r="CM152" s="458"/>
      <c r="CN152" s="458"/>
    </row>
    <row r="153" spans="5:92" ht="14.25" customHeight="1" x14ac:dyDescent="0.35">
      <c r="E153" s="458">
        <v>28</v>
      </c>
      <c r="F153" s="458"/>
      <c r="G153" s="458"/>
      <c r="H153" s="458"/>
      <c r="I153" s="458"/>
      <c r="J153" s="458"/>
      <c r="K153" s="458"/>
      <c r="L153" s="458"/>
      <c r="M153" s="458"/>
      <c r="N153" s="458"/>
      <c r="O153" s="458"/>
      <c r="P153" s="458"/>
      <c r="Q153" s="458"/>
      <c r="R153" s="458"/>
      <c r="S153" s="459"/>
      <c r="T153" s="240" t="s">
        <v>751</v>
      </c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2"/>
      <c r="AI153" s="458"/>
      <c r="AJ153" s="458"/>
      <c r="AK153" s="458"/>
      <c r="AL153" s="458"/>
      <c r="AM153" s="458"/>
      <c r="AN153" s="458"/>
      <c r="AO153" s="458"/>
      <c r="AP153" s="458"/>
      <c r="AQ153" s="458"/>
      <c r="AR153" s="458"/>
      <c r="AS153" s="458"/>
      <c r="AT153" s="458"/>
      <c r="AU153" s="458"/>
      <c r="AV153" s="458"/>
      <c r="AW153" s="458"/>
      <c r="AX153" s="458"/>
      <c r="AY153" s="458"/>
      <c r="AZ153" s="458"/>
      <c r="BA153" s="458"/>
      <c r="BB153" s="458"/>
      <c r="BC153" s="458"/>
      <c r="BD153" s="458"/>
      <c r="BE153" s="458"/>
      <c r="BF153" s="458"/>
      <c r="BG153" s="458"/>
      <c r="BH153" s="458"/>
      <c r="BI153" s="458"/>
      <c r="BJ153" s="458"/>
      <c r="BK153" s="119"/>
      <c r="BL153" s="128"/>
      <c r="BM153" s="128"/>
      <c r="BN153" s="128"/>
      <c r="BO153" s="128"/>
      <c r="BP153" s="128"/>
      <c r="BQ153" s="136"/>
      <c r="BR153" s="119"/>
      <c r="BS153" s="128"/>
      <c r="BT153" s="128"/>
      <c r="BU153" s="128"/>
      <c r="BV153" s="128"/>
      <c r="BW153" s="128"/>
      <c r="BX153" s="128"/>
      <c r="BY153" s="240">
        <v>272</v>
      </c>
      <c r="BZ153" s="241"/>
      <c r="CA153" s="241"/>
      <c r="CB153" s="241"/>
      <c r="CC153" s="241"/>
      <c r="CD153" s="241"/>
      <c r="CE153" s="242"/>
      <c r="CF153" s="458"/>
      <c r="CG153" s="458"/>
      <c r="CH153" s="458"/>
      <c r="CI153" s="458"/>
      <c r="CJ153" s="458"/>
      <c r="CK153" s="458"/>
      <c r="CL153" s="458"/>
      <c r="CM153" s="458"/>
      <c r="CN153" s="458"/>
    </row>
    <row r="154" spans="5:92" ht="14.25" customHeight="1" x14ac:dyDescent="0.35">
      <c r="E154" s="458">
        <v>29</v>
      </c>
      <c r="F154" s="458"/>
      <c r="G154" s="458"/>
      <c r="H154" s="458"/>
      <c r="I154" s="458"/>
      <c r="J154" s="458"/>
      <c r="K154" s="458"/>
      <c r="L154" s="458"/>
      <c r="M154" s="458"/>
      <c r="N154" s="458"/>
      <c r="O154" s="458"/>
      <c r="P154" s="458"/>
      <c r="Q154" s="458"/>
      <c r="R154" s="458"/>
      <c r="S154" s="459"/>
      <c r="T154" s="240" t="s">
        <v>752</v>
      </c>
      <c r="U154" s="241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241"/>
      <c r="AF154" s="241"/>
      <c r="AG154" s="241"/>
      <c r="AH154" s="242"/>
      <c r="AI154" s="458"/>
      <c r="AJ154" s="458"/>
      <c r="AK154" s="458"/>
      <c r="AL154" s="458"/>
      <c r="AM154" s="458"/>
      <c r="AN154" s="458"/>
      <c r="AO154" s="458"/>
      <c r="AP154" s="458"/>
      <c r="AQ154" s="458"/>
      <c r="AR154" s="458"/>
      <c r="AS154" s="458"/>
      <c r="AT154" s="458"/>
      <c r="AU154" s="458"/>
      <c r="AV154" s="458"/>
      <c r="AW154" s="458"/>
      <c r="AX154" s="458"/>
      <c r="AY154" s="458"/>
      <c r="AZ154" s="458"/>
      <c r="BA154" s="458"/>
      <c r="BB154" s="458"/>
      <c r="BC154" s="458"/>
      <c r="BD154" s="458"/>
      <c r="BE154" s="458"/>
      <c r="BF154" s="458"/>
      <c r="BG154" s="458"/>
      <c r="BH154" s="458"/>
      <c r="BI154" s="458"/>
      <c r="BJ154" s="458"/>
      <c r="BK154" s="459"/>
      <c r="BL154" s="460"/>
      <c r="BM154" s="460"/>
      <c r="BN154" s="460"/>
      <c r="BO154" s="460"/>
      <c r="BP154" s="460"/>
      <c r="BQ154" s="461"/>
      <c r="BR154" s="459"/>
      <c r="BS154" s="460"/>
      <c r="BT154" s="460"/>
      <c r="BU154" s="460"/>
      <c r="BV154" s="460"/>
      <c r="BW154" s="460"/>
      <c r="BX154" s="460"/>
      <c r="BY154" s="240">
        <v>273</v>
      </c>
      <c r="BZ154" s="241"/>
      <c r="CA154" s="241"/>
      <c r="CB154" s="241"/>
      <c r="CC154" s="241"/>
      <c r="CD154" s="241"/>
      <c r="CE154" s="242"/>
      <c r="CF154" s="458"/>
      <c r="CG154" s="458"/>
      <c r="CH154" s="458"/>
      <c r="CI154" s="458"/>
      <c r="CJ154" s="458"/>
      <c r="CK154" s="458"/>
      <c r="CL154" s="458"/>
      <c r="CM154" s="458"/>
      <c r="CN154" s="458"/>
    </row>
    <row r="155" spans="5:92" ht="14.25" customHeight="1" x14ac:dyDescent="0.35">
      <c r="E155" s="458">
        <v>30</v>
      </c>
      <c r="F155" s="458"/>
      <c r="G155" s="458"/>
      <c r="H155" s="458"/>
      <c r="I155" s="458"/>
      <c r="J155" s="458"/>
      <c r="K155" s="458"/>
      <c r="L155" s="458"/>
      <c r="M155" s="458"/>
      <c r="N155" s="458"/>
      <c r="O155" s="458"/>
      <c r="P155" s="458"/>
      <c r="Q155" s="458"/>
      <c r="R155" s="458"/>
      <c r="S155" s="459"/>
      <c r="T155" s="240" t="s">
        <v>753</v>
      </c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2"/>
      <c r="AI155" s="458"/>
      <c r="AJ155" s="458"/>
      <c r="AK155" s="458"/>
      <c r="AL155" s="458"/>
      <c r="AM155" s="458"/>
      <c r="AN155" s="458"/>
      <c r="AO155" s="458"/>
      <c r="AP155" s="458"/>
      <c r="AQ155" s="458"/>
      <c r="AR155" s="458"/>
      <c r="AS155" s="458"/>
      <c r="AT155" s="458"/>
      <c r="AU155" s="458"/>
      <c r="AV155" s="458"/>
      <c r="AW155" s="458"/>
      <c r="AX155" s="458"/>
      <c r="AY155" s="458"/>
      <c r="AZ155" s="458"/>
      <c r="BA155" s="458"/>
      <c r="BB155" s="458"/>
      <c r="BC155" s="458"/>
      <c r="BD155" s="458"/>
      <c r="BE155" s="458"/>
      <c r="BF155" s="458"/>
      <c r="BG155" s="458"/>
      <c r="BH155" s="458"/>
      <c r="BI155" s="458"/>
      <c r="BJ155" s="458"/>
      <c r="BK155" s="459"/>
      <c r="BL155" s="460"/>
      <c r="BM155" s="460"/>
      <c r="BN155" s="460"/>
      <c r="BO155" s="460"/>
      <c r="BP155" s="460"/>
      <c r="BQ155" s="461"/>
      <c r="BR155" s="459"/>
      <c r="BS155" s="460"/>
      <c r="BT155" s="460"/>
      <c r="BU155" s="460"/>
      <c r="BV155" s="460"/>
      <c r="BW155" s="460"/>
      <c r="BX155" s="460"/>
      <c r="BY155" s="240">
        <v>25</v>
      </c>
      <c r="BZ155" s="241"/>
      <c r="CA155" s="241"/>
      <c r="CB155" s="241"/>
      <c r="CC155" s="241"/>
      <c r="CD155" s="241"/>
      <c r="CE155" s="242"/>
      <c r="CF155" s="458"/>
      <c r="CG155" s="458"/>
      <c r="CH155" s="458"/>
      <c r="CI155" s="458"/>
      <c r="CJ155" s="458"/>
      <c r="CK155" s="458"/>
      <c r="CL155" s="458"/>
      <c r="CM155" s="458"/>
      <c r="CN155" s="458"/>
    </row>
    <row r="156" spans="5:92" ht="14.25" customHeight="1" x14ac:dyDescent="0.35">
      <c r="E156" s="458">
        <v>31</v>
      </c>
      <c r="F156" s="458"/>
      <c r="G156" s="458"/>
      <c r="H156" s="458"/>
      <c r="I156" s="458"/>
      <c r="J156" s="458"/>
      <c r="K156" s="458"/>
      <c r="L156" s="458"/>
      <c r="M156" s="458"/>
      <c r="N156" s="458"/>
      <c r="O156" s="458"/>
      <c r="P156" s="458"/>
      <c r="Q156" s="458"/>
      <c r="R156" s="458"/>
      <c r="S156" s="459"/>
      <c r="T156" s="240" t="s">
        <v>754</v>
      </c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F156" s="241"/>
      <c r="AG156" s="241"/>
      <c r="AH156" s="242"/>
      <c r="AI156" s="458"/>
      <c r="AJ156" s="458"/>
      <c r="AK156" s="458"/>
      <c r="AL156" s="458"/>
      <c r="AM156" s="458"/>
      <c r="AN156" s="458"/>
      <c r="AO156" s="458"/>
      <c r="AP156" s="458"/>
      <c r="AQ156" s="458"/>
      <c r="AR156" s="458"/>
      <c r="AS156" s="458"/>
      <c r="AT156" s="458"/>
      <c r="AU156" s="458"/>
      <c r="AV156" s="458"/>
      <c r="AW156" s="458"/>
      <c r="AX156" s="458"/>
      <c r="AY156" s="458"/>
      <c r="AZ156" s="458"/>
      <c r="BA156" s="458"/>
      <c r="BB156" s="458"/>
      <c r="BC156" s="458"/>
      <c r="BD156" s="458"/>
      <c r="BE156" s="458"/>
      <c r="BF156" s="458"/>
      <c r="BG156" s="458"/>
      <c r="BH156" s="458"/>
      <c r="BI156" s="458"/>
      <c r="BJ156" s="458"/>
      <c r="BK156" s="459"/>
      <c r="BL156" s="460"/>
      <c r="BM156" s="460"/>
      <c r="BN156" s="460"/>
      <c r="BO156" s="460"/>
      <c r="BP156" s="460"/>
      <c r="BQ156" s="461"/>
      <c r="BR156" s="459"/>
      <c r="BS156" s="460"/>
      <c r="BT156" s="460"/>
      <c r="BU156" s="460"/>
      <c r="BV156" s="460"/>
      <c r="BW156" s="460"/>
      <c r="BX156" s="460"/>
      <c r="BY156" s="240">
        <v>55</v>
      </c>
      <c r="BZ156" s="241"/>
      <c r="CA156" s="241"/>
      <c r="CB156" s="241"/>
      <c r="CC156" s="241"/>
      <c r="CD156" s="241"/>
      <c r="CE156" s="242"/>
      <c r="CF156" s="458"/>
      <c r="CG156" s="458"/>
      <c r="CH156" s="458"/>
      <c r="CI156" s="458"/>
      <c r="CJ156" s="458"/>
      <c r="CK156" s="458"/>
      <c r="CL156" s="458"/>
      <c r="CM156" s="458"/>
      <c r="CN156" s="458"/>
    </row>
    <row r="157" spans="5:92" ht="14.25" customHeight="1" x14ac:dyDescent="0.35">
      <c r="E157" s="458">
        <v>32</v>
      </c>
      <c r="F157" s="458"/>
      <c r="G157" s="458"/>
      <c r="H157" s="458"/>
      <c r="I157" s="458"/>
      <c r="J157" s="458"/>
      <c r="K157" s="458"/>
      <c r="L157" s="458"/>
      <c r="M157" s="458"/>
      <c r="N157" s="458"/>
      <c r="O157" s="458"/>
      <c r="P157" s="458"/>
      <c r="Q157" s="458"/>
      <c r="R157" s="458"/>
      <c r="S157" s="459"/>
      <c r="T157" s="240" t="s">
        <v>755</v>
      </c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2"/>
      <c r="AI157" s="458"/>
      <c r="AJ157" s="458"/>
      <c r="AK157" s="458"/>
      <c r="AL157" s="458"/>
      <c r="AM157" s="458"/>
      <c r="AN157" s="458"/>
      <c r="AO157" s="458"/>
      <c r="AP157" s="458"/>
      <c r="AQ157" s="458"/>
      <c r="AR157" s="458"/>
      <c r="AS157" s="458"/>
      <c r="AT157" s="458"/>
      <c r="AU157" s="458"/>
      <c r="AV157" s="458"/>
      <c r="AW157" s="458"/>
      <c r="AX157" s="458"/>
      <c r="AY157" s="458"/>
      <c r="AZ157" s="458"/>
      <c r="BA157" s="458"/>
      <c r="BB157" s="458"/>
      <c r="BC157" s="458"/>
      <c r="BD157" s="458"/>
      <c r="BE157" s="458"/>
      <c r="BF157" s="458"/>
      <c r="BG157" s="458"/>
      <c r="BH157" s="458"/>
      <c r="BI157" s="458"/>
      <c r="BJ157" s="458"/>
      <c r="BK157" s="459"/>
      <c r="BL157" s="460"/>
      <c r="BM157" s="460"/>
      <c r="BN157" s="460"/>
      <c r="BO157" s="460"/>
      <c r="BP157" s="460"/>
      <c r="BQ157" s="461"/>
      <c r="BR157" s="459"/>
      <c r="BS157" s="460"/>
      <c r="BT157" s="460"/>
      <c r="BU157" s="460"/>
      <c r="BV157" s="460"/>
      <c r="BW157" s="460"/>
      <c r="BX157" s="460"/>
      <c r="BY157" s="240">
        <v>135</v>
      </c>
      <c r="BZ157" s="241"/>
      <c r="CA157" s="241"/>
      <c r="CB157" s="241"/>
      <c r="CC157" s="241"/>
      <c r="CD157" s="241"/>
      <c r="CE157" s="242"/>
      <c r="CF157" s="458"/>
      <c r="CG157" s="458"/>
      <c r="CH157" s="458"/>
      <c r="CI157" s="458"/>
      <c r="CJ157" s="458"/>
      <c r="CK157" s="458"/>
      <c r="CL157" s="458"/>
      <c r="CM157" s="458"/>
      <c r="CN157" s="458"/>
    </row>
    <row r="158" spans="5:92" ht="14.25" customHeight="1" x14ac:dyDescent="0.35">
      <c r="E158" s="458">
        <v>33</v>
      </c>
      <c r="F158" s="458"/>
      <c r="G158" s="458"/>
      <c r="H158" s="458"/>
      <c r="I158" s="458"/>
      <c r="J158" s="458"/>
      <c r="K158" s="458"/>
      <c r="L158" s="458"/>
      <c r="M158" s="458"/>
      <c r="N158" s="458"/>
      <c r="O158" s="458"/>
      <c r="P158" s="458"/>
      <c r="Q158" s="458"/>
      <c r="R158" s="458"/>
      <c r="S158" s="459"/>
      <c r="T158" s="240" t="s">
        <v>756</v>
      </c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1"/>
      <c r="AG158" s="241"/>
      <c r="AH158" s="242"/>
      <c r="AI158" s="458"/>
      <c r="AJ158" s="458"/>
      <c r="AK158" s="458"/>
      <c r="AL158" s="458"/>
      <c r="AM158" s="458"/>
      <c r="AN158" s="458"/>
      <c r="AO158" s="458"/>
      <c r="AP158" s="458"/>
      <c r="AQ158" s="458"/>
      <c r="AR158" s="458"/>
      <c r="AS158" s="458"/>
      <c r="AT158" s="458"/>
      <c r="AU158" s="458"/>
      <c r="AV158" s="458"/>
      <c r="AW158" s="458"/>
      <c r="AX158" s="458"/>
      <c r="AY158" s="458"/>
      <c r="AZ158" s="458"/>
      <c r="BA158" s="458"/>
      <c r="BB158" s="458"/>
      <c r="BC158" s="458"/>
      <c r="BD158" s="458"/>
      <c r="BE158" s="458"/>
      <c r="BF158" s="458"/>
      <c r="BG158" s="458"/>
      <c r="BH158" s="458"/>
      <c r="BI158" s="458"/>
      <c r="BJ158" s="458"/>
      <c r="BK158" s="459"/>
      <c r="BL158" s="460"/>
      <c r="BM158" s="460"/>
      <c r="BN158" s="460"/>
      <c r="BO158" s="460"/>
      <c r="BP158" s="460"/>
      <c r="BQ158" s="461"/>
      <c r="BR158" s="459"/>
      <c r="BS158" s="460"/>
      <c r="BT158" s="460"/>
      <c r="BU158" s="460"/>
      <c r="BV158" s="460"/>
      <c r="BW158" s="460"/>
      <c r="BX158" s="460"/>
      <c r="BY158" s="240">
        <v>89</v>
      </c>
      <c r="BZ158" s="241"/>
      <c r="CA158" s="241"/>
      <c r="CB158" s="241"/>
      <c r="CC158" s="241"/>
      <c r="CD158" s="241"/>
      <c r="CE158" s="242"/>
      <c r="CF158" s="458"/>
      <c r="CG158" s="458"/>
      <c r="CH158" s="458"/>
      <c r="CI158" s="458"/>
      <c r="CJ158" s="458"/>
      <c r="CK158" s="458"/>
      <c r="CL158" s="458"/>
      <c r="CM158" s="458"/>
      <c r="CN158" s="458"/>
    </row>
    <row r="159" spans="5:92" ht="14.25" customHeight="1" x14ac:dyDescent="0.35">
      <c r="E159" s="458">
        <v>34</v>
      </c>
      <c r="F159" s="458"/>
      <c r="G159" s="458"/>
      <c r="H159" s="458"/>
      <c r="I159" s="458"/>
      <c r="J159" s="458"/>
      <c r="K159" s="458"/>
      <c r="L159" s="458"/>
      <c r="M159" s="458"/>
      <c r="N159" s="458"/>
      <c r="O159" s="458"/>
      <c r="P159" s="458"/>
      <c r="Q159" s="458"/>
      <c r="R159" s="458"/>
      <c r="S159" s="459"/>
      <c r="T159" s="240" t="s">
        <v>757</v>
      </c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41"/>
      <c r="AG159" s="241"/>
      <c r="AH159" s="242"/>
      <c r="AI159" s="458"/>
      <c r="AJ159" s="458"/>
      <c r="AK159" s="458"/>
      <c r="AL159" s="458"/>
      <c r="AM159" s="458"/>
      <c r="AN159" s="458"/>
      <c r="AO159" s="458"/>
      <c r="AP159" s="458"/>
      <c r="AQ159" s="458"/>
      <c r="AR159" s="458"/>
      <c r="AS159" s="458"/>
      <c r="AT159" s="458"/>
      <c r="AU159" s="458"/>
      <c r="AV159" s="458"/>
      <c r="AW159" s="458"/>
      <c r="AX159" s="458"/>
      <c r="AY159" s="458"/>
      <c r="AZ159" s="458"/>
      <c r="BA159" s="458"/>
      <c r="BB159" s="458"/>
      <c r="BC159" s="458"/>
      <c r="BD159" s="458"/>
      <c r="BE159" s="458"/>
      <c r="BF159" s="458"/>
      <c r="BG159" s="458"/>
      <c r="BH159" s="458"/>
      <c r="BI159" s="458"/>
      <c r="BJ159" s="458"/>
      <c r="BK159" s="459"/>
      <c r="BL159" s="460"/>
      <c r="BM159" s="460"/>
      <c r="BN159" s="460"/>
      <c r="BO159" s="460"/>
      <c r="BP159" s="460"/>
      <c r="BQ159" s="461"/>
      <c r="BR159" s="459"/>
      <c r="BS159" s="460"/>
      <c r="BT159" s="460"/>
      <c r="BU159" s="460"/>
      <c r="BV159" s="460"/>
      <c r="BW159" s="460"/>
      <c r="BX159" s="460"/>
      <c r="BY159" s="240">
        <v>10</v>
      </c>
      <c r="BZ159" s="241"/>
      <c r="CA159" s="241"/>
      <c r="CB159" s="241"/>
      <c r="CC159" s="241"/>
      <c r="CD159" s="241"/>
      <c r="CE159" s="242"/>
      <c r="CF159" s="458"/>
      <c r="CG159" s="458"/>
      <c r="CH159" s="458"/>
      <c r="CI159" s="458"/>
      <c r="CJ159" s="458"/>
      <c r="CK159" s="458"/>
      <c r="CL159" s="458"/>
      <c r="CM159" s="458"/>
      <c r="CN159" s="458"/>
    </row>
    <row r="160" spans="5:92" ht="14.25" customHeight="1" x14ac:dyDescent="0.35">
      <c r="E160" s="458">
        <v>35</v>
      </c>
      <c r="F160" s="458"/>
      <c r="G160" s="458"/>
      <c r="H160" s="458"/>
      <c r="I160" s="458"/>
      <c r="J160" s="458"/>
      <c r="K160" s="458"/>
      <c r="L160" s="458"/>
      <c r="M160" s="458"/>
      <c r="N160" s="458"/>
      <c r="O160" s="458"/>
      <c r="P160" s="458"/>
      <c r="Q160" s="458"/>
      <c r="R160" s="458"/>
      <c r="S160" s="459"/>
      <c r="T160" s="240" t="s">
        <v>758</v>
      </c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241"/>
      <c r="AF160" s="241"/>
      <c r="AG160" s="241"/>
      <c r="AH160" s="242"/>
      <c r="AI160" s="458"/>
      <c r="AJ160" s="458"/>
      <c r="AK160" s="458"/>
      <c r="AL160" s="458"/>
      <c r="AM160" s="458"/>
      <c r="AN160" s="458"/>
      <c r="AO160" s="458"/>
      <c r="AP160" s="458"/>
      <c r="AQ160" s="458"/>
      <c r="AR160" s="458"/>
      <c r="AS160" s="458"/>
      <c r="AT160" s="458"/>
      <c r="AU160" s="458"/>
      <c r="AV160" s="458"/>
      <c r="AW160" s="458"/>
      <c r="AX160" s="458"/>
      <c r="AY160" s="458"/>
      <c r="AZ160" s="458"/>
      <c r="BA160" s="458"/>
      <c r="BB160" s="458"/>
      <c r="BC160" s="458"/>
      <c r="BD160" s="458"/>
      <c r="BE160" s="458"/>
      <c r="BF160" s="458"/>
      <c r="BG160" s="458"/>
      <c r="BH160" s="458"/>
      <c r="BI160" s="458"/>
      <c r="BJ160" s="458"/>
      <c r="BK160" s="459"/>
      <c r="BL160" s="460"/>
      <c r="BM160" s="460"/>
      <c r="BN160" s="460"/>
      <c r="BO160" s="460"/>
      <c r="BP160" s="460"/>
      <c r="BQ160" s="461"/>
      <c r="BR160" s="459"/>
      <c r="BS160" s="460"/>
      <c r="BT160" s="460"/>
      <c r="BU160" s="460"/>
      <c r="BV160" s="460"/>
      <c r="BW160" s="460"/>
      <c r="BX160" s="460"/>
      <c r="BY160" s="240">
        <v>99</v>
      </c>
      <c r="BZ160" s="241"/>
      <c r="CA160" s="241"/>
      <c r="CB160" s="241"/>
      <c r="CC160" s="241"/>
      <c r="CD160" s="241"/>
      <c r="CE160" s="242"/>
      <c r="CF160" s="458"/>
      <c r="CG160" s="458"/>
      <c r="CH160" s="458"/>
      <c r="CI160" s="458"/>
      <c r="CJ160" s="458"/>
      <c r="CK160" s="458"/>
      <c r="CL160" s="458"/>
      <c r="CM160" s="458"/>
      <c r="CN160" s="458"/>
    </row>
    <row r="161" spans="5:92" ht="14.25" customHeight="1" x14ac:dyDescent="0.35">
      <c r="E161" s="458">
        <v>36</v>
      </c>
      <c r="F161" s="458"/>
      <c r="G161" s="458"/>
      <c r="H161" s="458"/>
      <c r="I161" s="458"/>
      <c r="J161" s="458"/>
      <c r="K161" s="458"/>
      <c r="L161" s="458"/>
      <c r="M161" s="458"/>
      <c r="N161" s="458"/>
      <c r="O161" s="458"/>
      <c r="P161" s="458"/>
      <c r="Q161" s="458"/>
      <c r="R161" s="458"/>
      <c r="S161" s="459"/>
      <c r="T161" s="240" t="s">
        <v>759</v>
      </c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2"/>
      <c r="AI161" s="458"/>
      <c r="AJ161" s="458"/>
      <c r="AK161" s="458"/>
      <c r="AL161" s="458"/>
      <c r="AM161" s="458"/>
      <c r="AN161" s="458"/>
      <c r="AO161" s="458"/>
      <c r="AP161" s="458"/>
      <c r="AQ161" s="458"/>
      <c r="AR161" s="458"/>
      <c r="AS161" s="458"/>
      <c r="AT161" s="458"/>
      <c r="AU161" s="458"/>
      <c r="AV161" s="458"/>
      <c r="AW161" s="458"/>
      <c r="AX161" s="458"/>
      <c r="AY161" s="458"/>
      <c r="AZ161" s="458"/>
      <c r="BA161" s="458"/>
      <c r="BB161" s="458"/>
      <c r="BC161" s="458"/>
      <c r="BD161" s="458"/>
      <c r="BE161" s="458"/>
      <c r="BF161" s="458"/>
      <c r="BG161" s="458"/>
      <c r="BH161" s="458"/>
      <c r="BI161" s="458"/>
      <c r="BJ161" s="458"/>
      <c r="BK161" s="459"/>
      <c r="BL161" s="460"/>
      <c r="BM161" s="460"/>
      <c r="BN161" s="460"/>
      <c r="BO161" s="460"/>
      <c r="BP161" s="460"/>
      <c r="BQ161" s="461"/>
      <c r="BR161" s="459"/>
      <c r="BS161" s="460"/>
      <c r="BT161" s="460"/>
      <c r="BU161" s="460"/>
      <c r="BV161" s="460"/>
      <c r="BW161" s="460"/>
      <c r="BX161" s="460"/>
      <c r="BY161" s="240">
        <v>33</v>
      </c>
      <c r="BZ161" s="241"/>
      <c r="CA161" s="241"/>
      <c r="CB161" s="241"/>
      <c r="CC161" s="241"/>
      <c r="CD161" s="241"/>
      <c r="CE161" s="242"/>
      <c r="CF161" s="458"/>
      <c r="CG161" s="458"/>
      <c r="CH161" s="458"/>
      <c r="CI161" s="458"/>
      <c r="CJ161" s="458"/>
      <c r="CK161" s="458"/>
      <c r="CL161" s="458"/>
      <c r="CM161" s="458"/>
      <c r="CN161" s="458"/>
    </row>
    <row r="162" spans="5:92" ht="14.25" customHeight="1" x14ac:dyDescent="0.35">
      <c r="E162" s="458">
        <v>37</v>
      </c>
      <c r="F162" s="458"/>
      <c r="G162" s="458"/>
      <c r="H162" s="458"/>
      <c r="I162" s="458"/>
      <c r="J162" s="458"/>
      <c r="K162" s="458"/>
      <c r="L162" s="458"/>
      <c r="M162" s="458"/>
      <c r="N162" s="458"/>
      <c r="O162" s="458"/>
      <c r="P162" s="458"/>
      <c r="Q162" s="458"/>
      <c r="R162" s="458"/>
      <c r="S162" s="459"/>
      <c r="T162" s="240" t="s">
        <v>760</v>
      </c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2"/>
      <c r="AI162" s="458"/>
      <c r="AJ162" s="458"/>
      <c r="AK162" s="458"/>
      <c r="AL162" s="458"/>
      <c r="AM162" s="458"/>
      <c r="AN162" s="458"/>
      <c r="AO162" s="458"/>
      <c r="AP162" s="458"/>
      <c r="AQ162" s="458"/>
      <c r="AR162" s="458"/>
      <c r="AS162" s="458"/>
      <c r="AT162" s="458"/>
      <c r="AU162" s="458"/>
      <c r="AV162" s="458"/>
      <c r="AW162" s="458"/>
      <c r="AX162" s="458"/>
      <c r="AY162" s="458"/>
      <c r="AZ162" s="458"/>
      <c r="BA162" s="458"/>
      <c r="BB162" s="458"/>
      <c r="BC162" s="458"/>
      <c r="BD162" s="458"/>
      <c r="BE162" s="458"/>
      <c r="BF162" s="458"/>
      <c r="BG162" s="458"/>
      <c r="BH162" s="458"/>
      <c r="BI162" s="458"/>
      <c r="BJ162" s="458"/>
      <c r="BK162" s="459"/>
      <c r="BL162" s="460"/>
      <c r="BM162" s="460"/>
      <c r="BN162" s="460"/>
      <c r="BO162" s="460"/>
      <c r="BP162" s="460"/>
      <c r="BQ162" s="461"/>
      <c r="BR162" s="459"/>
      <c r="BS162" s="460"/>
      <c r="BT162" s="460"/>
      <c r="BU162" s="460"/>
      <c r="BV162" s="460"/>
      <c r="BW162" s="460"/>
      <c r="BX162" s="460"/>
      <c r="BY162" s="240">
        <v>27</v>
      </c>
      <c r="BZ162" s="241"/>
      <c r="CA162" s="241"/>
      <c r="CB162" s="241"/>
      <c r="CC162" s="241"/>
      <c r="CD162" s="241"/>
      <c r="CE162" s="242"/>
      <c r="CF162" s="458"/>
      <c r="CG162" s="458"/>
      <c r="CH162" s="458"/>
      <c r="CI162" s="458"/>
      <c r="CJ162" s="458"/>
      <c r="CK162" s="458"/>
      <c r="CL162" s="458"/>
      <c r="CM162" s="458"/>
      <c r="CN162" s="458"/>
    </row>
    <row r="163" spans="5:92" ht="14.25" customHeight="1" x14ac:dyDescent="0.35">
      <c r="E163" s="458">
        <v>38</v>
      </c>
      <c r="F163" s="458"/>
      <c r="G163" s="458"/>
      <c r="H163" s="458"/>
      <c r="I163" s="458"/>
      <c r="J163" s="458"/>
      <c r="K163" s="458"/>
      <c r="L163" s="458"/>
      <c r="M163" s="458"/>
      <c r="N163" s="458"/>
      <c r="O163" s="458"/>
      <c r="P163" s="458"/>
      <c r="Q163" s="458"/>
      <c r="R163" s="458"/>
      <c r="S163" s="459"/>
      <c r="T163" s="240" t="s">
        <v>761</v>
      </c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2"/>
      <c r="AI163" s="458"/>
      <c r="AJ163" s="458"/>
      <c r="AK163" s="458"/>
      <c r="AL163" s="458"/>
      <c r="AM163" s="458"/>
      <c r="AN163" s="458"/>
      <c r="AO163" s="458"/>
      <c r="AP163" s="458"/>
      <c r="AQ163" s="458"/>
      <c r="AR163" s="458"/>
      <c r="AS163" s="458"/>
      <c r="AT163" s="458"/>
      <c r="AU163" s="458"/>
      <c r="AV163" s="458"/>
      <c r="AW163" s="458"/>
      <c r="AX163" s="458"/>
      <c r="AY163" s="458"/>
      <c r="AZ163" s="458"/>
      <c r="BA163" s="458"/>
      <c r="BB163" s="458"/>
      <c r="BC163" s="458"/>
      <c r="BD163" s="458"/>
      <c r="BE163" s="458"/>
      <c r="BF163" s="458"/>
      <c r="BG163" s="458"/>
      <c r="BH163" s="458"/>
      <c r="BI163" s="458"/>
      <c r="BJ163" s="458"/>
      <c r="BK163" s="459"/>
      <c r="BL163" s="460"/>
      <c r="BM163" s="460"/>
      <c r="BN163" s="460"/>
      <c r="BO163" s="460"/>
      <c r="BP163" s="460"/>
      <c r="BQ163" s="461"/>
      <c r="BR163" s="459"/>
      <c r="BS163" s="460"/>
      <c r="BT163" s="460"/>
      <c r="BU163" s="460"/>
      <c r="BV163" s="460"/>
      <c r="BW163" s="460"/>
      <c r="BX163" s="460"/>
      <c r="BY163" s="240">
        <v>18</v>
      </c>
      <c r="BZ163" s="241"/>
      <c r="CA163" s="241"/>
      <c r="CB163" s="241"/>
      <c r="CC163" s="241"/>
      <c r="CD163" s="241"/>
      <c r="CE163" s="242"/>
      <c r="CF163" s="458"/>
      <c r="CG163" s="458"/>
      <c r="CH163" s="458"/>
      <c r="CI163" s="458"/>
      <c r="CJ163" s="458"/>
      <c r="CK163" s="458"/>
      <c r="CL163" s="458"/>
      <c r="CM163" s="458"/>
      <c r="CN163" s="458"/>
    </row>
    <row r="164" spans="5:92" ht="14.25" customHeight="1" x14ac:dyDescent="0.35">
      <c r="E164" s="458">
        <v>39</v>
      </c>
      <c r="F164" s="458"/>
      <c r="G164" s="458"/>
      <c r="H164" s="458"/>
      <c r="I164" s="458"/>
      <c r="J164" s="458"/>
      <c r="K164" s="458"/>
      <c r="L164" s="458"/>
      <c r="M164" s="458"/>
      <c r="N164" s="458"/>
      <c r="O164" s="458"/>
      <c r="P164" s="458"/>
      <c r="Q164" s="458"/>
      <c r="R164" s="458"/>
      <c r="S164" s="459"/>
      <c r="T164" s="240" t="s">
        <v>762</v>
      </c>
      <c r="U164" s="241"/>
      <c r="V164" s="241"/>
      <c r="W164" s="241"/>
      <c r="X164" s="241"/>
      <c r="Y164" s="241"/>
      <c r="Z164" s="241"/>
      <c r="AA164" s="241"/>
      <c r="AB164" s="241"/>
      <c r="AC164" s="241"/>
      <c r="AD164" s="241"/>
      <c r="AE164" s="241"/>
      <c r="AF164" s="241"/>
      <c r="AG164" s="241"/>
      <c r="AH164" s="242"/>
      <c r="AI164" s="458"/>
      <c r="AJ164" s="458"/>
      <c r="AK164" s="458"/>
      <c r="AL164" s="458"/>
      <c r="AM164" s="458"/>
      <c r="AN164" s="458"/>
      <c r="AO164" s="458"/>
      <c r="AP164" s="458"/>
      <c r="AQ164" s="458"/>
      <c r="AR164" s="458"/>
      <c r="AS164" s="458"/>
      <c r="AT164" s="458"/>
      <c r="AU164" s="458"/>
      <c r="AV164" s="458"/>
      <c r="AW164" s="458"/>
      <c r="AX164" s="458"/>
      <c r="AY164" s="458"/>
      <c r="AZ164" s="458"/>
      <c r="BA164" s="458"/>
      <c r="BB164" s="458"/>
      <c r="BC164" s="458"/>
      <c r="BD164" s="458"/>
      <c r="BE164" s="458"/>
      <c r="BF164" s="458"/>
      <c r="BG164" s="458"/>
      <c r="BH164" s="458"/>
      <c r="BI164" s="458"/>
      <c r="BJ164" s="458"/>
      <c r="BK164" s="459"/>
      <c r="BL164" s="460"/>
      <c r="BM164" s="460"/>
      <c r="BN164" s="460"/>
      <c r="BO164" s="460"/>
      <c r="BP164" s="460"/>
      <c r="BQ164" s="461"/>
      <c r="BR164" s="459"/>
      <c r="BS164" s="460"/>
      <c r="BT164" s="460"/>
      <c r="BU164" s="460"/>
      <c r="BV164" s="460"/>
      <c r="BW164" s="460"/>
      <c r="BX164" s="460"/>
      <c r="BY164" s="240">
        <v>34</v>
      </c>
      <c r="BZ164" s="241"/>
      <c r="CA164" s="241"/>
      <c r="CB164" s="241"/>
      <c r="CC164" s="241"/>
      <c r="CD164" s="241"/>
      <c r="CE164" s="242"/>
      <c r="CF164" s="458"/>
      <c r="CG164" s="458"/>
      <c r="CH164" s="458"/>
      <c r="CI164" s="458"/>
      <c r="CJ164" s="458"/>
      <c r="CK164" s="458"/>
      <c r="CL164" s="458"/>
      <c r="CM164" s="458"/>
      <c r="CN164" s="458"/>
    </row>
    <row r="165" spans="5:92" ht="14.25" customHeight="1" x14ac:dyDescent="0.35">
      <c r="E165" s="458">
        <v>40</v>
      </c>
      <c r="F165" s="458"/>
      <c r="G165" s="458"/>
      <c r="H165" s="458"/>
      <c r="I165" s="458"/>
      <c r="J165" s="458"/>
      <c r="K165" s="458"/>
      <c r="L165" s="458"/>
      <c r="M165" s="458"/>
      <c r="N165" s="458"/>
      <c r="O165" s="458"/>
      <c r="P165" s="458"/>
      <c r="Q165" s="458"/>
      <c r="R165" s="458"/>
      <c r="S165" s="459"/>
      <c r="T165" s="240" t="s">
        <v>763</v>
      </c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2"/>
      <c r="AI165" s="458"/>
      <c r="AJ165" s="458"/>
      <c r="AK165" s="458"/>
      <c r="AL165" s="458"/>
      <c r="AM165" s="458"/>
      <c r="AN165" s="458"/>
      <c r="AO165" s="458"/>
      <c r="AP165" s="458"/>
      <c r="AQ165" s="458"/>
      <c r="AR165" s="458"/>
      <c r="AS165" s="458"/>
      <c r="AT165" s="458"/>
      <c r="AU165" s="458"/>
      <c r="AV165" s="458"/>
      <c r="AW165" s="458"/>
      <c r="AX165" s="458"/>
      <c r="AY165" s="458"/>
      <c r="AZ165" s="458"/>
      <c r="BA165" s="458"/>
      <c r="BB165" s="458"/>
      <c r="BC165" s="458"/>
      <c r="BD165" s="458"/>
      <c r="BE165" s="458"/>
      <c r="BF165" s="458"/>
      <c r="BG165" s="458"/>
      <c r="BH165" s="458"/>
      <c r="BI165" s="458"/>
      <c r="BJ165" s="458"/>
      <c r="BK165" s="459"/>
      <c r="BL165" s="460"/>
      <c r="BM165" s="460"/>
      <c r="BN165" s="460"/>
      <c r="BO165" s="460"/>
      <c r="BP165" s="460"/>
      <c r="BQ165" s="461"/>
      <c r="BR165" s="459"/>
      <c r="BS165" s="460"/>
      <c r="BT165" s="460"/>
      <c r="BU165" s="460"/>
      <c r="BV165" s="460"/>
      <c r="BW165" s="460"/>
      <c r="BX165" s="460"/>
      <c r="BY165" s="240">
        <v>126</v>
      </c>
      <c r="BZ165" s="241"/>
      <c r="CA165" s="241"/>
      <c r="CB165" s="241"/>
      <c r="CC165" s="241"/>
      <c r="CD165" s="241"/>
      <c r="CE165" s="242"/>
      <c r="CF165" s="458"/>
      <c r="CG165" s="458"/>
      <c r="CH165" s="458"/>
      <c r="CI165" s="458"/>
      <c r="CJ165" s="458"/>
      <c r="CK165" s="458"/>
      <c r="CL165" s="458"/>
      <c r="CM165" s="458"/>
      <c r="CN165" s="458"/>
    </row>
    <row r="166" spans="5:92" ht="14.25" customHeight="1" x14ac:dyDescent="0.35">
      <c r="E166" s="458">
        <v>41</v>
      </c>
      <c r="F166" s="458"/>
      <c r="G166" s="458"/>
      <c r="H166" s="458"/>
      <c r="I166" s="458"/>
      <c r="J166" s="458"/>
      <c r="K166" s="458"/>
      <c r="L166" s="458"/>
      <c r="M166" s="458"/>
      <c r="N166" s="458"/>
      <c r="O166" s="458"/>
      <c r="P166" s="458"/>
      <c r="Q166" s="458"/>
      <c r="R166" s="458"/>
      <c r="S166" s="459"/>
      <c r="T166" s="240" t="s">
        <v>764</v>
      </c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2"/>
      <c r="AI166" s="458"/>
      <c r="AJ166" s="458"/>
      <c r="AK166" s="458"/>
      <c r="AL166" s="458"/>
      <c r="AM166" s="458"/>
      <c r="AN166" s="458"/>
      <c r="AO166" s="458"/>
      <c r="AP166" s="458"/>
      <c r="AQ166" s="458"/>
      <c r="AR166" s="458"/>
      <c r="AS166" s="458"/>
      <c r="AT166" s="458"/>
      <c r="AU166" s="458"/>
      <c r="AV166" s="458"/>
      <c r="AW166" s="458"/>
      <c r="AX166" s="458"/>
      <c r="AY166" s="458"/>
      <c r="AZ166" s="458"/>
      <c r="BA166" s="458"/>
      <c r="BB166" s="458"/>
      <c r="BC166" s="458"/>
      <c r="BD166" s="458"/>
      <c r="BE166" s="458"/>
      <c r="BF166" s="458"/>
      <c r="BG166" s="458"/>
      <c r="BH166" s="458"/>
      <c r="BI166" s="458"/>
      <c r="BJ166" s="458"/>
      <c r="BK166" s="459"/>
      <c r="BL166" s="460"/>
      <c r="BM166" s="460"/>
      <c r="BN166" s="460"/>
      <c r="BO166" s="460"/>
      <c r="BP166" s="460"/>
      <c r="BQ166" s="461"/>
      <c r="BR166" s="459"/>
      <c r="BS166" s="460"/>
      <c r="BT166" s="460"/>
      <c r="BU166" s="460"/>
      <c r="BV166" s="460"/>
      <c r="BW166" s="460"/>
      <c r="BX166" s="460"/>
      <c r="BY166" s="240">
        <v>100</v>
      </c>
      <c r="BZ166" s="241"/>
      <c r="CA166" s="241"/>
      <c r="CB166" s="241"/>
      <c r="CC166" s="241"/>
      <c r="CD166" s="241"/>
      <c r="CE166" s="242"/>
      <c r="CF166" s="458"/>
      <c r="CG166" s="458"/>
      <c r="CH166" s="458"/>
      <c r="CI166" s="458"/>
      <c r="CJ166" s="458"/>
      <c r="CK166" s="458"/>
      <c r="CL166" s="458"/>
      <c r="CM166" s="458"/>
      <c r="CN166" s="458"/>
    </row>
    <row r="167" spans="5:92" ht="14.25" customHeight="1" x14ac:dyDescent="0.35">
      <c r="E167" s="458">
        <v>42</v>
      </c>
      <c r="F167" s="458"/>
      <c r="G167" s="458"/>
      <c r="H167" s="458"/>
      <c r="I167" s="458"/>
      <c r="J167" s="458"/>
      <c r="K167" s="458"/>
      <c r="L167" s="458"/>
      <c r="M167" s="458"/>
      <c r="N167" s="458"/>
      <c r="O167" s="458"/>
      <c r="P167" s="458"/>
      <c r="Q167" s="458"/>
      <c r="R167" s="458"/>
      <c r="S167" s="459"/>
      <c r="T167" s="240" t="s">
        <v>765</v>
      </c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2"/>
      <c r="AI167" s="458"/>
      <c r="AJ167" s="458"/>
      <c r="AK167" s="458"/>
      <c r="AL167" s="458"/>
      <c r="AM167" s="458"/>
      <c r="AN167" s="458"/>
      <c r="AO167" s="458"/>
      <c r="AP167" s="458"/>
      <c r="AQ167" s="458"/>
      <c r="AR167" s="458"/>
      <c r="AS167" s="458"/>
      <c r="AT167" s="458"/>
      <c r="AU167" s="458"/>
      <c r="AV167" s="458"/>
      <c r="AW167" s="458"/>
      <c r="AX167" s="458"/>
      <c r="AY167" s="458"/>
      <c r="AZ167" s="458"/>
      <c r="BA167" s="458"/>
      <c r="BB167" s="458"/>
      <c r="BC167" s="458"/>
      <c r="BD167" s="458"/>
      <c r="BE167" s="458"/>
      <c r="BF167" s="458"/>
      <c r="BG167" s="458"/>
      <c r="BH167" s="458"/>
      <c r="BI167" s="458"/>
      <c r="BJ167" s="458"/>
      <c r="BK167" s="459"/>
      <c r="BL167" s="460"/>
      <c r="BM167" s="460"/>
      <c r="BN167" s="460"/>
      <c r="BO167" s="460"/>
      <c r="BP167" s="460"/>
      <c r="BQ167" s="461"/>
      <c r="BR167" s="459"/>
      <c r="BS167" s="460"/>
      <c r="BT167" s="460"/>
      <c r="BU167" s="460"/>
      <c r="BV167" s="460"/>
      <c r="BW167" s="460"/>
      <c r="BX167" s="460"/>
      <c r="BY167" s="240">
        <v>12</v>
      </c>
      <c r="BZ167" s="241"/>
      <c r="CA167" s="241"/>
      <c r="CB167" s="241"/>
      <c r="CC167" s="241"/>
      <c r="CD167" s="241"/>
      <c r="CE167" s="242"/>
      <c r="CF167" s="458"/>
      <c r="CG167" s="458"/>
      <c r="CH167" s="458"/>
      <c r="CI167" s="458"/>
      <c r="CJ167" s="458"/>
      <c r="CK167" s="458"/>
      <c r="CL167" s="458"/>
      <c r="CM167" s="458"/>
      <c r="CN167" s="458"/>
    </row>
    <row r="168" spans="5:92" ht="14.25" customHeight="1" x14ac:dyDescent="0.35">
      <c r="E168" s="458">
        <v>43</v>
      </c>
      <c r="F168" s="458"/>
      <c r="G168" s="458"/>
      <c r="H168" s="458"/>
      <c r="I168" s="458"/>
      <c r="J168" s="458"/>
      <c r="K168" s="458"/>
      <c r="L168" s="458"/>
      <c r="M168" s="458"/>
      <c r="N168" s="458"/>
      <c r="O168" s="458"/>
      <c r="P168" s="458"/>
      <c r="Q168" s="458"/>
      <c r="R168" s="458"/>
      <c r="S168" s="459"/>
      <c r="T168" s="240" t="s">
        <v>766</v>
      </c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2"/>
      <c r="AI168" s="458"/>
      <c r="AJ168" s="458"/>
      <c r="AK168" s="458"/>
      <c r="AL168" s="458"/>
      <c r="AM168" s="458"/>
      <c r="AN168" s="458"/>
      <c r="AO168" s="458"/>
      <c r="AP168" s="458"/>
      <c r="AQ168" s="458"/>
      <c r="AR168" s="458"/>
      <c r="AS168" s="458"/>
      <c r="AT168" s="458"/>
      <c r="AU168" s="458"/>
      <c r="AV168" s="458"/>
      <c r="AW168" s="458"/>
      <c r="AX168" s="458"/>
      <c r="AY168" s="458"/>
      <c r="AZ168" s="458"/>
      <c r="BA168" s="458"/>
      <c r="BB168" s="458"/>
      <c r="BC168" s="458"/>
      <c r="BD168" s="458"/>
      <c r="BE168" s="458"/>
      <c r="BF168" s="458"/>
      <c r="BG168" s="458"/>
      <c r="BH168" s="458"/>
      <c r="BI168" s="458"/>
      <c r="BJ168" s="458"/>
      <c r="BK168" s="459"/>
      <c r="BL168" s="460"/>
      <c r="BM168" s="460"/>
      <c r="BN168" s="460"/>
      <c r="BO168" s="460"/>
      <c r="BP168" s="460"/>
      <c r="BQ168" s="461"/>
      <c r="BR168" s="459"/>
      <c r="BS168" s="460"/>
      <c r="BT168" s="460"/>
      <c r="BU168" s="460"/>
      <c r="BV168" s="460"/>
      <c r="BW168" s="460"/>
      <c r="BX168" s="460"/>
      <c r="BY168" s="240">
        <v>256</v>
      </c>
      <c r="BZ168" s="241"/>
      <c r="CA168" s="241"/>
      <c r="CB168" s="241"/>
      <c r="CC168" s="241"/>
      <c r="CD168" s="241"/>
      <c r="CE168" s="242"/>
      <c r="CF168" s="458"/>
      <c r="CG168" s="458"/>
      <c r="CH168" s="458"/>
      <c r="CI168" s="458"/>
      <c r="CJ168" s="458"/>
      <c r="CK168" s="458"/>
      <c r="CL168" s="458"/>
      <c r="CM168" s="458"/>
      <c r="CN168" s="458"/>
    </row>
    <row r="169" spans="5:92" ht="14.25" customHeight="1" x14ac:dyDescent="0.35">
      <c r="E169" s="458">
        <v>44</v>
      </c>
      <c r="F169" s="458"/>
      <c r="G169" s="458"/>
      <c r="H169" s="458"/>
      <c r="I169" s="458"/>
      <c r="J169" s="458"/>
      <c r="K169" s="458"/>
      <c r="L169" s="458"/>
      <c r="M169" s="458"/>
      <c r="N169" s="458"/>
      <c r="O169" s="458"/>
      <c r="P169" s="458"/>
      <c r="Q169" s="458"/>
      <c r="R169" s="458"/>
      <c r="S169" s="459"/>
      <c r="T169" s="240" t="s">
        <v>767</v>
      </c>
      <c r="U169" s="241"/>
      <c r="V169" s="241"/>
      <c r="W169" s="241"/>
      <c r="X169" s="241"/>
      <c r="Y169" s="241"/>
      <c r="Z169" s="241"/>
      <c r="AA169" s="241"/>
      <c r="AB169" s="241"/>
      <c r="AC169" s="241"/>
      <c r="AD169" s="241"/>
      <c r="AE169" s="241"/>
      <c r="AF169" s="241"/>
      <c r="AG169" s="241"/>
      <c r="AH169" s="242"/>
      <c r="AI169" s="458"/>
      <c r="AJ169" s="458"/>
      <c r="AK169" s="458"/>
      <c r="AL169" s="458"/>
      <c r="AM169" s="458"/>
      <c r="AN169" s="458"/>
      <c r="AO169" s="458"/>
      <c r="AP169" s="458"/>
      <c r="AQ169" s="458"/>
      <c r="AR169" s="458"/>
      <c r="AS169" s="458"/>
      <c r="AT169" s="458"/>
      <c r="AU169" s="458"/>
      <c r="AV169" s="458"/>
      <c r="AW169" s="458"/>
      <c r="AX169" s="458"/>
      <c r="AY169" s="458"/>
      <c r="AZ169" s="458"/>
      <c r="BA169" s="458"/>
      <c r="BB169" s="458"/>
      <c r="BC169" s="458"/>
      <c r="BD169" s="458"/>
      <c r="BE169" s="458"/>
      <c r="BF169" s="458"/>
      <c r="BG169" s="458"/>
      <c r="BH169" s="458"/>
      <c r="BI169" s="458"/>
      <c r="BJ169" s="458"/>
      <c r="BK169" s="459"/>
      <c r="BL169" s="460"/>
      <c r="BM169" s="460"/>
      <c r="BN169" s="460"/>
      <c r="BO169" s="460"/>
      <c r="BP169" s="460"/>
      <c r="BQ169" s="461"/>
      <c r="BR169" s="459"/>
      <c r="BS169" s="460"/>
      <c r="BT169" s="460"/>
      <c r="BU169" s="460"/>
      <c r="BV169" s="460"/>
      <c r="BW169" s="460"/>
      <c r="BX169" s="460"/>
      <c r="BY169" s="240">
        <v>1239</v>
      </c>
      <c r="BZ169" s="241"/>
      <c r="CA169" s="241"/>
      <c r="CB169" s="241"/>
      <c r="CC169" s="241"/>
      <c r="CD169" s="241"/>
      <c r="CE169" s="242"/>
      <c r="CF169" s="458"/>
      <c r="CG169" s="458"/>
      <c r="CH169" s="458"/>
      <c r="CI169" s="458"/>
      <c r="CJ169" s="458"/>
      <c r="CK169" s="458"/>
      <c r="CL169" s="458"/>
      <c r="CM169" s="458"/>
      <c r="CN169" s="458"/>
    </row>
    <row r="170" spans="5:92" ht="14.25" customHeight="1" x14ac:dyDescent="0.35">
      <c r="E170" s="458">
        <v>45</v>
      </c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458"/>
      <c r="R170" s="458"/>
      <c r="S170" s="459"/>
      <c r="T170" s="240" t="s">
        <v>768</v>
      </c>
      <c r="U170" s="241"/>
      <c r="V170" s="241"/>
      <c r="W170" s="241"/>
      <c r="X170" s="241"/>
      <c r="Y170" s="241"/>
      <c r="Z170" s="241"/>
      <c r="AA170" s="241"/>
      <c r="AB170" s="241"/>
      <c r="AC170" s="241"/>
      <c r="AD170" s="241"/>
      <c r="AE170" s="241"/>
      <c r="AF170" s="241"/>
      <c r="AG170" s="241"/>
      <c r="AH170" s="242"/>
      <c r="AI170" s="458"/>
      <c r="AJ170" s="458"/>
      <c r="AK170" s="458"/>
      <c r="AL170" s="458"/>
      <c r="AM170" s="458"/>
      <c r="AN170" s="458"/>
      <c r="AO170" s="458"/>
      <c r="AP170" s="458"/>
      <c r="AQ170" s="458"/>
      <c r="AR170" s="458"/>
      <c r="AS170" s="458"/>
      <c r="AT170" s="458"/>
      <c r="AU170" s="458"/>
      <c r="AV170" s="458"/>
      <c r="AW170" s="458"/>
      <c r="AX170" s="458"/>
      <c r="AY170" s="458"/>
      <c r="AZ170" s="458"/>
      <c r="BA170" s="458"/>
      <c r="BB170" s="458"/>
      <c r="BC170" s="458"/>
      <c r="BD170" s="458"/>
      <c r="BE170" s="458"/>
      <c r="BF170" s="458"/>
      <c r="BG170" s="458"/>
      <c r="BH170" s="458"/>
      <c r="BI170" s="458"/>
      <c r="BJ170" s="458"/>
      <c r="BK170" s="459"/>
      <c r="BL170" s="460"/>
      <c r="BM170" s="460"/>
      <c r="BN170" s="460"/>
      <c r="BO170" s="460"/>
      <c r="BP170" s="460"/>
      <c r="BQ170" s="461"/>
      <c r="BR170" s="459"/>
      <c r="BS170" s="460"/>
      <c r="BT170" s="460"/>
      <c r="BU170" s="460"/>
      <c r="BV170" s="460"/>
      <c r="BW170" s="460"/>
      <c r="BX170" s="460"/>
      <c r="BY170" s="240">
        <v>103</v>
      </c>
      <c r="BZ170" s="241"/>
      <c r="CA170" s="241"/>
      <c r="CB170" s="241"/>
      <c r="CC170" s="241"/>
      <c r="CD170" s="241"/>
      <c r="CE170" s="242"/>
      <c r="CF170" s="458"/>
      <c r="CG170" s="458"/>
      <c r="CH170" s="458"/>
      <c r="CI170" s="458"/>
      <c r="CJ170" s="458"/>
      <c r="CK170" s="458"/>
      <c r="CL170" s="458"/>
      <c r="CM170" s="458"/>
      <c r="CN170" s="458"/>
    </row>
    <row r="171" spans="5:92" ht="14.25" customHeight="1" x14ac:dyDescent="0.35">
      <c r="E171" s="458">
        <v>46</v>
      </c>
      <c r="F171" s="458"/>
      <c r="G171" s="458"/>
      <c r="H171" s="458"/>
      <c r="I171" s="458"/>
      <c r="J171" s="458"/>
      <c r="K171" s="458"/>
      <c r="L171" s="458"/>
      <c r="M171" s="458"/>
      <c r="N171" s="458"/>
      <c r="O171" s="458"/>
      <c r="P171" s="458"/>
      <c r="Q171" s="458"/>
      <c r="R171" s="458"/>
      <c r="S171" s="459"/>
      <c r="T171" s="240" t="s">
        <v>769</v>
      </c>
      <c r="U171" s="241"/>
      <c r="V171" s="241"/>
      <c r="W171" s="241"/>
      <c r="X171" s="241"/>
      <c r="Y171" s="241"/>
      <c r="Z171" s="241"/>
      <c r="AA171" s="241"/>
      <c r="AB171" s="241"/>
      <c r="AC171" s="241"/>
      <c r="AD171" s="241"/>
      <c r="AE171" s="241"/>
      <c r="AF171" s="241"/>
      <c r="AG171" s="241"/>
      <c r="AH171" s="242"/>
      <c r="AI171" s="458"/>
      <c r="AJ171" s="458"/>
      <c r="AK171" s="458"/>
      <c r="AL171" s="458"/>
      <c r="AM171" s="458"/>
      <c r="AN171" s="458"/>
      <c r="AO171" s="458"/>
      <c r="AP171" s="458"/>
      <c r="AQ171" s="458"/>
      <c r="AR171" s="458"/>
      <c r="AS171" s="458"/>
      <c r="AT171" s="458"/>
      <c r="AU171" s="458"/>
      <c r="AV171" s="458"/>
      <c r="AW171" s="458"/>
      <c r="AX171" s="458"/>
      <c r="AY171" s="458"/>
      <c r="AZ171" s="458"/>
      <c r="BA171" s="458"/>
      <c r="BB171" s="458"/>
      <c r="BC171" s="458"/>
      <c r="BD171" s="458"/>
      <c r="BE171" s="458"/>
      <c r="BF171" s="458"/>
      <c r="BG171" s="458"/>
      <c r="BH171" s="458"/>
      <c r="BI171" s="458"/>
      <c r="BJ171" s="458"/>
      <c r="BK171" s="459"/>
      <c r="BL171" s="460"/>
      <c r="BM171" s="460"/>
      <c r="BN171" s="460"/>
      <c r="BO171" s="460"/>
      <c r="BP171" s="460"/>
      <c r="BQ171" s="461"/>
      <c r="BR171" s="459"/>
      <c r="BS171" s="460"/>
      <c r="BT171" s="460"/>
      <c r="BU171" s="460"/>
      <c r="BV171" s="460"/>
      <c r="BW171" s="460"/>
      <c r="BX171" s="460"/>
      <c r="BY171" s="240">
        <v>18</v>
      </c>
      <c r="BZ171" s="241"/>
      <c r="CA171" s="241"/>
      <c r="CB171" s="241"/>
      <c r="CC171" s="241"/>
      <c r="CD171" s="241"/>
      <c r="CE171" s="242"/>
      <c r="CF171" s="458"/>
      <c r="CG171" s="458"/>
      <c r="CH171" s="458"/>
      <c r="CI171" s="458"/>
      <c r="CJ171" s="458"/>
      <c r="CK171" s="458"/>
      <c r="CL171" s="458"/>
      <c r="CM171" s="458"/>
      <c r="CN171" s="458"/>
    </row>
    <row r="172" spans="5:92" ht="14.25" customHeight="1" x14ac:dyDescent="0.35">
      <c r="E172" s="458">
        <v>47</v>
      </c>
      <c r="F172" s="458"/>
      <c r="G172" s="458"/>
      <c r="H172" s="458"/>
      <c r="I172" s="458"/>
      <c r="J172" s="458"/>
      <c r="K172" s="458"/>
      <c r="L172" s="458"/>
      <c r="M172" s="458"/>
      <c r="N172" s="458"/>
      <c r="O172" s="458"/>
      <c r="P172" s="458"/>
      <c r="Q172" s="458"/>
      <c r="R172" s="458"/>
      <c r="S172" s="459"/>
      <c r="T172" s="240" t="s">
        <v>770</v>
      </c>
      <c r="U172" s="241"/>
      <c r="V172" s="241"/>
      <c r="W172" s="241"/>
      <c r="X172" s="241"/>
      <c r="Y172" s="241"/>
      <c r="Z172" s="241"/>
      <c r="AA172" s="241"/>
      <c r="AB172" s="241"/>
      <c r="AC172" s="241"/>
      <c r="AD172" s="241"/>
      <c r="AE172" s="241"/>
      <c r="AF172" s="241"/>
      <c r="AG172" s="241"/>
      <c r="AH172" s="242"/>
      <c r="AI172" s="458"/>
      <c r="AJ172" s="458"/>
      <c r="AK172" s="458"/>
      <c r="AL172" s="458"/>
      <c r="AM172" s="458"/>
      <c r="AN172" s="458"/>
      <c r="AO172" s="458"/>
      <c r="AP172" s="458"/>
      <c r="AQ172" s="458"/>
      <c r="AR172" s="458"/>
      <c r="AS172" s="458"/>
      <c r="AT172" s="458"/>
      <c r="AU172" s="458"/>
      <c r="AV172" s="458"/>
      <c r="AW172" s="458"/>
      <c r="AX172" s="458"/>
      <c r="AY172" s="458"/>
      <c r="AZ172" s="458"/>
      <c r="BA172" s="458"/>
      <c r="BB172" s="458"/>
      <c r="BC172" s="458"/>
      <c r="BD172" s="458"/>
      <c r="BE172" s="458"/>
      <c r="BF172" s="458"/>
      <c r="BG172" s="458"/>
      <c r="BH172" s="458"/>
      <c r="BI172" s="458"/>
      <c r="BJ172" s="458"/>
      <c r="BK172" s="459"/>
      <c r="BL172" s="460"/>
      <c r="BM172" s="460"/>
      <c r="BN172" s="460"/>
      <c r="BO172" s="460"/>
      <c r="BP172" s="460"/>
      <c r="BQ172" s="461"/>
      <c r="BR172" s="459"/>
      <c r="BS172" s="460"/>
      <c r="BT172" s="460"/>
      <c r="BU172" s="460"/>
      <c r="BV172" s="460"/>
      <c r="BW172" s="460"/>
      <c r="BX172" s="460"/>
      <c r="BY172" s="240">
        <v>145</v>
      </c>
      <c r="BZ172" s="241"/>
      <c r="CA172" s="241"/>
      <c r="CB172" s="241"/>
      <c r="CC172" s="241"/>
      <c r="CD172" s="241"/>
      <c r="CE172" s="242"/>
      <c r="CF172" s="458"/>
      <c r="CG172" s="458"/>
      <c r="CH172" s="458"/>
      <c r="CI172" s="458"/>
      <c r="CJ172" s="458"/>
      <c r="CK172" s="458"/>
      <c r="CL172" s="458"/>
      <c r="CM172" s="458"/>
      <c r="CN172" s="458"/>
    </row>
    <row r="173" spans="5:92" ht="14.25" customHeight="1" x14ac:dyDescent="0.35">
      <c r="E173" s="458">
        <v>48</v>
      </c>
      <c r="F173" s="458"/>
      <c r="G173" s="458"/>
      <c r="H173" s="458"/>
      <c r="I173" s="458"/>
      <c r="J173" s="458"/>
      <c r="K173" s="458"/>
      <c r="L173" s="458"/>
      <c r="M173" s="458"/>
      <c r="N173" s="458"/>
      <c r="O173" s="458"/>
      <c r="P173" s="458"/>
      <c r="Q173" s="458"/>
      <c r="R173" s="458"/>
      <c r="S173" s="459"/>
      <c r="T173" s="240" t="s">
        <v>771</v>
      </c>
      <c r="U173" s="241"/>
      <c r="V173" s="241"/>
      <c r="W173" s="241"/>
      <c r="X173" s="241"/>
      <c r="Y173" s="241"/>
      <c r="Z173" s="241"/>
      <c r="AA173" s="241"/>
      <c r="AB173" s="241"/>
      <c r="AC173" s="241"/>
      <c r="AD173" s="241"/>
      <c r="AE173" s="241"/>
      <c r="AF173" s="241"/>
      <c r="AG173" s="241"/>
      <c r="AH173" s="242"/>
      <c r="AI173" s="458"/>
      <c r="AJ173" s="458"/>
      <c r="AK173" s="458"/>
      <c r="AL173" s="458"/>
      <c r="AM173" s="458"/>
      <c r="AN173" s="458"/>
      <c r="AO173" s="458"/>
      <c r="AP173" s="458"/>
      <c r="AQ173" s="458"/>
      <c r="AR173" s="458"/>
      <c r="AS173" s="458"/>
      <c r="AT173" s="458"/>
      <c r="AU173" s="458"/>
      <c r="AV173" s="458"/>
      <c r="AW173" s="458"/>
      <c r="AX173" s="458"/>
      <c r="AY173" s="458"/>
      <c r="AZ173" s="458"/>
      <c r="BA173" s="458"/>
      <c r="BB173" s="458"/>
      <c r="BC173" s="458"/>
      <c r="BD173" s="458"/>
      <c r="BE173" s="458"/>
      <c r="BF173" s="458"/>
      <c r="BG173" s="458"/>
      <c r="BH173" s="458"/>
      <c r="BI173" s="458"/>
      <c r="BJ173" s="458"/>
      <c r="BK173" s="459"/>
      <c r="BL173" s="460"/>
      <c r="BM173" s="460"/>
      <c r="BN173" s="460"/>
      <c r="BO173" s="460"/>
      <c r="BP173" s="460"/>
      <c r="BQ173" s="461"/>
      <c r="BR173" s="459"/>
      <c r="BS173" s="460"/>
      <c r="BT173" s="460"/>
      <c r="BU173" s="460"/>
      <c r="BV173" s="460"/>
      <c r="BW173" s="460"/>
      <c r="BX173" s="460"/>
      <c r="BY173" s="240" t="s">
        <v>775</v>
      </c>
      <c r="BZ173" s="241"/>
      <c r="CA173" s="241"/>
      <c r="CB173" s="241"/>
      <c r="CC173" s="241"/>
      <c r="CD173" s="241"/>
      <c r="CE173" s="242"/>
      <c r="CF173" s="458"/>
      <c r="CG173" s="458"/>
      <c r="CH173" s="458"/>
      <c r="CI173" s="458"/>
      <c r="CJ173" s="458"/>
      <c r="CK173" s="458"/>
      <c r="CL173" s="458"/>
      <c r="CM173" s="458"/>
      <c r="CN173" s="458"/>
    </row>
    <row r="174" spans="5:92" ht="14.25" customHeight="1" x14ac:dyDescent="0.35">
      <c r="E174" s="458">
        <v>49</v>
      </c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458"/>
      <c r="R174" s="458"/>
      <c r="S174" s="459"/>
      <c r="T174" s="240" t="s">
        <v>772</v>
      </c>
      <c r="U174" s="241"/>
      <c r="V174" s="241"/>
      <c r="W174" s="241"/>
      <c r="X174" s="241"/>
      <c r="Y174" s="241"/>
      <c r="Z174" s="241"/>
      <c r="AA174" s="241"/>
      <c r="AB174" s="241"/>
      <c r="AC174" s="241"/>
      <c r="AD174" s="241"/>
      <c r="AE174" s="241"/>
      <c r="AF174" s="241"/>
      <c r="AG174" s="241"/>
      <c r="AH174" s="242"/>
      <c r="AI174" s="458"/>
      <c r="AJ174" s="458"/>
      <c r="AK174" s="458"/>
      <c r="AL174" s="458"/>
      <c r="AM174" s="458"/>
      <c r="AN174" s="458"/>
      <c r="AO174" s="458"/>
      <c r="AP174" s="458"/>
      <c r="AQ174" s="458"/>
      <c r="AR174" s="458"/>
      <c r="AS174" s="458"/>
      <c r="AT174" s="458"/>
      <c r="AU174" s="458"/>
      <c r="AV174" s="458"/>
      <c r="AW174" s="458"/>
      <c r="AX174" s="458"/>
      <c r="AY174" s="458"/>
      <c r="AZ174" s="458"/>
      <c r="BA174" s="458"/>
      <c r="BB174" s="458"/>
      <c r="BC174" s="458"/>
      <c r="BD174" s="458"/>
      <c r="BE174" s="458"/>
      <c r="BF174" s="458"/>
      <c r="BG174" s="458"/>
      <c r="BH174" s="458"/>
      <c r="BI174" s="458"/>
      <c r="BJ174" s="458"/>
      <c r="BK174" s="459"/>
      <c r="BL174" s="460"/>
      <c r="BM174" s="460"/>
      <c r="BN174" s="460"/>
      <c r="BO174" s="460"/>
      <c r="BP174" s="460"/>
      <c r="BQ174" s="461"/>
      <c r="BR174" s="459"/>
      <c r="BS174" s="460"/>
      <c r="BT174" s="460"/>
      <c r="BU174" s="460"/>
      <c r="BV174" s="460"/>
      <c r="BW174" s="460"/>
      <c r="BX174" s="460"/>
      <c r="BY174" s="240" t="s">
        <v>776</v>
      </c>
      <c r="BZ174" s="241"/>
      <c r="CA174" s="241"/>
      <c r="CB174" s="241"/>
      <c r="CC174" s="241"/>
      <c r="CD174" s="241"/>
      <c r="CE174" s="242"/>
      <c r="CF174" s="458"/>
      <c r="CG174" s="458"/>
      <c r="CH174" s="458"/>
      <c r="CI174" s="458"/>
      <c r="CJ174" s="458"/>
      <c r="CK174" s="458"/>
      <c r="CL174" s="458"/>
      <c r="CM174" s="458"/>
      <c r="CN174" s="458"/>
    </row>
    <row r="175" spans="5:92" ht="14.25" customHeight="1" x14ac:dyDescent="0.35">
      <c r="E175" s="458">
        <v>50</v>
      </c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458"/>
      <c r="R175" s="458"/>
      <c r="S175" s="459"/>
      <c r="T175" s="240" t="s">
        <v>773</v>
      </c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1"/>
      <c r="AG175" s="241"/>
      <c r="AH175" s="242"/>
      <c r="AI175" s="458"/>
      <c r="AJ175" s="458"/>
      <c r="AK175" s="458"/>
      <c r="AL175" s="458"/>
      <c r="AM175" s="458"/>
      <c r="AN175" s="458"/>
      <c r="AO175" s="458"/>
      <c r="AP175" s="458"/>
      <c r="AQ175" s="458"/>
      <c r="AR175" s="458"/>
      <c r="AS175" s="458"/>
      <c r="AT175" s="458"/>
      <c r="AU175" s="458"/>
      <c r="AV175" s="458"/>
      <c r="AW175" s="458"/>
      <c r="AX175" s="458"/>
      <c r="AY175" s="458"/>
      <c r="AZ175" s="458"/>
      <c r="BA175" s="458"/>
      <c r="BB175" s="458"/>
      <c r="BC175" s="458"/>
      <c r="BD175" s="458"/>
      <c r="BE175" s="458"/>
      <c r="BF175" s="458"/>
      <c r="BG175" s="458"/>
      <c r="BH175" s="458"/>
      <c r="BI175" s="458"/>
      <c r="BJ175" s="458"/>
      <c r="BK175" s="459"/>
      <c r="BL175" s="460"/>
      <c r="BM175" s="460"/>
      <c r="BN175" s="460"/>
      <c r="BO175" s="460"/>
      <c r="BP175" s="460"/>
      <c r="BQ175" s="461"/>
      <c r="BR175" s="459"/>
      <c r="BS175" s="460"/>
      <c r="BT175" s="460"/>
      <c r="BU175" s="460"/>
      <c r="BV175" s="460"/>
      <c r="BW175" s="460"/>
      <c r="BX175" s="460"/>
      <c r="BY175" s="240">
        <v>42</v>
      </c>
      <c r="BZ175" s="241"/>
      <c r="CA175" s="241"/>
      <c r="CB175" s="241"/>
      <c r="CC175" s="241"/>
      <c r="CD175" s="241"/>
      <c r="CE175" s="242"/>
      <c r="CF175" s="458"/>
      <c r="CG175" s="458"/>
      <c r="CH175" s="458"/>
      <c r="CI175" s="458"/>
      <c r="CJ175" s="458"/>
      <c r="CK175" s="458"/>
      <c r="CL175" s="458"/>
      <c r="CM175" s="458"/>
      <c r="CN175" s="458"/>
    </row>
    <row r="176" spans="5:92" ht="14.25" customHeight="1" x14ac:dyDescent="0.35">
      <c r="E176" s="458">
        <v>51</v>
      </c>
      <c r="F176" s="458"/>
      <c r="G176" s="458"/>
      <c r="H176" s="458"/>
      <c r="I176" s="458"/>
      <c r="J176" s="458"/>
      <c r="K176" s="458"/>
      <c r="L176" s="458"/>
      <c r="M176" s="458"/>
      <c r="N176" s="458"/>
      <c r="O176" s="458"/>
      <c r="P176" s="458"/>
      <c r="Q176" s="458"/>
      <c r="R176" s="458"/>
      <c r="S176" s="458"/>
      <c r="T176" s="107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6"/>
      <c r="AI176" s="458"/>
      <c r="AJ176" s="458"/>
      <c r="AK176" s="458"/>
      <c r="AL176" s="458"/>
      <c r="AM176" s="458"/>
      <c r="AN176" s="458"/>
      <c r="AO176" s="458"/>
      <c r="AP176" s="458"/>
      <c r="AQ176" s="458"/>
      <c r="AR176" s="458"/>
      <c r="AS176" s="458"/>
      <c r="AT176" s="458"/>
      <c r="AU176" s="458"/>
      <c r="AV176" s="458"/>
      <c r="AW176" s="458"/>
      <c r="AX176" s="458"/>
      <c r="AY176" s="458"/>
      <c r="AZ176" s="458"/>
      <c r="BA176" s="458"/>
      <c r="BB176" s="458"/>
      <c r="BC176" s="458"/>
      <c r="BD176" s="458"/>
      <c r="BE176" s="458"/>
      <c r="BF176" s="458"/>
      <c r="BG176" s="458"/>
      <c r="BH176" s="458"/>
      <c r="BI176" s="458"/>
      <c r="BJ176" s="458"/>
      <c r="BK176" s="459"/>
      <c r="BL176" s="460"/>
      <c r="BM176" s="460"/>
      <c r="BN176" s="460"/>
      <c r="BO176" s="460"/>
      <c r="BP176" s="460"/>
      <c r="BQ176" s="461"/>
      <c r="BR176" s="459"/>
      <c r="BS176" s="460"/>
      <c r="BT176" s="460"/>
      <c r="BU176" s="460"/>
      <c r="BV176" s="460"/>
      <c r="BW176" s="460"/>
      <c r="BX176" s="461"/>
      <c r="BY176" s="107"/>
      <c r="BZ176" s="105"/>
      <c r="CA176" s="105"/>
      <c r="CB176" s="105"/>
      <c r="CC176" s="105"/>
      <c r="CD176" s="105"/>
      <c r="CE176" s="106"/>
      <c r="CF176" s="458"/>
      <c r="CG176" s="458"/>
      <c r="CH176" s="458"/>
      <c r="CI176" s="458"/>
      <c r="CJ176" s="458"/>
      <c r="CK176" s="458"/>
      <c r="CL176" s="458"/>
      <c r="CM176" s="458"/>
      <c r="CN176" s="458"/>
    </row>
    <row r="177" spans="4:92" ht="14.25" customHeight="1" x14ac:dyDescent="0.35">
      <c r="E177" s="314" t="s">
        <v>874</v>
      </c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14"/>
      <c r="W177" s="314"/>
      <c r="X177" s="314"/>
      <c r="Y177" s="314"/>
      <c r="Z177" s="314"/>
      <c r="AA177" s="314"/>
      <c r="AB177" s="314"/>
      <c r="AC177" s="314"/>
      <c r="AD177" s="314"/>
      <c r="AE177" s="314"/>
      <c r="AF177" s="314"/>
      <c r="AG177" s="314"/>
      <c r="AH177" s="314"/>
      <c r="AI177" s="314"/>
      <c r="AJ177" s="314"/>
      <c r="AK177" s="314"/>
      <c r="AL177" s="314"/>
      <c r="AM177" s="314"/>
      <c r="AN177" s="314"/>
      <c r="AO177" s="314"/>
      <c r="AP177" s="314"/>
      <c r="AQ177" s="314"/>
      <c r="AR177" s="314"/>
      <c r="AS177" s="314"/>
      <c r="AT177" s="314"/>
      <c r="AU177" s="314"/>
      <c r="AV177" s="314"/>
      <c r="AW177" s="314"/>
      <c r="AX177" s="314"/>
      <c r="AY177" s="314"/>
      <c r="AZ177" s="314"/>
      <c r="BA177" s="314"/>
      <c r="BB177" s="314"/>
      <c r="BC177" s="314"/>
      <c r="BD177" s="314"/>
      <c r="BE177" s="314"/>
      <c r="BF177" s="314"/>
      <c r="BG177" s="314"/>
      <c r="BH177" s="314"/>
      <c r="BI177" s="314"/>
      <c r="BJ177" s="314"/>
      <c r="BK177" s="314"/>
      <c r="BL177" s="314"/>
      <c r="BM177" s="314"/>
      <c r="BN177" s="314"/>
      <c r="BO177" s="314"/>
      <c r="BP177" s="314"/>
      <c r="BQ177" s="314"/>
      <c r="BR177" s="314"/>
      <c r="BS177" s="314"/>
      <c r="BT177" s="314"/>
      <c r="BU177" s="314"/>
      <c r="BV177" s="314"/>
      <c r="BW177" s="314"/>
      <c r="BX177" s="314"/>
      <c r="BY177" s="314"/>
      <c r="BZ177" s="314"/>
      <c r="CA177" s="314"/>
      <c r="CB177" s="314"/>
      <c r="CC177" s="314"/>
      <c r="CD177" s="314"/>
      <c r="CE177" s="314"/>
      <c r="CF177" s="314"/>
      <c r="CG177" s="314"/>
      <c r="CH177" s="314"/>
      <c r="CI177" s="314"/>
      <c r="CJ177" s="314"/>
      <c r="CK177" s="314"/>
      <c r="CL177" s="314"/>
      <c r="CM177" s="314"/>
    </row>
    <row r="178" spans="4:92" ht="14.25" customHeight="1" x14ac:dyDescent="0.35">
      <c r="E178" s="508" t="s">
        <v>107</v>
      </c>
      <c r="F178" s="508"/>
      <c r="G178" s="508"/>
      <c r="H178" s="508"/>
      <c r="I178" s="508"/>
      <c r="J178" s="508"/>
      <c r="K178" s="508"/>
      <c r="L178" s="508"/>
      <c r="M178" s="508"/>
      <c r="N178" s="508"/>
      <c r="O178" s="508"/>
      <c r="P178" s="508"/>
      <c r="Q178" s="508"/>
      <c r="R178" s="508"/>
      <c r="S178" s="508"/>
      <c r="T178" s="508"/>
      <c r="U178" s="508"/>
      <c r="V178" s="508"/>
      <c r="W178" s="508"/>
      <c r="X178" s="508"/>
      <c r="Y178" s="508"/>
      <c r="Z178" s="508"/>
      <c r="AA178" s="508"/>
      <c r="AB178" s="508"/>
      <c r="AC178" s="508"/>
      <c r="AD178" s="508"/>
      <c r="AE178" s="508"/>
      <c r="AF178" s="508"/>
      <c r="AG178" s="508"/>
    </row>
    <row r="179" spans="4:92" ht="14.25" customHeight="1" x14ac:dyDescent="0.35"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</row>
    <row r="180" spans="4:92" ht="14.25" customHeight="1" x14ac:dyDescent="0.35">
      <c r="D180" s="425" t="s">
        <v>86</v>
      </c>
      <c r="E180" s="425"/>
      <c r="F180" s="425"/>
      <c r="G180" s="425"/>
      <c r="H180" s="425"/>
      <c r="I180" s="425"/>
      <c r="J180" s="425"/>
      <c r="K180" s="425"/>
      <c r="L180" s="425"/>
      <c r="M180" s="425"/>
      <c r="N180" s="425"/>
      <c r="O180" s="425"/>
      <c r="P180" s="425"/>
      <c r="Q180" s="425"/>
      <c r="R180" s="425"/>
      <c r="S180" s="425"/>
      <c r="T180" s="425"/>
      <c r="U180" s="425"/>
      <c r="V180" s="425"/>
      <c r="W180" s="425"/>
      <c r="X180" s="425"/>
      <c r="Y180" s="425"/>
      <c r="Z180" s="425"/>
      <c r="AA180" s="425"/>
      <c r="AB180" s="425"/>
      <c r="AC180" s="425"/>
      <c r="AD180" s="425"/>
      <c r="AE180" s="425"/>
      <c r="AF180" s="425"/>
      <c r="AG180" s="425"/>
      <c r="AH180" s="425"/>
      <c r="AI180" s="425"/>
      <c r="AJ180" s="425"/>
      <c r="AK180" s="425"/>
      <c r="AL180" s="425"/>
      <c r="AM180" s="425"/>
      <c r="AN180" s="425"/>
      <c r="AO180" s="425"/>
      <c r="AP180" s="425"/>
      <c r="AQ180" s="425"/>
      <c r="AR180" s="425"/>
      <c r="AS180" s="425"/>
      <c r="AT180" s="425"/>
      <c r="AU180" s="9"/>
      <c r="AV180" s="425" t="s">
        <v>87</v>
      </c>
      <c r="AW180" s="425"/>
      <c r="AX180" s="425"/>
      <c r="AY180" s="425"/>
      <c r="AZ180" s="425"/>
      <c r="BA180" s="425"/>
      <c r="BB180" s="425"/>
      <c r="BC180" s="425"/>
      <c r="BD180" s="425"/>
      <c r="BE180" s="425"/>
      <c r="BF180" s="425"/>
      <c r="BG180" s="425"/>
      <c r="BH180" s="425"/>
      <c r="BI180" s="425"/>
      <c r="BJ180" s="425"/>
      <c r="BK180" s="425"/>
      <c r="BL180" s="425"/>
    </row>
    <row r="181" spans="4:92" ht="14.25" customHeight="1" x14ac:dyDescent="0.35">
      <c r="D181" s="310"/>
      <c r="E181" s="310"/>
      <c r="F181" s="310"/>
      <c r="G181" s="310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  <c r="S181" s="310"/>
      <c r="T181" s="310"/>
      <c r="U181" s="310"/>
      <c r="V181" s="310"/>
      <c r="W181" s="310"/>
      <c r="X181" s="310"/>
      <c r="Y181" s="310"/>
      <c r="Z181" s="310"/>
      <c r="AA181" s="310"/>
      <c r="AB181" s="310"/>
      <c r="AC181" s="310"/>
      <c r="AD181" s="310"/>
      <c r="AE181" s="310"/>
      <c r="AF181" s="310"/>
      <c r="AG181" s="310"/>
      <c r="AH181" s="310"/>
      <c r="AI181" s="310"/>
      <c r="AJ181" s="310"/>
      <c r="AK181" s="310"/>
      <c r="AL181" s="310"/>
      <c r="AM181" s="310"/>
      <c r="AN181" s="310"/>
      <c r="AO181" s="310"/>
      <c r="AP181" s="310"/>
      <c r="AQ181" s="310"/>
      <c r="AR181" s="310"/>
      <c r="AS181" s="310"/>
      <c r="AT181" s="310"/>
      <c r="AU181" s="9"/>
      <c r="AV181" s="425"/>
      <c r="AW181" s="425"/>
      <c r="AX181" s="425"/>
      <c r="AY181" s="425"/>
      <c r="AZ181" s="425"/>
      <c r="BA181" s="425"/>
      <c r="BB181" s="425"/>
      <c r="BC181" s="425"/>
      <c r="BD181" s="425"/>
      <c r="BE181" s="425"/>
      <c r="BF181" s="425"/>
      <c r="BG181" s="425"/>
      <c r="BH181" s="425"/>
      <c r="BI181" s="425"/>
      <c r="BJ181" s="425"/>
      <c r="BK181" s="425"/>
      <c r="BL181" s="425"/>
    </row>
    <row r="182" spans="4:92" ht="14.25" customHeight="1" x14ac:dyDescent="0.35">
      <c r="D182" s="289" t="s">
        <v>23</v>
      </c>
      <c r="E182" s="289"/>
      <c r="F182" s="470" t="s">
        <v>108</v>
      </c>
      <c r="G182" s="470"/>
      <c r="H182" s="470"/>
      <c r="I182" s="470"/>
      <c r="J182" s="470"/>
      <c r="K182" s="470"/>
      <c r="L182" s="470"/>
      <c r="M182" s="470"/>
      <c r="N182" s="470"/>
      <c r="O182" s="470" t="s">
        <v>59</v>
      </c>
      <c r="P182" s="470"/>
      <c r="Q182" s="470"/>
      <c r="R182" s="470"/>
      <c r="S182" s="470"/>
      <c r="T182" s="470"/>
      <c r="U182" s="470"/>
      <c r="V182" s="470"/>
      <c r="W182" s="470"/>
      <c r="X182" s="470" t="s">
        <v>60</v>
      </c>
      <c r="Y182" s="470"/>
      <c r="Z182" s="470"/>
      <c r="AA182" s="470"/>
      <c r="AB182" s="470"/>
      <c r="AC182" s="470"/>
      <c r="AD182" s="470"/>
      <c r="AE182" s="470"/>
      <c r="AF182" s="470"/>
      <c r="AG182" s="470" t="s">
        <v>365</v>
      </c>
      <c r="AH182" s="470"/>
      <c r="AI182" s="470"/>
      <c r="AJ182" s="470"/>
      <c r="AK182" s="470"/>
      <c r="AL182" s="447" t="s">
        <v>56</v>
      </c>
      <c r="AM182" s="447"/>
      <c r="AN182" s="447"/>
      <c r="AO182" s="447"/>
      <c r="AP182" s="447"/>
      <c r="AQ182" s="447"/>
      <c r="AR182" s="447"/>
      <c r="AS182" s="447"/>
      <c r="AT182" s="447"/>
      <c r="AU182" s="3"/>
      <c r="AV182" s="14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32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6"/>
    </row>
    <row r="183" spans="4:92" ht="14.25" customHeight="1" x14ac:dyDescent="0.35">
      <c r="D183" s="289"/>
      <c r="E183" s="289"/>
      <c r="F183" s="470"/>
      <c r="G183" s="470"/>
      <c r="H183" s="470"/>
      <c r="I183" s="470"/>
      <c r="J183" s="470"/>
      <c r="K183" s="470"/>
      <c r="L183" s="470"/>
      <c r="M183" s="470"/>
      <c r="N183" s="470"/>
      <c r="O183" s="484"/>
      <c r="P183" s="484"/>
      <c r="Q183" s="484"/>
      <c r="R183" s="484"/>
      <c r="S183" s="484"/>
      <c r="T183" s="484"/>
      <c r="U183" s="484"/>
      <c r="V183" s="484"/>
      <c r="W183" s="484"/>
      <c r="X183" s="484"/>
      <c r="Y183" s="484"/>
      <c r="Z183" s="484"/>
      <c r="AA183" s="484"/>
      <c r="AB183" s="484"/>
      <c r="AC183" s="484"/>
      <c r="AD183" s="484"/>
      <c r="AE183" s="484"/>
      <c r="AF183" s="484"/>
      <c r="AG183" s="484"/>
      <c r="AH183" s="484"/>
      <c r="AI183" s="470"/>
      <c r="AJ183" s="470"/>
      <c r="AK183" s="470"/>
      <c r="AL183" s="447" t="s">
        <v>57</v>
      </c>
      <c r="AM183" s="447"/>
      <c r="AN183" s="447"/>
      <c r="AO183" s="447"/>
      <c r="AP183" s="447" t="s">
        <v>58</v>
      </c>
      <c r="AQ183" s="447"/>
      <c r="AR183" s="447"/>
      <c r="AS183" s="447"/>
      <c r="AT183" s="447"/>
      <c r="AU183" s="3"/>
      <c r="AV183" s="17"/>
      <c r="AW183" s="289" t="s">
        <v>30</v>
      </c>
      <c r="AX183" s="289"/>
      <c r="AY183" s="289"/>
      <c r="AZ183" s="289"/>
      <c r="BA183" s="289"/>
      <c r="BB183" s="289"/>
      <c r="BC183" s="289"/>
      <c r="BD183" s="289"/>
      <c r="BE183" s="289"/>
      <c r="BF183" s="289"/>
      <c r="BG183" s="289"/>
      <c r="BH183" s="289"/>
      <c r="BI183" s="289" t="s">
        <v>31</v>
      </c>
      <c r="BJ183" s="289"/>
      <c r="BK183" s="289"/>
      <c r="BL183" s="289"/>
      <c r="BM183" s="289"/>
      <c r="BN183" s="289"/>
      <c r="BO183" s="289"/>
      <c r="BP183" s="289"/>
      <c r="BQ183" s="289"/>
      <c r="BR183" s="289"/>
      <c r="BS183" s="289"/>
      <c r="BT183" s="289"/>
      <c r="BU183" s="289"/>
      <c r="BV183" s="289"/>
      <c r="BW183" s="289"/>
      <c r="BX183" s="289"/>
      <c r="BY183" s="289"/>
      <c r="BZ183" s="289"/>
      <c r="CA183" s="289" t="s">
        <v>32</v>
      </c>
      <c r="CB183" s="289"/>
      <c r="CC183" s="289"/>
      <c r="CD183" s="289"/>
      <c r="CE183" s="289"/>
      <c r="CF183" s="289"/>
      <c r="CG183" s="289"/>
      <c r="CH183" s="289"/>
      <c r="CI183" s="289"/>
      <c r="CJ183" s="289"/>
      <c r="CK183" s="289"/>
      <c r="CL183" s="289"/>
      <c r="CM183" s="289"/>
      <c r="CN183" s="18"/>
    </row>
    <row r="184" spans="4:92" ht="14.25" customHeight="1" x14ac:dyDescent="0.35">
      <c r="D184" s="194">
        <v>1</v>
      </c>
      <c r="E184" s="237"/>
      <c r="F184" s="206"/>
      <c r="G184" s="206"/>
      <c r="H184" s="206"/>
      <c r="I184" s="206"/>
      <c r="J184" s="206"/>
      <c r="K184" s="206"/>
      <c r="L184" s="206"/>
      <c r="M184" s="206"/>
      <c r="N184" s="500"/>
      <c r="O184" s="240">
        <v>1</v>
      </c>
      <c r="P184" s="241"/>
      <c r="Q184" s="241"/>
      <c r="R184" s="241"/>
      <c r="S184" s="241"/>
      <c r="T184" s="241"/>
      <c r="U184" s="241"/>
      <c r="V184" s="241"/>
      <c r="W184" s="242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240">
        <v>571</v>
      </c>
      <c r="AH184" s="241"/>
      <c r="AI184" s="241"/>
      <c r="AJ184" s="241"/>
      <c r="AK184" s="242"/>
      <c r="AL184" s="305"/>
      <c r="AM184" s="305"/>
      <c r="AN184" s="305"/>
      <c r="AO184" s="305"/>
      <c r="AP184" s="305"/>
      <c r="AQ184" s="305"/>
      <c r="AR184" s="305"/>
      <c r="AS184" s="305"/>
      <c r="AT184" s="305"/>
      <c r="AU184" s="30"/>
      <c r="AV184" s="33"/>
      <c r="AW184" s="289"/>
      <c r="AX184" s="289"/>
      <c r="AY184" s="289"/>
      <c r="AZ184" s="289"/>
      <c r="BA184" s="289"/>
      <c r="BB184" s="289"/>
      <c r="BC184" s="289"/>
      <c r="BD184" s="289"/>
      <c r="BE184" s="289"/>
      <c r="BF184" s="289"/>
      <c r="BG184" s="289"/>
      <c r="BH184" s="289"/>
      <c r="BI184" s="289"/>
      <c r="BJ184" s="289"/>
      <c r="BK184" s="289"/>
      <c r="BL184" s="289"/>
      <c r="BM184" s="289"/>
      <c r="BN184" s="289"/>
      <c r="BO184" s="289"/>
      <c r="BP184" s="289"/>
      <c r="BQ184" s="289"/>
      <c r="BR184" s="289"/>
      <c r="BS184" s="289"/>
      <c r="BT184" s="289"/>
      <c r="BU184" s="289"/>
      <c r="BV184" s="289"/>
      <c r="BW184" s="289"/>
      <c r="BX184" s="289"/>
      <c r="BY184" s="289"/>
      <c r="BZ184" s="289"/>
      <c r="CA184" s="289"/>
      <c r="CB184" s="289"/>
      <c r="CC184" s="289"/>
      <c r="CD184" s="289"/>
      <c r="CE184" s="289"/>
      <c r="CF184" s="289"/>
      <c r="CG184" s="289"/>
      <c r="CH184" s="289"/>
      <c r="CI184" s="289"/>
      <c r="CJ184" s="289"/>
      <c r="CK184" s="289"/>
      <c r="CL184" s="289"/>
      <c r="CM184" s="289"/>
      <c r="CN184" s="18"/>
    </row>
    <row r="185" spans="4:92" ht="14.25" customHeight="1" x14ac:dyDescent="0.35">
      <c r="D185" s="194">
        <v>2</v>
      </c>
      <c r="E185" s="237"/>
      <c r="F185" s="206"/>
      <c r="G185" s="206"/>
      <c r="H185" s="206"/>
      <c r="I185" s="206"/>
      <c r="J185" s="206"/>
      <c r="K185" s="206"/>
      <c r="L185" s="206"/>
      <c r="M185" s="206"/>
      <c r="N185" s="500"/>
      <c r="O185" s="240">
        <v>2</v>
      </c>
      <c r="P185" s="241"/>
      <c r="Q185" s="241"/>
      <c r="R185" s="241"/>
      <c r="S185" s="241"/>
      <c r="T185" s="241"/>
      <c r="U185" s="241"/>
      <c r="V185" s="241"/>
      <c r="W185" s="242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240">
        <v>213</v>
      </c>
      <c r="AH185" s="241"/>
      <c r="AI185" s="241"/>
      <c r="AJ185" s="241"/>
      <c r="AK185" s="242"/>
      <c r="AL185" s="305"/>
      <c r="AM185" s="305"/>
      <c r="AN185" s="305"/>
      <c r="AO185" s="305"/>
      <c r="AP185" s="305"/>
      <c r="AQ185" s="305"/>
      <c r="AR185" s="305"/>
      <c r="AS185" s="305"/>
      <c r="AT185" s="305"/>
      <c r="AU185" s="30"/>
      <c r="AV185" s="33"/>
      <c r="AW185" s="272" t="s">
        <v>27</v>
      </c>
      <c r="AX185" s="272"/>
      <c r="AY185" s="272"/>
      <c r="AZ185" s="272"/>
      <c r="BA185" s="272"/>
      <c r="BB185" s="272"/>
      <c r="BC185" s="272"/>
      <c r="BD185" s="272"/>
      <c r="BE185" s="272"/>
      <c r="BF185" s="272"/>
      <c r="BG185" s="272"/>
      <c r="BH185" s="272"/>
      <c r="BI185" s="272" t="s">
        <v>777</v>
      </c>
      <c r="BJ185" s="272"/>
      <c r="BK185" s="272"/>
      <c r="BL185" s="272"/>
      <c r="BM185" s="272"/>
      <c r="BN185" s="272"/>
      <c r="BO185" s="272"/>
      <c r="BP185" s="272"/>
      <c r="BQ185" s="272"/>
      <c r="BR185" s="272"/>
      <c r="BS185" s="272"/>
      <c r="BT185" s="272"/>
      <c r="BU185" s="272"/>
      <c r="BV185" s="272"/>
      <c r="BW185" s="272"/>
      <c r="BX185" s="272"/>
      <c r="BY185" s="272"/>
      <c r="BZ185" s="272"/>
      <c r="CA185" s="272"/>
      <c r="CB185" s="272"/>
      <c r="CC185" s="272"/>
      <c r="CD185" s="272"/>
      <c r="CE185" s="272"/>
      <c r="CF185" s="272"/>
      <c r="CG185" s="272"/>
      <c r="CH185" s="272"/>
      <c r="CI185" s="272"/>
      <c r="CJ185" s="272"/>
      <c r="CK185" s="272"/>
      <c r="CL185" s="272"/>
      <c r="CM185" s="272"/>
      <c r="CN185" s="18"/>
    </row>
    <row r="186" spans="4:92" ht="14.25" customHeight="1" x14ac:dyDescent="0.35">
      <c r="D186" s="194">
        <v>3</v>
      </c>
      <c r="E186" s="237"/>
      <c r="F186" s="206"/>
      <c r="G186" s="206"/>
      <c r="H186" s="206"/>
      <c r="I186" s="206"/>
      <c r="J186" s="206"/>
      <c r="K186" s="206"/>
      <c r="L186" s="206"/>
      <c r="M186" s="206"/>
      <c r="N186" s="500"/>
      <c r="O186" s="240">
        <v>3</v>
      </c>
      <c r="P186" s="241"/>
      <c r="Q186" s="241"/>
      <c r="R186" s="241"/>
      <c r="S186" s="241"/>
      <c r="T186" s="241"/>
      <c r="U186" s="241"/>
      <c r="V186" s="241"/>
      <c r="W186" s="242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240">
        <v>320</v>
      </c>
      <c r="AH186" s="241"/>
      <c r="AI186" s="241"/>
      <c r="AJ186" s="241"/>
      <c r="AK186" s="242"/>
      <c r="AL186" s="305"/>
      <c r="AM186" s="305"/>
      <c r="AN186" s="305"/>
      <c r="AO186" s="305"/>
      <c r="AP186" s="305"/>
      <c r="AQ186" s="305"/>
      <c r="AR186" s="305"/>
      <c r="AS186" s="305"/>
      <c r="AT186" s="305"/>
      <c r="AU186" s="30"/>
      <c r="AV186" s="33"/>
      <c r="AW186" s="272" t="s">
        <v>28</v>
      </c>
      <c r="AX186" s="272"/>
      <c r="AY186" s="272"/>
      <c r="AZ186" s="272"/>
      <c r="BA186" s="272"/>
      <c r="BB186" s="272"/>
      <c r="BC186" s="272"/>
      <c r="BD186" s="272"/>
      <c r="BE186" s="272"/>
      <c r="BF186" s="272"/>
      <c r="BG186" s="272"/>
      <c r="BH186" s="272"/>
      <c r="BI186" s="272" t="s">
        <v>778</v>
      </c>
      <c r="BJ186" s="272"/>
      <c r="BK186" s="272"/>
      <c r="BL186" s="272"/>
      <c r="BM186" s="272"/>
      <c r="BN186" s="272"/>
      <c r="BO186" s="272"/>
      <c r="BP186" s="272"/>
      <c r="BQ186" s="272"/>
      <c r="BR186" s="272"/>
      <c r="BS186" s="272"/>
      <c r="BT186" s="272"/>
      <c r="BU186" s="272"/>
      <c r="BV186" s="272"/>
      <c r="BW186" s="272"/>
      <c r="BX186" s="272"/>
      <c r="BY186" s="272"/>
      <c r="BZ186" s="272"/>
      <c r="CA186" s="272"/>
      <c r="CB186" s="272"/>
      <c r="CC186" s="272"/>
      <c r="CD186" s="272"/>
      <c r="CE186" s="272"/>
      <c r="CF186" s="272"/>
      <c r="CG186" s="272"/>
      <c r="CH186" s="272"/>
      <c r="CI186" s="272"/>
      <c r="CJ186" s="272"/>
      <c r="CK186" s="272"/>
      <c r="CL186" s="272"/>
      <c r="CM186" s="272"/>
      <c r="CN186" s="18"/>
    </row>
    <row r="187" spans="4:92" ht="14.25" customHeight="1" x14ac:dyDescent="0.35">
      <c r="D187" s="194">
        <v>4</v>
      </c>
      <c r="E187" s="237"/>
      <c r="F187" s="206"/>
      <c r="G187" s="206"/>
      <c r="H187" s="206"/>
      <c r="I187" s="206"/>
      <c r="J187" s="206"/>
      <c r="K187" s="206"/>
      <c r="L187" s="206"/>
      <c r="M187" s="206"/>
      <c r="N187" s="500"/>
      <c r="O187" s="240">
        <v>4</v>
      </c>
      <c r="P187" s="241"/>
      <c r="Q187" s="241"/>
      <c r="R187" s="241"/>
      <c r="S187" s="241"/>
      <c r="T187" s="241"/>
      <c r="U187" s="241"/>
      <c r="V187" s="241"/>
      <c r="W187" s="242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240">
        <v>661</v>
      </c>
      <c r="AH187" s="241"/>
      <c r="AI187" s="241"/>
      <c r="AJ187" s="241"/>
      <c r="AK187" s="242"/>
      <c r="AL187" s="305"/>
      <c r="AM187" s="305"/>
      <c r="AN187" s="305"/>
      <c r="AO187" s="305"/>
      <c r="AP187" s="305"/>
      <c r="AQ187" s="305"/>
      <c r="AR187" s="305"/>
      <c r="AS187" s="305"/>
      <c r="AT187" s="305"/>
      <c r="AU187" s="30"/>
      <c r="AV187" s="33"/>
      <c r="AW187" s="272" t="s">
        <v>29</v>
      </c>
      <c r="AX187" s="272"/>
      <c r="AY187" s="272"/>
      <c r="AZ187" s="272"/>
      <c r="BA187" s="272"/>
      <c r="BB187" s="272"/>
      <c r="BC187" s="272"/>
      <c r="BD187" s="272"/>
      <c r="BE187" s="272"/>
      <c r="BF187" s="272"/>
      <c r="BG187" s="272"/>
      <c r="BH187" s="272"/>
      <c r="BI187" s="272" t="s">
        <v>717</v>
      </c>
      <c r="BJ187" s="272"/>
      <c r="BK187" s="272"/>
      <c r="BL187" s="272"/>
      <c r="BM187" s="272"/>
      <c r="BN187" s="272"/>
      <c r="BO187" s="272"/>
      <c r="BP187" s="272"/>
      <c r="BQ187" s="272"/>
      <c r="BR187" s="272"/>
      <c r="BS187" s="272"/>
      <c r="BT187" s="272"/>
      <c r="BU187" s="272"/>
      <c r="BV187" s="272"/>
      <c r="BW187" s="272"/>
      <c r="BX187" s="272"/>
      <c r="BY187" s="272"/>
      <c r="BZ187" s="272"/>
      <c r="CA187" s="272"/>
      <c r="CB187" s="272"/>
      <c r="CC187" s="272"/>
      <c r="CD187" s="272"/>
      <c r="CE187" s="272"/>
      <c r="CF187" s="272"/>
      <c r="CG187" s="272"/>
      <c r="CH187" s="272"/>
      <c r="CI187" s="272"/>
      <c r="CJ187" s="272"/>
      <c r="CK187" s="272"/>
      <c r="CL187" s="272"/>
      <c r="CM187" s="272"/>
      <c r="CN187" s="18"/>
    </row>
    <row r="188" spans="4:92" ht="14.25" customHeight="1" x14ac:dyDescent="0.35">
      <c r="D188" s="194">
        <v>5</v>
      </c>
      <c r="E188" s="237"/>
      <c r="F188" s="206"/>
      <c r="G188" s="206"/>
      <c r="H188" s="206"/>
      <c r="I188" s="206"/>
      <c r="J188" s="206"/>
      <c r="K188" s="206"/>
      <c r="L188" s="206"/>
      <c r="M188" s="206"/>
      <c r="N188" s="500"/>
      <c r="O188" s="240">
        <v>5</v>
      </c>
      <c r="P188" s="241"/>
      <c r="Q188" s="241"/>
      <c r="R188" s="241"/>
      <c r="S188" s="241"/>
      <c r="T188" s="241"/>
      <c r="U188" s="241"/>
      <c r="V188" s="241"/>
      <c r="W188" s="242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240">
        <v>49</v>
      </c>
      <c r="AH188" s="241"/>
      <c r="AI188" s="241"/>
      <c r="AJ188" s="241"/>
      <c r="AK188" s="242"/>
      <c r="AL188" s="305"/>
      <c r="AM188" s="305"/>
      <c r="AN188" s="305"/>
      <c r="AO188" s="305"/>
      <c r="AP188" s="305"/>
      <c r="AQ188" s="305"/>
      <c r="AR188" s="305"/>
      <c r="AS188" s="305"/>
      <c r="AT188" s="305"/>
      <c r="AU188" s="30"/>
      <c r="AV188" s="33"/>
      <c r="AW188" s="272" t="s">
        <v>33</v>
      </c>
      <c r="AX188" s="272"/>
      <c r="AY188" s="272"/>
      <c r="AZ188" s="272"/>
      <c r="BA188" s="272"/>
      <c r="BB188" s="272"/>
      <c r="BC188" s="272"/>
      <c r="BD188" s="272"/>
      <c r="BE188" s="272"/>
      <c r="BF188" s="272"/>
      <c r="BG188" s="272"/>
      <c r="BH188" s="272"/>
      <c r="BI188" s="272" t="s">
        <v>779</v>
      </c>
      <c r="BJ188" s="272"/>
      <c r="BK188" s="272"/>
      <c r="BL188" s="272"/>
      <c r="BM188" s="272"/>
      <c r="BN188" s="272"/>
      <c r="BO188" s="272"/>
      <c r="BP188" s="272"/>
      <c r="BQ188" s="272"/>
      <c r="BR188" s="272"/>
      <c r="BS188" s="272"/>
      <c r="BT188" s="272"/>
      <c r="BU188" s="272"/>
      <c r="BV188" s="272"/>
      <c r="BW188" s="272"/>
      <c r="BX188" s="272"/>
      <c r="BY188" s="272"/>
      <c r="BZ188" s="272"/>
      <c r="CA188" s="272"/>
      <c r="CB188" s="272"/>
      <c r="CC188" s="272"/>
      <c r="CD188" s="272"/>
      <c r="CE188" s="272"/>
      <c r="CF188" s="272"/>
      <c r="CG188" s="272"/>
      <c r="CH188" s="272"/>
      <c r="CI188" s="272"/>
      <c r="CJ188" s="272"/>
      <c r="CK188" s="272"/>
      <c r="CL188" s="272"/>
      <c r="CM188" s="272"/>
      <c r="CN188" s="18"/>
    </row>
    <row r="189" spans="4:92" ht="14.25" customHeight="1" x14ac:dyDescent="0.35">
      <c r="D189" s="194">
        <v>6</v>
      </c>
      <c r="E189" s="237"/>
      <c r="F189" s="206"/>
      <c r="G189" s="206"/>
      <c r="H189" s="206"/>
      <c r="I189" s="206"/>
      <c r="J189" s="206"/>
      <c r="K189" s="206"/>
      <c r="L189" s="206"/>
      <c r="M189" s="206"/>
      <c r="N189" s="500"/>
      <c r="O189" s="240">
        <v>6</v>
      </c>
      <c r="P189" s="241"/>
      <c r="Q189" s="241"/>
      <c r="R189" s="241"/>
      <c r="S189" s="241"/>
      <c r="T189" s="241"/>
      <c r="U189" s="241"/>
      <c r="V189" s="241"/>
      <c r="W189" s="242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240">
        <v>455</v>
      </c>
      <c r="AH189" s="241"/>
      <c r="AI189" s="241"/>
      <c r="AJ189" s="241"/>
      <c r="AK189" s="242"/>
      <c r="AL189" s="305"/>
      <c r="AM189" s="305"/>
      <c r="AN189" s="305"/>
      <c r="AO189" s="305"/>
      <c r="AP189" s="305"/>
      <c r="AQ189" s="305"/>
      <c r="AR189" s="305"/>
      <c r="AS189" s="305"/>
      <c r="AT189" s="305"/>
      <c r="AU189" s="30"/>
      <c r="AV189" s="33"/>
      <c r="AW189" s="47" t="s">
        <v>366</v>
      </c>
      <c r="AX189" s="30"/>
      <c r="AY189" s="3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6"/>
      <c r="CI189" s="6"/>
      <c r="CJ189" s="6"/>
      <c r="CK189" s="6"/>
      <c r="CL189" s="6"/>
      <c r="CM189" s="6"/>
      <c r="CN189" s="18"/>
    </row>
    <row r="190" spans="4:92" ht="14.25" customHeight="1" x14ac:dyDescent="0.35">
      <c r="D190" s="194">
        <v>7</v>
      </c>
      <c r="E190" s="237"/>
      <c r="F190" s="205"/>
      <c r="G190" s="205"/>
      <c r="H190" s="205"/>
      <c r="I190" s="205"/>
      <c r="J190" s="205"/>
      <c r="K190" s="205"/>
      <c r="L190" s="205"/>
      <c r="M190" s="205"/>
      <c r="N190" s="205"/>
      <c r="O190" s="501"/>
      <c r="P190" s="501"/>
      <c r="Q190" s="501"/>
      <c r="R190" s="501"/>
      <c r="S190" s="501"/>
      <c r="T190" s="501"/>
      <c r="U190" s="501"/>
      <c r="V190" s="501"/>
      <c r="W190" s="501"/>
      <c r="X190" s="501"/>
      <c r="Y190" s="501"/>
      <c r="Z190" s="501"/>
      <c r="AA190" s="501"/>
      <c r="AB190" s="501"/>
      <c r="AC190" s="501"/>
      <c r="AD190" s="501"/>
      <c r="AE190" s="501"/>
      <c r="AF190" s="501"/>
      <c r="AG190" s="501"/>
      <c r="AH190" s="501"/>
      <c r="AI190" s="305"/>
      <c r="AJ190" s="305"/>
      <c r="AK190" s="305"/>
      <c r="AL190" s="305"/>
      <c r="AM190" s="305"/>
      <c r="AN190" s="305"/>
      <c r="AO190" s="305"/>
      <c r="AP190" s="305"/>
      <c r="AQ190" s="305"/>
      <c r="AR190" s="305"/>
      <c r="AS190" s="305"/>
      <c r="AT190" s="305"/>
      <c r="AU190" s="30"/>
      <c r="AV190" s="35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7"/>
      <c r="BH190" s="37"/>
      <c r="BI190" s="37"/>
      <c r="BJ190" s="37"/>
      <c r="BK190" s="37"/>
      <c r="BL190" s="37"/>
      <c r="BM190" s="37"/>
      <c r="BN190" s="37"/>
      <c r="BO190" s="37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1"/>
    </row>
    <row r="191" spans="4:92" ht="14.25" customHeight="1" x14ac:dyDescent="0.35">
      <c r="D191" s="194">
        <v>8</v>
      </c>
      <c r="E191" s="237"/>
      <c r="F191" s="205"/>
      <c r="G191" s="205"/>
      <c r="H191" s="205"/>
      <c r="I191" s="205"/>
      <c r="J191" s="205"/>
      <c r="K191" s="205"/>
      <c r="L191" s="205"/>
      <c r="M191" s="205"/>
      <c r="N191" s="205"/>
      <c r="O191" s="305"/>
      <c r="P191" s="305"/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  <c r="AA191" s="305"/>
      <c r="AB191" s="305"/>
      <c r="AC191" s="305"/>
      <c r="AD191" s="305"/>
      <c r="AE191" s="305"/>
      <c r="AF191" s="305"/>
      <c r="AG191" s="305"/>
      <c r="AH191" s="305"/>
      <c r="AI191" s="305"/>
      <c r="AJ191" s="305"/>
      <c r="AK191" s="305"/>
      <c r="AL191" s="305"/>
      <c r="AM191" s="305"/>
      <c r="AN191" s="305"/>
      <c r="AO191" s="305"/>
      <c r="AP191" s="305"/>
      <c r="AQ191" s="305"/>
      <c r="AR191" s="305"/>
      <c r="AS191" s="305"/>
      <c r="AT191" s="305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4"/>
      <c r="BH191" s="34"/>
      <c r="BI191" s="34"/>
      <c r="BJ191" s="34"/>
      <c r="BK191" s="34"/>
      <c r="BL191" s="34"/>
      <c r="BM191" s="34"/>
      <c r="BN191" s="34"/>
      <c r="BO191" s="34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</row>
    <row r="192" spans="4:92" ht="14.25" customHeight="1" x14ac:dyDescent="0.35">
      <c r="D192" s="194">
        <v>9</v>
      </c>
      <c r="E192" s="237"/>
      <c r="F192" s="205"/>
      <c r="G192" s="205"/>
      <c r="H192" s="205"/>
      <c r="I192" s="205"/>
      <c r="J192" s="205"/>
      <c r="K192" s="205"/>
      <c r="L192" s="205"/>
      <c r="M192" s="205"/>
      <c r="N192" s="2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  <c r="AA192" s="305"/>
      <c r="AB192" s="305"/>
      <c r="AC192" s="305"/>
      <c r="AD192" s="305"/>
      <c r="AE192" s="305"/>
      <c r="AF192" s="305"/>
      <c r="AG192" s="305"/>
      <c r="AH192" s="305"/>
      <c r="AI192" s="305"/>
      <c r="AJ192" s="305"/>
      <c r="AK192" s="305"/>
      <c r="AL192" s="305"/>
      <c r="AM192" s="305"/>
      <c r="AN192" s="305"/>
      <c r="AO192" s="305"/>
      <c r="AP192" s="305"/>
      <c r="AQ192" s="305"/>
      <c r="AR192" s="305"/>
      <c r="AS192" s="305"/>
      <c r="AT192" s="305"/>
      <c r="AU192" s="30"/>
      <c r="AV192" s="425" t="s">
        <v>88</v>
      </c>
      <c r="AW192" s="425"/>
      <c r="AX192" s="425"/>
      <c r="AY192" s="425"/>
      <c r="AZ192" s="425"/>
      <c r="BA192" s="425"/>
      <c r="BB192" s="425"/>
      <c r="BC192" s="425"/>
      <c r="BD192" s="425"/>
      <c r="BE192" s="425"/>
      <c r="BF192" s="425"/>
      <c r="BG192" s="425"/>
      <c r="BH192" s="425"/>
      <c r="BI192" s="425"/>
      <c r="BJ192" s="425"/>
      <c r="BK192" s="425"/>
      <c r="BL192" s="425"/>
      <c r="BM192" s="425"/>
      <c r="BN192" s="425"/>
      <c r="BO192" s="425"/>
      <c r="BP192" s="425"/>
      <c r="BQ192" s="425"/>
      <c r="BR192" s="425"/>
      <c r="BS192" s="425"/>
      <c r="BT192" s="425"/>
      <c r="BU192" s="425"/>
      <c r="BV192" s="425"/>
      <c r="BW192" s="425"/>
      <c r="BX192" s="425"/>
      <c r="BY192" s="425"/>
      <c r="BZ192" s="425"/>
      <c r="CA192" s="425"/>
      <c r="CB192" s="425"/>
      <c r="CC192" s="425"/>
      <c r="CD192" s="425"/>
      <c r="CE192" s="425"/>
      <c r="CF192" s="425"/>
      <c r="CG192" s="425"/>
      <c r="CH192" s="425"/>
      <c r="CI192" s="425"/>
      <c r="CJ192" s="425"/>
      <c r="CK192" s="425"/>
      <c r="CL192" s="425"/>
      <c r="CM192" s="425"/>
      <c r="CN192" s="425"/>
    </row>
    <row r="193" spans="4:93" ht="14.25" customHeight="1" x14ac:dyDescent="0.35">
      <c r="D193" s="194">
        <v>10</v>
      </c>
      <c r="E193" s="237"/>
      <c r="F193" s="205"/>
      <c r="G193" s="205"/>
      <c r="H193" s="205"/>
      <c r="I193" s="205"/>
      <c r="J193" s="205"/>
      <c r="K193" s="205"/>
      <c r="L193" s="205"/>
      <c r="M193" s="205"/>
      <c r="N193" s="2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5"/>
      <c r="AB193" s="305"/>
      <c r="AC193" s="305"/>
      <c r="AD193" s="305"/>
      <c r="AE193" s="305"/>
      <c r="AF193" s="305"/>
      <c r="AG193" s="305"/>
      <c r="AH193" s="305"/>
      <c r="AI193" s="305"/>
      <c r="AJ193" s="305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  <c r="AU193" s="30"/>
      <c r="AV193" s="425"/>
      <c r="AW193" s="425"/>
      <c r="AX193" s="425"/>
      <c r="AY193" s="425"/>
      <c r="AZ193" s="425"/>
      <c r="BA193" s="425"/>
      <c r="BB193" s="425"/>
      <c r="BC193" s="425"/>
      <c r="BD193" s="425"/>
      <c r="BE193" s="425"/>
      <c r="BF193" s="425"/>
      <c r="BG193" s="425"/>
      <c r="BH193" s="425"/>
      <c r="BI193" s="425"/>
      <c r="BJ193" s="425"/>
      <c r="BK193" s="425"/>
      <c r="BL193" s="425"/>
      <c r="BM193" s="425"/>
      <c r="BN193" s="425"/>
      <c r="BO193" s="425"/>
      <c r="BP193" s="425"/>
      <c r="BQ193" s="425"/>
      <c r="BR193" s="425"/>
      <c r="BS193" s="425"/>
      <c r="BT193" s="425"/>
      <c r="BU193" s="425"/>
      <c r="BV193" s="425"/>
      <c r="BW193" s="425"/>
      <c r="BX193" s="425"/>
      <c r="BY193" s="425"/>
      <c r="BZ193" s="425"/>
      <c r="CA193" s="425"/>
      <c r="CB193" s="425"/>
      <c r="CC193" s="425"/>
      <c r="CD193" s="425"/>
      <c r="CE193" s="425"/>
      <c r="CF193" s="425"/>
      <c r="CG193" s="425"/>
      <c r="CH193" s="425"/>
      <c r="CI193" s="425"/>
      <c r="CJ193" s="425"/>
      <c r="CK193" s="425"/>
      <c r="CL193" s="425"/>
      <c r="CM193" s="425"/>
      <c r="CN193" s="425"/>
    </row>
    <row r="194" spans="4:93" ht="14.25" customHeight="1" x14ac:dyDescent="0.35">
      <c r="D194" s="194">
        <v>11</v>
      </c>
      <c r="E194" s="237"/>
      <c r="F194" s="205"/>
      <c r="G194" s="205"/>
      <c r="H194" s="205"/>
      <c r="I194" s="205"/>
      <c r="J194" s="205"/>
      <c r="K194" s="205"/>
      <c r="L194" s="205"/>
      <c r="M194" s="205"/>
      <c r="N194" s="205"/>
      <c r="O194" s="305"/>
      <c r="P194" s="305"/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  <c r="AA194" s="305"/>
      <c r="AB194" s="305"/>
      <c r="AC194" s="305"/>
      <c r="AD194" s="305"/>
      <c r="AE194" s="305"/>
      <c r="AF194" s="305"/>
      <c r="AG194" s="305"/>
      <c r="AH194" s="305"/>
      <c r="AI194" s="305"/>
      <c r="AJ194" s="305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  <c r="AU194" s="30"/>
      <c r="AV194" s="38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40"/>
      <c r="BH194" s="40"/>
      <c r="BI194" s="40"/>
      <c r="BJ194" s="40"/>
      <c r="BK194" s="40"/>
      <c r="BL194" s="40"/>
      <c r="BM194" s="40"/>
      <c r="BN194" s="40"/>
      <c r="BO194" s="40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6"/>
    </row>
    <row r="195" spans="4:93" ht="14.25" customHeight="1" x14ac:dyDescent="0.35">
      <c r="D195" s="194">
        <v>12</v>
      </c>
      <c r="E195" s="237"/>
      <c r="F195" s="205"/>
      <c r="G195" s="205"/>
      <c r="H195" s="205"/>
      <c r="I195" s="205"/>
      <c r="J195" s="205"/>
      <c r="K195" s="205"/>
      <c r="L195" s="205"/>
      <c r="M195" s="205"/>
      <c r="N195" s="205"/>
      <c r="O195" s="305"/>
      <c r="P195" s="305"/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5"/>
      <c r="AB195" s="305"/>
      <c r="AC195" s="305"/>
      <c r="AD195" s="305"/>
      <c r="AE195" s="305"/>
      <c r="AF195" s="305"/>
      <c r="AG195" s="305"/>
      <c r="AH195" s="305"/>
      <c r="AI195" s="305"/>
      <c r="AJ195" s="305"/>
      <c r="AK195" s="305"/>
      <c r="AL195" s="305"/>
      <c r="AM195" s="305"/>
      <c r="AN195" s="305"/>
      <c r="AO195" s="305"/>
      <c r="AP195" s="305"/>
      <c r="AQ195" s="305"/>
      <c r="AR195" s="305"/>
      <c r="AS195" s="305"/>
      <c r="AT195" s="305"/>
      <c r="AU195" s="30"/>
      <c r="AV195" s="17"/>
      <c r="AW195" s="447" t="s">
        <v>34</v>
      </c>
      <c r="AX195" s="447"/>
      <c r="AY195" s="447"/>
      <c r="AZ195" s="447"/>
      <c r="BA195" s="447"/>
      <c r="BB195" s="447"/>
      <c r="BC195" s="447"/>
      <c r="BD195" s="447"/>
      <c r="BE195" s="447"/>
      <c r="BF195" s="447"/>
      <c r="BG195" s="447"/>
      <c r="BH195" s="447"/>
      <c r="BI195" s="447"/>
      <c r="BJ195" s="447"/>
      <c r="BK195" s="447"/>
      <c r="BL195" s="447"/>
      <c r="BM195" s="470" t="s">
        <v>37</v>
      </c>
      <c r="BN195" s="470"/>
      <c r="BO195" s="470"/>
      <c r="BP195" s="470"/>
      <c r="BQ195" s="470"/>
      <c r="BR195" s="470"/>
      <c r="BS195" s="470"/>
      <c r="BT195" s="470"/>
      <c r="BU195" s="470"/>
      <c r="BV195" s="470" t="s">
        <v>38</v>
      </c>
      <c r="BW195" s="470"/>
      <c r="BX195" s="470"/>
      <c r="BY195" s="470"/>
      <c r="BZ195" s="470"/>
      <c r="CA195" s="470"/>
      <c r="CB195" s="470"/>
      <c r="CC195" s="470"/>
      <c r="CD195" s="470"/>
      <c r="CE195" s="470" t="s">
        <v>39</v>
      </c>
      <c r="CF195" s="470"/>
      <c r="CG195" s="470"/>
      <c r="CH195" s="470"/>
      <c r="CI195" s="470"/>
      <c r="CJ195" s="470"/>
      <c r="CK195" s="470"/>
      <c r="CL195" s="470"/>
      <c r="CM195" s="470"/>
      <c r="CN195" s="41"/>
      <c r="CO195" s="9"/>
    </row>
    <row r="196" spans="4:93" ht="14.25" customHeight="1" x14ac:dyDescent="0.35">
      <c r="D196" s="194">
        <v>13</v>
      </c>
      <c r="E196" s="237"/>
      <c r="F196" s="205"/>
      <c r="G196" s="205"/>
      <c r="H196" s="205"/>
      <c r="I196" s="205"/>
      <c r="J196" s="205"/>
      <c r="K196" s="205"/>
      <c r="L196" s="205"/>
      <c r="M196" s="205"/>
      <c r="N196" s="205"/>
      <c r="O196" s="305"/>
      <c r="P196" s="305"/>
      <c r="Q196" s="305"/>
      <c r="R196" s="305"/>
      <c r="S196" s="305"/>
      <c r="T196" s="305"/>
      <c r="U196" s="305"/>
      <c r="V196" s="305"/>
      <c r="W196" s="305"/>
      <c r="X196" s="305"/>
      <c r="Y196" s="305"/>
      <c r="Z196" s="305"/>
      <c r="AA196" s="305"/>
      <c r="AB196" s="305"/>
      <c r="AC196" s="305"/>
      <c r="AD196" s="305"/>
      <c r="AE196" s="305"/>
      <c r="AF196" s="305"/>
      <c r="AG196" s="305"/>
      <c r="AH196" s="305"/>
      <c r="AI196" s="305"/>
      <c r="AJ196" s="305"/>
      <c r="AK196" s="305"/>
      <c r="AL196" s="305"/>
      <c r="AM196" s="305"/>
      <c r="AN196" s="305"/>
      <c r="AO196" s="305"/>
      <c r="AP196" s="305"/>
      <c r="AQ196" s="305"/>
      <c r="AR196" s="305"/>
      <c r="AS196" s="305"/>
      <c r="AT196" s="305"/>
      <c r="AU196" s="30"/>
      <c r="AV196" s="42"/>
      <c r="AW196" s="447"/>
      <c r="AX196" s="447"/>
      <c r="AY196" s="447"/>
      <c r="AZ196" s="447"/>
      <c r="BA196" s="447"/>
      <c r="BB196" s="447"/>
      <c r="BC196" s="447"/>
      <c r="BD196" s="447"/>
      <c r="BE196" s="447"/>
      <c r="BF196" s="447"/>
      <c r="BG196" s="447"/>
      <c r="BH196" s="447"/>
      <c r="BI196" s="447"/>
      <c r="BJ196" s="447"/>
      <c r="BK196" s="447"/>
      <c r="BL196" s="447"/>
      <c r="BM196" s="470"/>
      <c r="BN196" s="470"/>
      <c r="BO196" s="470"/>
      <c r="BP196" s="470"/>
      <c r="BQ196" s="470"/>
      <c r="BR196" s="470"/>
      <c r="BS196" s="470"/>
      <c r="BT196" s="470"/>
      <c r="BU196" s="470"/>
      <c r="BV196" s="470"/>
      <c r="BW196" s="470"/>
      <c r="BX196" s="470"/>
      <c r="BY196" s="470"/>
      <c r="BZ196" s="470"/>
      <c r="CA196" s="470"/>
      <c r="CB196" s="470"/>
      <c r="CC196" s="470"/>
      <c r="CD196" s="470"/>
      <c r="CE196" s="470"/>
      <c r="CF196" s="470"/>
      <c r="CG196" s="470"/>
      <c r="CH196" s="470"/>
      <c r="CI196" s="470"/>
      <c r="CJ196" s="470"/>
      <c r="CK196" s="470"/>
      <c r="CL196" s="470"/>
      <c r="CM196" s="470"/>
      <c r="CN196" s="41"/>
      <c r="CO196" s="9"/>
    </row>
    <row r="197" spans="4:93" ht="14.25" customHeight="1" x14ac:dyDescent="0.35">
      <c r="D197" s="194">
        <v>14</v>
      </c>
      <c r="E197" s="237"/>
      <c r="F197" s="205"/>
      <c r="G197" s="205"/>
      <c r="H197" s="205"/>
      <c r="I197" s="205"/>
      <c r="J197" s="205"/>
      <c r="K197" s="205"/>
      <c r="L197" s="205"/>
      <c r="M197" s="205"/>
      <c r="N197" s="205"/>
      <c r="O197" s="305"/>
      <c r="P197" s="305"/>
      <c r="Q197" s="305"/>
      <c r="R197" s="305"/>
      <c r="S197" s="305"/>
      <c r="T197" s="305"/>
      <c r="U197" s="305"/>
      <c r="V197" s="305"/>
      <c r="W197" s="305"/>
      <c r="X197" s="305"/>
      <c r="Y197" s="305"/>
      <c r="Z197" s="305"/>
      <c r="AA197" s="305"/>
      <c r="AB197" s="305"/>
      <c r="AC197" s="305"/>
      <c r="AD197" s="305"/>
      <c r="AE197" s="305"/>
      <c r="AF197" s="305"/>
      <c r="AG197" s="305"/>
      <c r="AH197" s="305"/>
      <c r="AI197" s="305"/>
      <c r="AJ197" s="305"/>
      <c r="AK197" s="305"/>
      <c r="AL197" s="305"/>
      <c r="AM197" s="305"/>
      <c r="AN197" s="305"/>
      <c r="AO197" s="305"/>
      <c r="AP197" s="305"/>
      <c r="AQ197" s="305"/>
      <c r="AR197" s="305"/>
      <c r="AS197" s="305"/>
      <c r="AT197" s="305"/>
      <c r="AU197" s="30"/>
      <c r="AV197" s="33"/>
      <c r="AW197" s="289" t="s">
        <v>35</v>
      </c>
      <c r="AX197" s="289"/>
      <c r="AY197" s="289"/>
      <c r="AZ197" s="289"/>
      <c r="BA197" s="289"/>
      <c r="BB197" s="289"/>
      <c r="BC197" s="289"/>
      <c r="BD197" s="289"/>
      <c r="BE197" s="289" t="s">
        <v>36</v>
      </c>
      <c r="BF197" s="289"/>
      <c r="BG197" s="289"/>
      <c r="BH197" s="289"/>
      <c r="BI197" s="289"/>
      <c r="BJ197" s="289"/>
      <c r="BK197" s="289"/>
      <c r="BL197" s="289"/>
      <c r="BM197" s="470"/>
      <c r="BN197" s="470"/>
      <c r="BO197" s="470"/>
      <c r="BP197" s="470"/>
      <c r="BQ197" s="470"/>
      <c r="BR197" s="470"/>
      <c r="BS197" s="470"/>
      <c r="BT197" s="470"/>
      <c r="BU197" s="470"/>
      <c r="BV197" s="470"/>
      <c r="BW197" s="470"/>
      <c r="BX197" s="470"/>
      <c r="BY197" s="470"/>
      <c r="BZ197" s="470"/>
      <c r="CA197" s="470"/>
      <c r="CB197" s="470"/>
      <c r="CC197" s="470"/>
      <c r="CD197" s="470"/>
      <c r="CE197" s="470"/>
      <c r="CF197" s="470"/>
      <c r="CG197" s="470"/>
      <c r="CH197" s="470"/>
      <c r="CI197" s="470"/>
      <c r="CJ197" s="470"/>
      <c r="CK197" s="470"/>
      <c r="CL197" s="470"/>
      <c r="CM197" s="470"/>
      <c r="CN197" s="18"/>
    </row>
    <row r="198" spans="4:93" ht="14.25" customHeight="1" x14ac:dyDescent="0.35">
      <c r="D198" s="194">
        <v>15</v>
      </c>
      <c r="E198" s="237"/>
      <c r="F198" s="205"/>
      <c r="G198" s="205"/>
      <c r="H198" s="205"/>
      <c r="I198" s="205"/>
      <c r="J198" s="205"/>
      <c r="K198" s="205"/>
      <c r="L198" s="205"/>
      <c r="M198" s="205"/>
      <c r="N198" s="205"/>
      <c r="O198" s="305"/>
      <c r="P198" s="305"/>
      <c r="Q198" s="305"/>
      <c r="R198" s="305"/>
      <c r="S198" s="305"/>
      <c r="T198" s="305"/>
      <c r="U198" s="305"/>
      <c r="V198" s="305"/>
      <c r="W198" s="305"/>
      <c r="X198" s="305"/>
      <c r="Y198" s="305"/>
      <c r="Z198" s="305"/>
      <c r="AA198" s="305"/>
      <c r="AB198" s="305"/>
      <c r="AC198" s="305"/>
      <c r="AD198" s="305"/>
      <c r="AE198" s="305"/>
      <c r="AF198" s="305"/>
      <c r="AG198" s="305"/>
      <c r="AH198" s="305"/>
      <c r="AI198" s="305"/>
      <c r="AJ198" s="305"/>
      <c r="AK198" s="305"/>
      <c r="AL198" s="305"/>
      <c r="AM198" s="305"/>
      <c r="AN198" s="305"/>
      <c r="AO198" s="305"/>
      <c r="AP198" s="305"/>
      <c r="AQ198" s="305"/>
      <c r="AR198" s="305"/>
      <c r="AS198" s="305"/>
      <c r="AT198" s="305"/>
      <c r="AU198" s="30"/>
      <c r="AV198" s="33"/>
      <c r="AW198" s="289"/>
      <c r="AX198" s="289"/>
      <c r="AY198" s="289"/>
      <c r="AZ198" s="289"/>
      <c r="BA198" s="289"/>
      <c r="BB198" s="289"/>
      <c r="BC198" s="289"/>
      <c r="BD198" s="289"/>
      <c r="BE198" s="289"/>
      <c r="BF198" s="289"/>
      <c r="BG198" s="289"/>
      <c r="BH198" s="289"/>
      <c r="BI198" s="289"/>
      <c r="BJ198" s="289"/>
      <c r="BK198" s="289"/>
      <c r="BL198" s="289"/>
      <c r="BM198" s="470"/>
      <c r="BN198" s="470"/>
      <c r="BO198" s="470"/>
      <c r="BP198" s="470"/>
      <c r="BQ198" s="470"/>
      <c r="BR198" s="470"/>
      <c r="BS198" s="470"/>
      <c r="BT198" s="470"/>
      <c r="BU198" s="470"/>
      <c r="BV198" s="470"/>
      <c r="BW198" s="470"/>
      <c r="BX198" s="470"/>
      <c r="BY198" s="470"/>
      <c r="BZ198" s="470"/>
      <c r="CA198" s="470"/>
      <c r="CB198" s="470"/>
      <c r="CC198" s="470"/>
      <c r="CD198" s="470"/>
      <c r="CE198" s="470"/>
      <c r="CF198" s="470"/>
      <c r="CG198" s="470"/>
      <c r="CH198" s="470"/>
      <c r="CI198" s="470"/>
      <c r="CJ198" s="470"/>
      <c r="CK198" s="470"/>
      <c r="CL198" s="470"/>
      <c r="CM198" s="470"/>
      <c r="CN198" s="18"/>
    </row>
    <row r="199" spans="4:93" ht="14.25" customHeight="1" x14ac:dyDescent="0.35">
      <c r="D199" s="194">
        <v>16</v>
      </c>
      <c r="E199" s="237"/>
      <c r="F199" s="205"/>
      <c r="G199" s="205"/>
      <c r="H199" s="205"/>
      <c r="I199" s="205"/>
      <c r="J199" s="205"/>
      <c r="K199" s="205"/>
      <c r="L199" s="205"/>
      <c r="M199" s="205"/>
      <c r="N199" s="205"/>
      <c r="O199" s="305"/>
      <c r="P199" s="305"/>
      <c r="Q199" s="305"/>
      <c r="R199" s="305"/>
      <c r="S199" s="305"/>
      <c r="T199" s="305"/>
      <c r="U199" s="305"/>
      <c r="V199" s="305"/>
      <c r="W199" s="305"/>
      <c r="X199" s="305"/>
      <c r="Y199" s="305"/>
      <c r="Z199" s="305"/>
      <c r="AA199" s="305"/>
      <c r="AB199" s="305"/>
      <c r="AC199" s="305"/>
      <c r="AD199" s="305"/>
      <c r="AE199" s="305"/>
      <c r="AF199" s="305"/>
      <c r="AG199" s="305"/>
      <c r="AH199" s="305"/>
      <c r="AI199" s="305"/>
      <c r="AJ199" s="305"/>
      <c r="AK199" s="305"/>
      <c r="AL199" s="305"/>
      <c r="AM199" s="305"/>
      <c r="AN199" s="305"/>
      <c r="AO199" s="305"/>
      <c r="AP199" s="305"/>
      <c r="AQ199" s="305"/>
      <c r="AR199" s="305"/>
      <c r="AS199" s="305"/>
      <c r="AT199" s="305"/>
      <c r="AU199" s="30"/>
      <c r="AV199" s="33"/>
      <c r="AW199" s="272" t="s">
        <v>780</v>
      </c>
      <c r="AX199" s="272"/>
      <c r="AY199" s="272"/>
      <c r="AZ199" s="272"/>
      <c r="BA199" s="272"/>
      <c r="BB199" s="272"/>
      <c r="BC199" s="272"/>
      <c r="BD199" s="272"/>
      <c r="BE199" s="272" t="s">
        <v>781</v>
      </c>
      <c r="BF199" s="272"/>
      <c r="BG199" s="272"/>
      <c r="BH199" s="272"/>
      <c r="BI199" s="272"/>
      <c r="BJ199" s="272"/>
      <c r="BK199" s="272"/>
      <c r="BL199" s="272"/>
      <c r="BM199" s="272" t="s">
        <v>782</v>
      </c>
      <c r="BN199" s="272"/>
      <c r="BO199" s="272"/>
      <c r="BP199" s="272"/>
      <c r="BQ199" s="272"/>
      <c r="BR199" s="272"/>
      <c r="BS199" s="272"/>
      <c r="BT199" s="272"/>
      <c r="BU199" s="272"/>
      <c r="BV199" s="272" t="s">
        <v>783</v>
      </c>
      <c r="BW199" s="272"/>
      <c r="BX199" s="272"/>
      <c r="BY199" s="272"/>
      <c r="BZ199" s="272"/>
      <c r="CA199" s="272"/>
      <c r="CB199" s="272"/>
      <c r="CC199" s="272"/>
      <c r="CD199" s="272"/>
      <c r="CE199" s="272">
        <v>17</v>
      </c>
      <c r="CF199" s="272"/>
      <c r="CG199" s="272"/>
      <c r="CH199" s="272"/>
      <c r="CI199" s="272"/>
      <c r="CJ199" s="272"/>
      <c r="CK199" s="272"/>
      <c r="CL199" s="272"/>
      <c r="CM199" s="272"/>
      <c r="CN199" s="18"/>
    </row>
    <row r="200" spans="4:93" ht="14.25" customHeight="1" x14ac:dyDescent="0.35">
      <c r="D200" s="194">
        <v>17</v>
      </c>
      <c r="E200" s="237"/>
      <c r="F200" s="205"/>
      <c r="G200" s="205"/>
      <c r="H200" s="205"/>
      <c r="I200" s="205"/>
      <c r="J200" s="205"/>
      <c r="K200" s="205"/>
      <c r="L200" s="205"/>
      <c r="M200" s="205"/>
      <c r="N200" s="2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5"/>
      <c r="AB200" s="305"/>
      <c r="AC200" s="305"/>
      <c r="AD200" s="305"/>
      <c r="AE200" s="305"/>
      <c r="AF200" s="305"/>
      <c r="AG200" s="305"/>
      <c r="AH200" s="305"/>
      <c r="AI200" s="305"/>
      <c r="AJ200" s="305"/>
      <c r="AK200" s="305"/>
      <c r="AL200" s="305"/>
      <c r="AM200" s="305"/>
      <c r="AN200" s="305"/>
      <c r="AO200" s="305"/>
      <c r="AP200" s="305"/>
      <c r="AQ200" s="305"/>
      <c r="AR200" s="305"/>
      <c r="AS200" s="305"/>
      <c r="AT200" s="305"/>
      <c r="AU200" s="30"/>
      <c r="AV200" s="33"/>
      <c r="AW200" s="272"/>
      <c r="AX200" s="272"/>
      <c r="AY200" s="272"/>
      <c r="AZ200" s="272"/>
      <c r="BA200" s="272"/>
      <c r="BB200" s="272"/>
      <c r="BC200" s="272"/>
      <c r="BD200" s="272"/>
      <c r="BE200" s="272"/>
      <c r="BF200" s="272"/>
      <c r="BG200" s="272"/>
      <c r="BH200" s="272"/>
      <c r="BI200" s="272"/>
      <c r="BJ200" s="272"/>
      <c r="BK200" s="272"/>
      <c r="BL200" s="272"/>
      <c r="BM200" s="272"/>
      <c r="BN200" s="272"/>
      <c r="BO200" s="272"/>
      <c r="BP200" s="272"/>
      <c r="BQ200" s="272"/>
      <c r="BR200" s="272"/>
      <c r="BS200" s="272"/>
      <c r="BT200" s="272"/>
      <c r="BU200" s="272"/>
      <c r="BV200" s="272"/>
      <c r="BW200" s="272"/>
      <c r="BX200" s="272"/>
      <c r="BY200" s="272"/>
      <c r="BZ200" s="272"/>
      <c r="CA200" s="272"/>
      <c r="CB200" s="272"/>
      <c r="CC200" s="272"/>
      <c r="CD200" s="272"/>
      <c r="CE200" s="272"/>
      <c r="CF200" s="272"/>
      <c r="CG200" s="272"/>
      <c r="CH200" s="272"/>
      <c r="CI200" s="272"/>
      <c r="CJ200" s="272"/>
      <c r="CK200" s="272"/>
      <c r="CL200" s="272"/>
      <c r="CM200" s="272"/>
      <c r="CN200" s="18"/>
    </row>
    <row r="201" spans="4:93" ht="14.25" customHeight="1" x14ac:dyDescent="0.35">
      <c r="D201" s="194">
        <v>18</v>
      </c>
      <c r="E201" s="237"/>
      <c r="F201" s="205"/>
      <c r="G201" s="205"/>
      <c r="H201" s="205"/>
      <c r="I201" s="205"/>
      <c r="J201" s="205"/>
      <c r="K201" s="205"/>
      <c r="L201" s="205"/>
      <c r="M201" s="205"/>
      <c r="N201" s="2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5"/>
      <c r="AB201" s="305"/>
      <c r="AC201" s="305"/>
      <c r="AD201" s="305"/>
      <c r="AE201" s="305"/>
      <c r="AF201" s="305"/>
      <c r="AG201" s="305"/>
      <c r="AH201" s="305"/>
      <c r="AI201" s="305"/>
      <c r="AJ201" s="305"/>
      <c r="AK201" s="305"/>
      <c r="AL201" s="305"/>
      <c r="AM201" s="305"/>
      <c r="AN201" s="305"/>
      <c r="AO201" s="305"/>
      <c r="AP201" s="305"/>
      <c r="AQ201" s="305"/>
      <c r="AR201" s="305"/>
      <c r="AS201" s="305"/>
      <c r="AT201" s="305"/>
      <c r="AU201" s="30"/>
      <c r="AV201" s="33"/>
      <c r="AW201" s="404" t="s">
        <v>809</v>
      </c>
      <c r="AX201" s="404"/>
      <c r="AY201" s="404"/>
      <c r="AZ201" s="404"/>
      <c r="BA201" s="404"/>
      <c r="BB201" s="404"/>
      <c r="BC201" s="404"/>
      <c r="BD201" s="404"/>
      <c r="BE201" s="404"/>
      <c r="BF201" s="404"/>
      <c r="BG201" s="404"/>
      <c r="BH201" s="404"/>
      <c r="BI201" s="404"/>
      <c r="BJ201" s="404"/>
      <c r="BK201" s="404"/>
      <c r="BL201" s="404"/>
      <c r="BM201" s="404"/>
      <c r="BN201" s="404"/>
      <c r="BO201" s="404"/>
      <c r="BP201" s="404"/>
      <c r="BQ201" s="404"/>
      <c r="BR201" s="404"/>
      <c r="BS201" s="404"/>
      <c r="BT201" s="404"/>
      <c r="BU201" s="404"/>
      <c r="BV201" s="404"/>
      <c r="BW201" s="404"/>
      <c r="BX201" s="404"/>
      <c r="BY201" s="404"/>
      <c r="BZ201" s="404"/>
      <c r="CA201" s="404"/>
      <c r="CB201" s="404"/>
      <c r="CC201" s="404"/>
      <c r="CD201" s="404"/>
      <c r="CE201" s="404"/>
      <c r="CF201" s="404"/>
      <c r="CG201" s="404"/>
      <c r="CH201" s="404"/>
      <c r="CI201" s="404"/>
      <c r="CJ201" s="404"/>
      <c r="CK201" s="404"/>
      <c r="CL201" s="6"/>
      <c r="CM201" s="6"/>
      <c r="CN201" s="18"/>
    </row>
    <row r="202" spans="4:93" ht="14.25" customHeight="1" x14ac:dyDescent="0.35">
      <c r="D202" s="194">
        <v>19</v>
      </c>
      <c r="E202" s="237"/>
      <c r="F202" s="205"/>
      <c r="G202" s="205"/>
      <c r="H202" s="205"/>
      <c r="I202" s="205"/>
      <c r="J202" s="205"/>
      <c r="K202" s="205"/>
      <c r="L202" s="205"/>
      <c r="M202" s="205"/>
      <c r="N202" s="205"/>
      <c r="O202" s="305"/>
      <c r="P202" s="305"/>
      <c r="Q202" s="305"/>
      <c r="R202" s="305"/>
      <c r="S202" s="305"/>
      <c r="T202" s="305"/>
      <c r="U202" s="305"/>
      <c r="V202" s="305"/>
      <c r="W202" s="305"/>
      <c r="X202" s="305"/>
      <c r="Y202" s="305"/>
      <c r="Z202" s="305"/>
      <c r="AA202" s="305"/>
      <c r="AB202" s="305"/>
      <c r="AC202" s="305"/>
      <c r="AD202" s="305"/>
      <c r="AE202" s="305"/>
      <c r="AF202" s="305"/>
      <c r="AG202" s="305"/>
      <c r="AH202" s="305"/>
      <c r="AI202" s="305"/>
      <c r="AJ202" s="305"/>
      <c r="AK202" s="305"/>
      <c r="AL202" s="305"/>
      <c r="AM202" s="305"/>
      <c r="AN202" s="305"/>
      <c r="AO202" s="305"/>
      <c r="AP202" s="305"/>
      <c r="AQ202" s="305"/>
      <c r="AR202" s="305"/>
      <c r="AS202" s="305"/>
      <c r="AT202" s="305"/>
      <c r="AU202" s="30"/>
      <c r="AV202" s="35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7"/>
      <c r="BH202" s="37"/>
      <c r="BI202" s="37"/>
      <c r="BJ202" s="37"/>
      <c r="BK202" s="37"/>
      <c r="BL202" s="37"/>
      <c r="BM202" s="37"/>
      <c r="BN202" s="37"/>
      <c r="BO202" s="37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1"/>
    </row>
    <row r="203" spans="4:93" ht="14.25" customHeight="1" x14ac:dyDescent="0.35">
      <c r="D203" s="194">
        <v>20</v>
      </c>
      <c r="E203" s="237"/>
      <c r="F203" s="205"/>
      <c r="G203" s="205"/>
      <c r="H203" s="205"/>
      <c r="I203" s="205"/>
      <c r="J203" s="205"/>
      <c r="K203" s="205"/>
      <c r="L203" s="205"/>
      <c r="M203" s="205"/>
      <c r="N203" s="205"/>
      <c r="O203" s="305"/>
      <c r="P203" s="305"/>
      <c r="Q203" s="305"/>
      <c r="R203" s="305"/>
      <c r="S203" s="305"/>
      <c r="T203" s="305"/>
      <c r="U203" s="305"/>
      <c r="V203" s="305"/>
      <c r="W203" s="305"/>
      <c r="X203" s="305"/>
      <c r="Y203" s="305"/>
      <c r="Z203" s="305"/>
      <c r="AA203" s="305"/>
      <c r="AB203" s="305"/>
      <c r="AC203" s="305"/>
      <c r="AD203" s="305"/>
      <c r="AE203" s="305"/>
      <c r="AF203" s="305"/>
      <c r="AG203" s="305"/>
      <c r="AH203" s="305"/>
      <c r="AI203" s="305"/>
      <c r="AJ203" s="305"/>
      <c r="AK203" s="305"/>
      <c r="AL203" s="305"/>
      <c r="AM203" s="305"/>
      <c r="AN203" s="305"/>
      <c r="AO203" s="305"/>
      <c r="AP203" s="305"/>
      <c r="AQ203" s="305"/>
      <c r="AR203" s="305"/>
      <c r="AS203" s="305"/>
      <c r="AT203" s="305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4"/>
      <c r="BH203" s="34"/>
      <c r="BI203" s="34"/>
      <c r="BJ203" s="34"/>
      <c r="BK203" s="34"/>
      <c r="BL203" s="34"/>
      <c r="BM203" s="34"/>
      <c r="BN203" s="34"/>
      <c r="BO203" s="34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</row>
    <row r="204" spans="4:93" ht="14.25" customHeight="1" x14ac:dyDescent="0.35">
      <c r="D204" s="194">
        <v>21</v>
      </c>
      <c r="E204" s="237"/>
      <c r="F204" s="205"/>
      <c r="G204" s="205"/>
      <c r="H204" s="205"/>
      <c r="I204" s="205"/>
      <c r="J204" s="205"/>
      <c r="K204" s="205"/>
      <c r="L204" s="205"/>
      <c r="M204" s="205"/>
      <c r="N204" s="205"/>
      <c r="O204" s="305"/>
      <c r="P204" s="305"/>
      <c r="Q204" s="305"/>
      <c r="R204" s="305"/>
      <c r="S204" s="305"/>
      <c r="T204" s="305"/>
      <c r="U204" s="305"/>
      <c r="V204" s="305"/>
      <c r="W204" s="305"/>
      <c r="X204" s="305"/>
      <c r="Y204" s="305"/>
      <c r="Z204" s="305"/>
      <c r="AA204" s="305"/>
      <c r="AB204" s="305"/>
      <c r="AC204" s="305"/>
      <c r="AD204" s="305"/>
      <c r="AE204" s="305"/>
      <c r="AF204" s="305"/>
      <c r="AG204" s="305"/>
      <c r="AH204" s="305"/>
      <c r="AI204" s="305"/>
      <c r="AJ204" s="305"/>
      <c r="AK204" s="305"/>
      <c r="AL204" s="305"/>
      <c r="AM204" s="305"/>
      <c r="AN204" s="305"/>
      <c r="AO204" s="305"/>
      <c r="AP204" s="305"/>
      <c r="AQ204" s="305"/>
      <c r="AR204" s="305"/>
      <c r="AS204" s="305"/>
      <c r="AT204" s="305"/>
      <c r="AU204" s="30"/>
      <c r="AV204" s="425" t="s">
        <v>1130</v>
      </c>
      <c r="AW204" s="425"/>
      <c r="AX204" s="425"/>
      <c r="AY204" s="425"/>
      <c r="AZ204" s="425"/>
      <c r="BA204" s="425"/>
      <c r="BB204" s="425"/>
      <c r="BC204" s="425"/>
      <c r="BD204" s="425"/>
      <c r="BE204" s="425"/>
      <c r="BF204" s="425"/>
      <c r="BG204" s="425"/>
      <c r="BH204" s="425"/>
      <c r="BI204" s="425"/>
      <c r="BJ204" s="425"/>
      <c r="BK204" s="425"/>
      <c r="BL204" s="425"/>
      <c r="BM204" s="34"/>
      <c r="BN204" s="34"/>
      <c r="BO204" s="34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</row>
    <row r="205" spans="4:93" ht="14.25" customHeight="1" x14ac:dyDescent="0.35">
      <c r="D205" s="194">
        <v>22</v>
      </c>
      <c r="E205" s="237"/>
      <c r="F205" s="205"/>
      <c r="G205" s="205"/>
      <c r="H205" s="205"/>
      <c r="I205" s="205"/>
      <c r="J205" s="205"/>
      <c r="K205" s="205"/>
      <c r="L205" s="205"/>
      <c r="M205" s="205"/>
      <c r="N205" s="205"/>
      <c r="O205" s="305"/>
      <c r="P205" s="305"/>
      <c r="Q205" s="305"/>
      <c r="R205" s="305"/>
      <c r="S205" s="305"/>
      <c r="T205" s="305"/>
      <c r="U205" s="305"/>
      <c r="V205" s="305"/>
      <c r="W205" s="305"/>
      <c r="X205" s="305"/>
      <c r="Y205" s="305"/>
      <c r="Z205" s="305"/>
      <c r="AA205" s="305"/>
      <c r="AB205" s="305"/>
      <c r="AC205" s="305"/>
      <c r="AD205" s="305"/>
      <c r="AE205" s="305"/>
      <c r="AF205" s="305"/>
      <c r="AG205" s="305"/>
      <c r="AH205" s="305"/>
      <c r="AI205" s="305"/>
      <c r="AJ205" s="305"/>
      <c r="AK205" s="305"/>
      <c r="AL205" s="305"/>
      <c r="AM205" s="305"/>
      <c r="AN205" s="305"/>
      <c r="AO205" s="305"/>
      <c r="AP205" s="305"/>
      <c r="AQ205" s="305"/>
      <c r="AR205" s="305"/>
      <c r="AS205" s="305"/>
      <c r="AT205" s="305"/>
      <c r="AU205" s="30"/>
      <c r="AV205" s="425"/>
      <c r="AW205" s="425"/>
      <c r="AX205" s="425"/>
      <c r="AY205" s="425"/>
      <c r="AZ205" s="425"/>
      <c r="BA205" s="425"/>
      <c r="BB205" s="425"/>
      <c r="BC205" s="425"/>
      <c r="BD205" s="425"/>
      <c r="BE205" s="425"/>
      <c r="BF205" s="425"/>
      <c r="BG205" s="425"/>
      <c r="BH205" s="425"/>
      <c r="BI205" s="425"/>
      <c r="BJ205" s="425"/>
      <c r="BK205" s="425"/>
      <c r="BL205" s="425"/>
      <c r="BM205" s="34"/>
      <c r="BN205" s="34"/>
      <c r="BO205" s="34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</row>
    <row r="206" spans="4:93" ht="14.25" customHeight="1" x14ac:dyDescent="0.35">
      <c r="D206" s="194">
        <v>23</v>
      </c>
      <c r="E206" s="237"/>
      <c r="F206" s="205"/>
      <c r="G206" s="205"/>
      <c r="H206" s="205"/>
      <c r="I206" s="205"/>
      <c r="J206" s="205"/>
      <c r="K206" s="205"/>
      <c r="L206" s="205"/>
      <c r="M206" s="205"/>
      <c r="N206" s="205"/>
      <c r="O206" s="305"/>
      <c r="P206" s="305"/>
      <c r="Q206" s="305"/>
      <c r="R206" s="305"/>
      <c r="S206" s="305"/>
      <c r="T206" s="305"/>
      <c r="U206" s="305"/>
      <c r="V206" s="305"/>
      <c r="W206" s="305"/>
      <c r="X206" s="305"/>
      <c r="Y206" s="305"/>
      <c r="Z206" s="305"/>
      <c r="AA206" s="305"/>
      <c r="AB206" s="305"/>
      <c r="AC206" s="305"/>
      <c r="AD206" s="305"/>
      <c r="AE206" s="305"/>
      <c r="AF206" s="305"/>
      <c r="AG206" s="305"/>
      <c r="AH206" s="305"/>
      <c r="AI206" s="305"/>
      <c r="AJ206" s="305"/>
      <c r="AK206" s="305"/>
      <c r="AL206" s="305"/>
      <c r="AM206" s="305"/>
      <c r="AN206" s="305"/>
      <c r="AO206" s="305"/>
      <c r="AP206" s="305"/>
      <c r="AQ206" s="305"/>
      <c r="AR206" s="305"/>
      <c r="AS206" s="305"/>
      <c r="AT206" s="305"/>
      <c r="AU206" s="30"/>
      <c r="AV206" s="38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40"/>
      <c r="BH206" s="40"/>
      <c r="BI206" s="40"/>
      <c r="BJ206" s="40"/>
      <c r="BK206" s="40"/>
      <c r="BL206" s="40"/>
      <c r="BM206" s="40"/>
      <c r="BN206" s="40"/>
      <c r="BO206" s="40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6"/>
    </row>
    <row r="207" spans="4:93" ht="14.25" customHeight="1" x14ac:dyDescent="0.35">
      <c r="D207" s="194">
        <v>24</v>
      </c>
      <c r="E207" s="237"/>
      <c r="F207" s="205"/>
      <c r="G207" s="205"/>
      <c r="H207" s="205"/>
      <c r="I207" s="205"/>
      <c r="J207" s="205"/>
      <c r="K207" s="205"/>
      <c r="L207" s="205"/>
      <c r="M207" s="205"/>
      <c r="N207" s="205"/>
      <c r="O207" s="305"/>
      <c r="P207" s="305"/>
      <c r="Q207" s="305"/>
      <c r="R207" s="305"/>
      <c r="S207" s="305"/>
      <c r="T207" s="305"/>
      <c r="U207" s="305"/>
      <c r="V207" s="305"/>
      <c r="W207" s="305"/>
      <c r="X207" s="305"/>
      <c r="Y207" s="305"/>
      <c r="Z207" s="305"/>
      <c r="AA207" s="305"/>
      <c r="AB207" s="305"/>
      <c r="AC207" s="305"/>
      <c r="AD207" s="305"/>
      <c r="AE207" s="305"/>
      <c r="AF207" s="305"/>
      <c r="AG207" s="305"/>
      <c r="AH207" s="305"/>
      <c r="AI207" s="305"/>
      <c r="AJ207" s="305"/>
      <c r="AK207" s="305"/>
      <c r="AL207" s="305"/>
      <c r="AM207" s="305"/>
      <c r="AN207" s="305"/>
      <c r="AO207" s="305"/>
      <c r="AP207" s="305"/>
      <c r="AQ207" s="305"/>
      <c r="AR207" s="305"/>
      <c r="AS207" s="305"/>
      <c r="AT207" s="305"/>
      <c r="AU207" s="30"/>
      <c r="AV207" s="17"/>
      <c r="AW207" s="289" t="s">
        <v>40</v>
      </c>
      <c r="AX207" s="289"/>
      <c r="AY207" s="289"/>
      <c r="AZ207" s="289"/>
      <c r="BA207" s="289"/>
      <c r="BB207" s="289"/>
      <c r="BC207" s="289"/>
      <c r="BD207" s="289" t="s">
        <v>41</v>
      </c>
      <c r="BE207" s="289"/>
      <c r="BF207" s="289"/>
      <c r="BG207" s="289"/>
      <c r="BH207" s="289"/>
      <c r="BI207" s="289"/>
      <c r="BJ207" s="289"/>
      <c r="BK207" s="289"/>
      <c r="BL207" s="289" t="s">
        <v>42</v>
      </c>
      <c r="BM207" s="289"/>
      <c r="BN207" s="289"/>
      <c r="BO207" s="289"/>
      <c r="BP207" s="289"/>
      <c r="BQ207" s="289"/>
      <c r="BR207" s="289"/>
      <c r="BS207" s="289"/>
      <c r="BT207" s="470" t="s">
        <v>862</v>
      </c>
      <c r="BU207" s="470"/>
      <c r="BV207" s="470"/>
      <c r="BW207" s="470"/>
      <c r="BX207" s="470"/>
      <c r="BY207" s="470"/>
      <c r="BZ207" s="470"/>
      <c r="CA207" s="470"/>
      <c r="CB207" s="470" t="s">
        <v>1131</v>
      </c>
      <c r="CC207" s="470"/>
      <c r="CD207" s="470"/>
      <c r="CE207" s="470"/>
      <c r="CF207" s="470"/>
      <c r="CG207" s="470"/>
      <c r="CH207" s="470"/>
      <c r="CI207" s="470"/>
      <c r="CJ207" s="470"/>
      <c r="CK207" s="470"/>
      <c r="CL207" s="470"/>
      <c r="CM207" s="470"/>
      <c r="CN207" s="44"/>
      <c r="CO207" s="6"/>
    </row>
    <row r="208" spans="4:93" ht="14.25" customHeight="1" x14ac:dyDescent="0.35">
      <c r="D208" s="194">
        <v>25</v>
      </c>
      <c r="E208" s="237"/>
      <c r="F208" s="205"/>
      <c r="G208" s="205"/>
      <c r="H208" s="205"/>
      <c r="I208" s="205"/>
      <c r="J208" s="205"/>
      <c r="K208" s="205"/>
      <c r="L208" s="205"/>
      <c r="M208" s="205"/>
      <c r="N208" s="205"/>
      <c r="O208" s="305"/>
      <c r="P208" s="305"/>
      <c r="Q208" s="305"/>
      <c r="R208" s="305"/>
      <c r="S208" s="305"/>
      <c r="T208" s="305"/>
      <c r="U208" s="305"/>
      <c r="V208" s="305"/>
      <c r="W208" s="305"/>
      <c r="X208" s="305"/>
      <c r="Y208" s="305"/>
      <c r="Z208" s="305"/>
      <c r="AA208" s="305"/>
      <c r="AB208" s="305"/>
      <c r="AC208" s="305"/>
      <c r="AD208" s="305"/>
      <c r="AE208" s="305"/>
      <c r="AF208" s="305"/>
      <c r="AG208" s="305"/>
      <c r="AH208" s="305"/>
      <c r="AI208" s="305"/>
      <c r="AJ208" s="305"/>
      <c r="AK208" s="305"/>
      <c r="AL208" s="305"/>
      <c r="AM208" s="305"/>
      <c r="AN208" s="305"/>
      <c r="AO208" s="305"/>
      <c r="AP208" s="305"/>
      <c r="AQ208" s="305"/>
      <c r="AR208" s="305"/>
      <c r="AS208" s="305"/>
      <c r="AT208" s="305"/>
      <c r="AU208" s="30"/>
      <c r="AV208" s="45"/>
      <c r="AW208" s="289"/>
      <c r="AX208" s="289"/>
      <c r="AY208" s="289"/>
      <c r="AZ208" s="289"/>
      <c r="BA208" s="289"/>
      <c r="BB208" s="289"/>
      <c r="BC208" s="289"/>
      <c r="BD208" s="289"/>
      <c r="BE208" s="289"/>
      <c r="BF208" s="289"/>
      <c r="BG208" s="289"/>
      <c r="BH208" s="289"/>
      <c r="BI208" s="289"/>
      <c r="BJ208" s="289"/>
      <c r="BK208" s="289"/>
      <c r="BL208" s="289"/>
      <c r="BM208" s="289"/>
      <c r="BN208" s="289"/>
      <c r="BO208" s="289"/>
      <c r="BP208" s="289"/>
      <c r="BQ208" s="289"/>
      <c r="BR208" s="289"/>
      <c r="BS208" s="289"/>
      <c r="BT208" s="470"/>
      <c r="BU208" s="470"/>
      <c r="BV208" s="470"/>
      <c r="BW208" s="470"/>
      <c r="BX208" s="470"/>
      <c r="BY208" s="470"/>
      <c r="BZ208" s="470"/>
      <c r="CA208" s="470"/>
      <c r="CB208" s="470"/>
      <c r="CC208" s="470"/>
      <c r="CD208" s="470"/>
      <c r="CE208" s="470"/>
      <c r="CF208" s="470"/>
      <c r="CG208" s="470"/>
      <c r="CH208" s="470"/>
      <c r="CI208" s="470"/>
      <c r="CJ208" s="470"/>
      <c r="CK208" s="470"/>
      <c r="CL208" s="470"/>
      <c r="CM208" s="470"/>
      <c r="CN208" s="44"/>
      <c r="CO208" s="6"/>
    </row>
    <row r="209" spans="4:94" ht="14.25" customHeight="1" x14ac:dyDescent="0.35">
      <c r="D209" s="194">
        <v>26</v>
      </c>
      <c r="E209" s="237"/>
      <c r="F209" s="205"/>
      <c r="G209" s="205"/>
      <c r="H209" s="205"/>
      <c r="I209" s="205"/>
      <c r="J209" s="205"/>
      <c r="K209" s="205"/>
      <c r="L209" s="205"/>
      <c r="M209" s="205"/>
      <c r="N209" s="205"/>
      <c r="O209" s="305"/>
      <c r="P209" s="305"/>
      <c r="Q209" s="305"/>
      <c r="R209" s="305"/>
      <c r="S209" s="305"/>
      <c r="T209" s="305"/>
      <c r="U209" s="305"/>
      <c r="V209" s="305"/>
      <c r="W209" s="305"/>
      <c r="X209" s="305"/>
      <c r="Y209" s="305"/>
      <c r="Z209" s="305"/>
      <c r="AA209" s="305"/>
      <c r="AB209" s="305"/>
      <c r="AC209" s="305"/>
      <c r="AD209" s="305"/>
      <c r="AE209" s="305"/>
      <c r="AF209" s="305"/>
      <c r="AG209" s="305"/>
      <c r="AH209" s="305"/>
      <c r="AI209" s="305"/>
      <c r="AJ209" s="305"/>
      <c r="AK209" s="305"/>
      <c r="AL209" s="305"/>
      <c r="AM209" s="305"/>
      <c r="AN209" s="305"/>
      <c r="AO209" s="305"/>
      <c r="AP209" s="305"/>
      <c r="AQ209" s="305"/>
      <c r="AR209" s="305"/>
      <c r="AS209" s="305"/>
      <c r="AT209" s="305"/>
      <c r="AU209" s="30"/>
      <c r="AV209" s="17"/>
      <c r="AW209" s="289"/>
      <c r="AX209" s="289"/>
      <c r="AY209" s="289"/>
      <c r="AZ209" s="289"/>
      <c r="BA209" s="289"/>
      <c r="BB209" s="289"/>
      <c r="BC209" s="289"/>
      <c r="BD209" s="289"/>
      <c r="BE209" s="289"/>
      <c r="BF209" s="289"/>
      <c r="BG209" s="289"/>
      <c r="BH209" s="289"/>
      <c r="BI209" s="289"/>
      <c r="BJ209" s="289"/>
      <c r="BK209" s="289"/>
      <c r="BL209" s="289"/>
      <c r="BM209" s="289"/>
      <c r="BN209" s="289"/>
      <c r="BO209" s="289"/>
      <c r="BP209" s="289"/>
      <c r="BQ209" s="289"/>
      <c r="BR209" s="289"/>
      <c r="BS209" s="289"/>
      <c r="BT209" s="470"/>
      <c r="BU209" s="470"/>
      <c r="BV209" s="470"/>
      <c r="BW209" s="470"/>
      <c r="BX209" s="470"/>
      <c r="BY209" s="470"/>
      <c r="BZ209" s="470"/>
      <c r="CA209" s="470"/>
      <c r="CB209" s="470"/>
      <c r="CC209" s="470"/>
      <c r="CD209" s="470"/>
      <c r="CE209" s="470"/>
      <c r="CF209" s="470"/>
      <c r="CG209" s="470"/>
      <c r="CH209" s="470"/>
      <c r="CI209" s="470"/>
      <c r="CJ209" s="470"/>
      <c r="CK209" s="470"/>
      <c r="CL209" s="470"/>
      <c r="CM209" s="470"/>
      <c r="CN209" s="150"/>
      <c r="CO209" s="6"/>
    </row>
    <row r="210" spans="4:94" ht="14.25" customHeight="1" x14ac:dyDescent="0.35">
      <c r="D210" s="194">
        <v>27</v>
      </c>
      <c r="E210" s="237"/>
      <c r="F210" s="205"/>
      <c r="G210" s="205"/>
      <c r="H210" s="205"/>
      <c r="I210" s="205"/>
      <c r="J210" s="205"/>
      <c r="K210" s="205"/>
      <c r="L210" s="205"/>
      <c r="M210" s="205"/>
      <c r="N210" s="205"/>
      <c r="O210" s="305"/>
      <c r="P210" s="305"/>
      <c r="Q210" s="305"/>
      <c r="R210" s="305"/>
      <c r="S210" s="305"/>
      <c r="T210" s="305"/>
      <c r="U210" s="305"/>
      <c r="V210" s="305"/>
      <c r="W210" s="305"/>
      <c r="X210" s="305"/>
      <c r="Y210" s="305"/>
      <c r="Z210" s="305"/>
      <c r="AA210" s="305"/>
      <c r="AB210" s="305"/>
      <c r="AC210" s="305"/>
      <c r="AD210" s="305"/>
      <c r="AE210" s="305"/>
      <c r="AF210" s="305"/>
      <c r="AG210" s="305"/>
      <c r="AH210" s="305"/>
      <c r="AI210" s="305"/>
      <c r="AJ210" s="305"/>
      <c r="AK210" s="305"/>
      <c r="AL210" s="305"/>
      <c r="AM210" s="305"/>
      <c r="AN210" s="305"/>
      <c r="AO210" s="305"/>
      <c r="AP210" s="305"/>
      <c r="AQ210" s="305"/>
      <c r="AR210" s="305"/>
      <c r="AS210" s="305"/>
      <c r="AT210" s="305"/>
      <c r="AU210" s="30"/>
      <c r="AV210" s="151"/>
      <c r="AW210" s="287">
        <f>+BD210+BL210</f>
        <v>90.18</v>
      </c>
      <c r="AX210" s="287"/>
      <c r="AY210" s="287"/>
      <c r="AZ210" s="287"/>
      <c r="BA210" s="287"/>
      <c r="BB210" s="287"/>
      <c r="BC210" s="287"/>
      <c r="BD210" s="287">
        <v>1.5</v>
      </c>
      <c r="BE210" s="287"/>
      <c r="BF210" s="287"/>
      <c r="BG210" s="287"/>
      <c r="BH210" s="287"/>
      <c r="BI210" s="287"/>
      <c r="BJ210" s="287"/>
      <c r="BK210" s="287"/>
      <c r="BL210" s="287">
        <v>88.68</v>
      </c>
      <c r="BM210" s="287"/>
      <c r="BN210" s="287"/>
      <c r="BO210" s="287"/>
      <c r="BP210" s="287"/>
      <c r="BQ210" s="287"/>
      <c r="BR210" s="287"/>
      <c r="BS210" s="287"/>
      <c r="BT210" s="286">
        <v>44187</v>
      </c>
      <c r="BU210" s="286"/>
      <c r="BV210" s="286"/>
      <c r="BW210" s="286"/>
      <c r="BX210" s="286"/>
      <c r="BY210" s="286"/>
      <c r="BZ210" s="286"/>
      <c r="CA210" s="286"/>
      <c r="CB210" s="510">
        <f>+BT210/AW210</f>
        <v>489.98669328010641</v>
      </c>
      <c r="CC210" s="510"/>
      <c r="CD210" s="510"/>
      <c r="CE210" s="510"/>
      <c r="CF210" s="510"/>
      <c r="CG210" s="510"/>
      <c r="CH210" s="510"/>
      <c r="CI210" s="510"/>
      <c r="CJ210" s="510"/>
      <c r="CK210" s="510"/>
      <c r="CL210" s="510"/>
      <c r="CM210" s="510"/>
      <c r="CN210" s="150"/>
      <c r="CO210" s="6"/>
    </row>
    <row r="211" spans="4:94" ht="14.25" customHeight="1" x14ac:dyDescent="0.35">
      <c r="D211" s="194">
        <v>28</v>
      </c>
      <c r="E211" s="237"/>
      <c r="F211" s="205"/>
      <c r="G211" s="205"/>
      <c r="H211" s="205"/>
      <c r="I211" s="205"/>
      <c r="J211" s="205"/>
      <c r="K211" s="205"/>
      <c r="L211" s="205"/>
      <c r="M211" s="205"/>
      <c r="N211" s="205"/>
      <c r="O211" s="305"/>
      <c r="P211" s="305"/>
      <c r="Q211" s="305"/>
      <c r="R211" s="305"/>
      <c r="S211" s="305"/>
      <c r="T211" s="305"/>
      <c r="U211" s="305"/>
      <c r="V211" s="305"/>
      <c r="W211" s="305"/>
      <c r="X211" s="305"/>
      <c r="Y211" s="305"/>
      <c r="Z211" s="305"/>
      <c r="AA211" s="305"/>
      <c r="AB211" s="305"/>
      <c r="AC211" s="305"/>
      <c r="AD211" s="305"/>
      <c r="AE211" s="305"/>
      <c r="AF211" s="305"/>
      <c r="AG211" s="305"/>
      <c r="AH211" s="305"/>
      <c r="AI211" s="305"/>
      <c r="AJ211" s="305"/>
      <c r="AK211" s="305"/>
      <c r="AL211" s="305"/>
      <c r="AM211" s="305"/>
      <c r="AN211" s="305"/>
      <c r="AO211" s="305"/>
      <c r="AP211" s="305"/>
      <c r="AQ211" s="305"/>
      <c r="AR211" s="305"/>
      <c r="AS211" s="305"/>
      <c r="AT211" s="305"/>
      <c r="AU211" s="30"/>
      <c r="AV211" s="17"/>
      <c r="AW211" s="287"/>
      <c r="AX211" s="287"/>
      <c r="AY211" s="287"/>
      <c r="AZ211" s="287"/>
      <c r="BA211" s="287"/>
      <c r="BB211" s="287"/>
      <c r="BC211" s="287"/>
      <c r="BD211" s="287"/>
      <c r="BE211" s="287"/>
      <c r="BF211" s="287"/>
      <c r="BG211" s="287"/>
      <c r="BH211" s="287"/>
      <c r="BI211" s="287"/>
      <c r="BJ211" s="287"/>
      <c r="BK211" s="287"/>
      <c r="BL211" s="287"/>
      <c r="BM211" s="287"/>
      <c r="BN211" s="287"/>
      <c r="BO211" s="287"/>
      <c r="BP211" s="287"/>
      <c r="BQ211" s="287"/>
      <c r="BR211" s="287"/>
      <c r="BS211" s="287"/>
      <c r="BT211" s="286"/>
      <c r="BU211" s="286"/>
      <c r="BV211" s="286"/>
      <c r="BW211" s="286"/>
      <c r="BX211" s="286"/>
      <c r="BY211" s="286"/>
      <c r="BZ211" s="286"/>
      <c r="CA211" s="286"/>
      <c r="CB211" s="510"/>
      <c r="CC211" s="510"/>
      <c r="CD211" s="510"/>
      <c r="CE211" s="510"/>
      <c r="CF211" s="510"/>
      <c r="CG211" s="510"/>
      <c r="CH211" s="510"/>
      <c r="CI211" s="510"/>
      <c r="CJ211" s="510"/>
      <c r="CK211" s="510"/>
      <c r="CL211" s="510"/>
      <c r="CM211" s="510"/>
      <c r="CN211" s="18"/>
    </row>
    <row r="212" spans="4:94" ht="14.25" customHeight="1" x14ac:dyDescent="0.35">
      <c r="D212" s="194">
        <v>29</v>
      </c>
      <c r="E212" s="237"/>
      <c r="F212" s="205"/>
      <c r="G212" s="205"/>
      <c r="H212" s="205"/>
      <c r="I212" s="205"/>
      <c r="J212" s="205"/>
      <c r="K212" s="205"/>
      <c r="L212" s="205"/>
      <c r="M212" s="205"/>
      <c r="N212" s="205"/>
      <c r="O212" s="305"/>
      <c r="P212" s="305"/>
      <c r="Q212" s="305"/>
      <c r="R212" s="305"/>
      <c r="S212" s="305"/>
      <c r="T212" s="305"/>
      <c r="U212" s="305"/>
      <c r="V212" s="305"/>
      <c r="W212" s="305"/>
      <c r="X212" s="305"/>
      <c r="Y212" s="305"/>
      <c r="Z212" s="305"/>
      <c r="AA212" s="305"/>
      <c r="AB212" s="305"/>
      <c r="AC212" s="305"/>
      <c r="AD212" s="305"/>
      <c r="AE212" s="305"/>
      <c r="AF212" s="305"/>
      <c r="AG212" s="305"/>
      <c r="AH212" s="305"/>
      <c r="AI212" s="305"/>
      <c r="AJ212" s="305"/>
      <c r="AK212" s="305"/>
      <c r="AL212" s="305"/>
      <c r="AM212" s="305"/>
      <c r="AN212" s="305"/>
      <c r="AO212" s="305"/>
      <c r="AP212" s="305"/>
      <c r="AQ212" s="305"/>
      <c r="AR212" s="305"/>
      <c r="AS212" s="305"/>
      <c r="AT212" s="305"/>
      <c r="AU212" s="30"/>
      <c r="AV212" s="17"/>
      <c r="AW212" s="48" t="s">
        <v>808</v>
      </c>
      <c r="AX212" s="26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6"/>
    </row>
    <row r="213" spans="4:94" ht="14.25" customHeight="1" x14ac:dyDescent="0.35">
      <c r="D213" s="194">
        <v>30</v>
      </c>
      <c r="E213" s="237"/>
      <c r="F213" s="205"/>
      <c r="G213" s="205"/>
      <c r="H213" s="205"/>
      <c r="I213" s="205"/>
      <c r="J213" s="205"/>
      <c r="K213" s="205"/>
      <c r="L213" s="205"/>
      <c r="M213" s="205"/>
      <c r="N213" s="2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5"/>
      <c r="AB213" s="305"/>
      <c r="AC213" s="305"/>
      <c r="AD213" s="305"/>
      <c r="AE213" s="305"/>
      <c r="AF213" s="305"/>
      <c r="AG213" s="305"/>
      <c r="AH213" s="305"/>
      <c r="AI213" s="305"/>
      <c r="AJ213" s="305"/>
      <c r="AK213" s="305"/>
      <c r="AL213" s="305"/>
      <c r="AM213" s="305"/>
      <c r="AN213" s="305"/>
      <c r="AO213" s="305"/>
      <c r="AP213" s="305"/>
      <c r="AQ213" s="305"/>
      <c r="AR213" s="305"/>
      <c r="AS213" s="305"/>
      <c r="AT213" s="305"/>
      <c r="AU213" s="30"/>
      <c r="AV213" s="35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7"/>
      <c r="BH213" s="37"/>
      <c r="BI213" s="37"/>
      <c r="BJ213" s="37"/>
      <c r="BK213" s="37"/>
      <c r="BL213" s="37"/>
      <c r="BM213" s="37"/>
      <c r="BN213" s="37"/>
      <c r="BO213" s="37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1"/>
    </row>
    <row r="214" spans="4:94" ht="14.25" customHeight="1" x14ac:dyDescent="0.35">
      <c r="D214" s="50" t="s">
        <v>807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</row>
    <row r="215" spans="4:94" ht="14.25" customHeight="1" x14ac:dyDescent="0.35"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</row>
    <row r="216" spans="4:94" ht="14.25" customHeight="1" x14ac:dyDescent="0.35">
      <c r="D216" s="425" t="s">
        <v>89</v>
      </c>
      <c r="E216" s="425"/>
      <c r="F216" s="425"/>
      <c r="G216" s="425"/>
      <c r="H216" s="425"/>
      <c r="I216" s="425"/>
      <c r="J216" s="425"/>
      <c r="K216" s="425"/>
      <c r="L216" s="425"/>
      <c r="M216" s="425"/>
      <c r="N216" s="425"/>
      <c r="O216" s="425"/>
      <c r="P216" s="425"/>
      <c r="Q216" s="425"/>
      <c r="R216" s="425"/>
      <c r="S216" s="425"/>
      <c r="T216" s="425"/>
      <c r="U216" s="425"/>
      <c r="V216" s="425"/>
      <c r="W216" s="425"/>
      <c r="X216" s="425"/>
      <c r="Y216" s="425"/>
      <c r="Z216" s="425"/>
      <c r="AA216" s="425"/>
      <c r="AB216" s="425"/>
      <c r="AC216" s="425"/>
      <c r="AD216" s="425"/>
      <c r="AE216" s="425"/>
      <c r="AF216" s="425"/>
      <c r="AG216" s="425"/>
      <c r="AH216" s="425"/>
      <c r="AI216" s="425"/>
      <c r="AJ216" s="425"/>
      <c r="AK216" s="425"/>
      <c r="AL216" s="425"/>
      <c r="AM216" s="425"/>
      <c r="AN216" s="425"/>
      <c r="AO216" s="425"/>
      <c r="AP216" s="425"/>
      <c r="AQ216" s="425"/>
      <c r="AR216" s="425"/>
      <c r="AS216" s="425"/>
      <c r="AT216" s="425"/>
      <c r="AU216" s="9"/>
      <c r="AV216" s="425" t="s">
        <v>91</v>
      </c>
      <c r="AW216" s="425"/>
      <c r="AX216" s="425"/>
      <c r="AY216" s="425"/>
      <c r="AZ216" s="425"/>
      <c r="BA216" s="425"/>
      <c r="BB216" s="425"/>
      <c r="BC216" s="425"/>
      <c r="BD216" s="425"/>
      <c r="BE216" s="425"/>
      <c r="BF216" s="425"/>
      <c r="BG216" s="425"/>
      <c r="BH216" s="425"/>
      <c r="BI216" s="425"/>
      <c r="BJ216" s="425"/>
      <c r="BK216" s="425"/>
      <c r="BL216" s="425"/>
      <c r="BM216" s="425"/>
      <c r="BN216" s="425"/>
      <c r="BO216" s="425"/>
      <c r="BP216" s="425"/>
      <c r="BQ216" s="425"/>
      <c r="BR216" s="425"/>
      <c r="BS216" s="425"/>
      <c r="BT216" s="425"/>
      <c r="BU216" s="425"/>
      <c r="BV216" s="425"/>
      <c r="BW216" s="425"/>
      <c r="BX216" s="425"/>
      <c r="BY216" s="425"/>
      <c r="BZ216" s="425"/>
      <c r="CA216" s="425"/>
      <c r="CB216" s="425"/>
      <c r="CC216" s="425"/>
      <c r="CD216" s="425"/>
      <c r="CE216" s="425"/>
      <c r="CF216" s="425"/>
      <c r="CG216" s="425"/>
      <c r="CH216" s="425"/>
      <c r="CI216" s="425"/>
      <c r="CJ216" s="425"/>
      <c r="CK216" s="425"/>
      <c r="CL216" s="425"/>
      <c r="CM216" s="425"/>
      <c r="CN216" s="425"/>
      <c r="CO216" s="9"/>
      <c r="CP216" s="168"/>
    </row>
    <row r="217" spans="4:94" ht="14.25" customHeight="1" x14ac:dyDescent="0.35">
      <c r="D217" s="310"/>
      <c r="E217" s="310"/>
      <c r="F217" s="310"/>
      <c r="G217" s="310"/>
      <c r="H217" s="310"/>
      <c r="I217" s="310"/>
      <c r="J217" s="310"/>
      <c r="K217" s="310"/>
      <c r="L217" s="310"/>
      <c r="M217" s="310"/>
      <c r="N217" s="310"/>
      <c r="O217" s="310"/>
      <c r="P217" s="310"/>
      <c r="Q217" s="310"/>
      <c r="R217" s="310"/>
      <c r="S217" s="310"/>
      <c r="T217" s="310"/>
      <c r="U217" s="310"/>
      <c r="V217" s="310"/>
      <c r="W217" s="310"/>
      <c r="X217" s="310"/>
      <c r="Y217" s="310"/>
      <c r="Z217" s="310"/>
      <c r="AA217" s="310"/>
      <c r="AB217" s="310"/>
      <c r="AC217" s="310"/>
      <c r="AD217" s="310"/>
      <c r="AE217" s="310"/>
      <c r="AF217" s="310"/>
      <c r="AG217" s="310"/>
      <c r="AH217" s="310"/>
      <c r="AI217" s="310"/>
      <c r="AJ217" s="310"/>
      <c r="AK217" s="310"/>
      <c r="AL217" s="310"/>
      <c r="AM217" s="310"/>
      <c r="AN217" s="310"/>
      <c r="AO217" s="310"/>
      <c r="AP217" s="310"/>
      <c r="AQ217" s="310"/>
      <c r="AR217" s="310"/>
      <c r="AS217" s="310"/>
      <c r="AT217" s="310"/>
      <c r="AU217" s="13"/>
      <c r="AV217" s="425"/>
      <c r="AW217" s="425"/>
      <c r="AX217" s="425"/>
      <c r="AY217" s="425"/>
      <c r="AZ217" s="425"/>
      <c r="BA217" s="425"/>
      <c r="BB217" s="425"/>
      <c r="BC217" s="425"/>
      <c r="BD217" s="425"/>
      <c r="BE217" s="425"/>
      <c r="BF217" s="425"/>
      <c r="BG217" s="425"/>
      <c r="BH217" s="425"/>
      <c r="BI217" s="425"/>
      <c r="BJ217" s="425"/>
      <c r="BK217" s="425"/>
      <c r="BL217" s="425"/>
      <c r="BM217" s="425"/>
      <c r="BN217" s="425"/>
      <c r="BO217" s="425"/>
      <c r="BP217" s="425"/>
      <c r="BQ217" s="425"/>
      <c r="BR217" s="425"/>
      <c r="BS217" s="425"/>
      <c r="BT217" s="425"/>
      <c r="BU217" s="425"/>
      <c r="BV217" s="425"/>
      <c r="BW217" s="425"/>
      <c r="BX217" s="425"/>
      <c r="BY217" s="425"/>
      <c r="BZ217" s="425"/>
      <c r="CA217" s="425"/>
      <c r="CB217" s="425"/>
      <c r="CC217" s="425"/>
      <c r="CD217" s="425"/>
      <c r="CE217" s="425"/>
      <c r="CF217" s="425"/>
      <c r="CG217" s="425"/>
      <c r="CH217" s="425"/>
      <c r="CI217" s="425"/>
      <c r="CJ217" s="425"/>
      <c r="CK217" s="425"/>
      <c r="CL217" s="425"/>
      <c r="CM217" s="425"/>
      <c r="CN217" s="425"/>
      <c r="CO217" s="9"/>
      <c r="CP217" s="168"/>
    </row>
    <row r="218" spans="4:94" ht="14.25" customHeight="1" x14ac:dyDescent="0.35">
      <c r="D218" s="470" t="s">
        <v>43</v>
      </c>
      <c r="E218" s="470"/>
      <c r="F218" s="470"/>
      <c r="G218" s="470"/>
      <c r="H218" s="470"/>
      <c r="I218" s="470"/>
      <c r="J218" s="470"/>
      <c r="K218" s="470"/>
      <c r="L218" s="470"/>
      <c r="M218" s="470"/>
      <c r="N218" s="470"/>
      <c r="O218" s="470"/>
      <c r="P218" s="470"/>
      <c r="Q218" s="470"/>
      <c r="R218" s="470"/>
      <c r="S218" s="470"/>
      <c r="T218" s="470"/>
      <c r="U218" s="470"/>
      <c r="V218" s="289" t="s">
        <v>44</v>
      </c>
      <c r="W218" s="289"/>
      <c r="X218" s="289"/>
      <c r="Y218" s="289"/>
      <c r="Z218" s="289"/>
      <c r="AA218" s="289"/>
      <c r="AB218" s="289"/>
      <c r="AC218" s="289"/>
      <c r="AD218" s="289"/>
      <c r="AE218" s="289"/>
      <c r="AF218" s="289"/>
      <c r="AG218" s="289"/>
      <c r="AH218" s="470" t="s">
        <v>37</v>
      </c>
      <c r="AI218" s="470"/>
      <c r="AJ218" s="470"/>
      <c r="AK218" s="470"/>
      <c r="AL218" s="470"/>
      <c r="AM218" s="470"/>
      <c r="AN218" s="470"/>
      <c r="AO218" s="470"/>
      <c r="AP218" s="470"/>
      <c r="AQ218" s="470"/>
      <c r="AR218" s="470"/>
      <c r="AS218" s="470"/>
      <c r="AT218" s="470"/>
      <c r="AU218" s="43"/>
      <c r="AV218" s="498" t="s">
        <v>48</v>
      </c>
      <c r="AW218" s="499"/>
      <c r="AX218" s="499"/>
      <c r="AY218" s="499"/>
      <c r="AZ218" s="499"/>
      <c r="BA218" s="499"/>
      <c r="BB218" s="499"/>
      <c r="BC218" s="499"/>
      <c r="BD218" s="499"/>
      <c r="BE218" s="499"/>
      <c r="BF218" s="499"/>
      <c r="BG218" s="499"/>
      <c r="BH218" s="499"/>
      <c r="BI218" s="499"/>
      <c r="BJ218" s="499"/>
      <c r="BK218" s="499"/>
      <c r="BL218" s="499"/>
      <c r="BM218" s="499"/>
      <c r="BN218" s="499"/>
      <c r="BO218" s="499"/>
      <c r="BP218" s="499"/>
      <c r="BQ218" s="499"/>
      <c r="BR218" s="499"/>
      <c r="BS218" s="499"/>
      <c r="BT218" s="289" t="s">
        <v>24</v>
      </c>
      <c r="BU218" s="289"/>
      <c r="BV218" s="289"/>
      <c r="BW218" s="289"/>
      <c r="BX218" s="289"/>
      <c r="BY218" s="289"/>
      <c r="BZ218" s="289"/>
      <c r="CA218" s="289"/>
      <c r="CB218" s="289"/>
      <c r="CC218" s="289"/>
      <c r="CD218" s="289"/>
      <c r="CE218" s="289"/>
      <c r="CF218" s="289"/>
      <c r="CG218" s="289"/>
      <c r="CH218" s="289"/>
      <c r="CI218" s="289"/>
      <c r="CJ218" s="289"/>
      <c r="CK218" s="289"/>
      <c r="CL218" s="289"/>
      <c r="CM218" s="289"/>
      <c r="CN218" s="289"/>
      <c r="CO218" s="7"/>
      <c r="CP218" s="162"/>
    </row>
    <row r="219" spans="4:94" ht="14.25" customHeight="1" x14ac:dyDescent="0.35">
      <c r="D219" s="470"/>
      <c r="E219" s="470"/>
      <c r="F219" s="470"/>
      <c r="G219" s="470"/>
      <c r="H219" s="470"/>
      <c r="I219" s="470"/>
      <c r="J219" s="470"/>
      <c r="K219" s="470"/>
      <c r="L219" s="470"/>
      <c r="M219" s="470"/>
      <c r="N219" s="470"/>
      <c r="O219" s="470"/>
      <c r="P219" s="470"/>
      <c r="Q219" s="470"/>
      <c r="R219" s="470"/>
      <c r="S219" s="470"/>
      <c r="T219" s="470"/>
      <c r="U219" s="470"/>
      <c r="V219" s="289"/>
      <c r="W219" s="289"/>
      <c r="X219" s="289"/>
      <c r="Y219" s="289"/>
      <c r="Z219" s="289"/>
      <c r="AA219" s="289"/>
      <c r="AB219" s="289"/>
      <c r="AC219" s="289"/>
      <c r="AD219" s="289"/>
      <c r="AE219" s="289"/>
      <c r="AF219" s="289"/>
      <c r="AG219" s="289"/>
      <c r="AH219" s="470"/>
      <c r="AI219" s="470"/>
      <c r="AJ219" s="470"/>
      <c r="AK219" s="470"/>
      <c r="AL219" s="470"/>
      <c r="AM219" s="470"/>
      <c r="AN219" s="470"/>
      <c r="AO219" s="470"/>
      <c r="AP219" s="470"/>
      <c r="AQ219" s="470"/>
      <c r="AR219" s="470"/>
      <c r="AS219" s="470"/>
      <c r="AT219" s="470"/>
      <c r="AU219" s="43"/>
      <c r="AV219" s="289" t="s">
        <v>49</v>
      </c>
      <c r="AW219" s="289"/>
      <c r="AX219" s="289"/>
      <c r="AY219" s="289"/>
      <c r="AZ219" s="289"/>
      <c r="BA219" s="289"/>
      <c r="BB219" s="289"/>
      <c r="BC219" s="289"/>
      <c r="BD219" s="289"/>
      <c r="BE219" s="289"/>
      <c r="BF219" s="441" t="s">
        <v>113</v>
      </c>
      <c r="BG219" s="442"/>
      <c r="BH219" s="442"/>
      <c r="BI219" s="442"/>
      <c r="BJ219" s="442"/>
      <c r="BK219" s="442"/>
      <c r="BL219" s="442"/>
      <c r="BM219" s="442"/>
      <c r="BN219" s="442"/>
      <c r="BO219" s="442"/>
      <c r="BP219" s="442"/>
      <c r="BQ219" s="442"/>
      <c r="BR219" s="442"/>
      <c r="BS219" s="442"/>
      <c r="BT219" s="289"/>
      <c r="BU219" s="289"/>
      <c r="BV219" s="289"/>
      <c r="BW219" s="289"/>
      <c r="BX219" s="289"/>
      <c r="BY219" s="289"/>
      <c r="BZ219" s="289"/>
      <c r="CA219" s="289"/>
      <c r="CB219" s="289"/>
      <c r="CC219" s="289"/>
      <c r="CD219" s="289"/>
      <c r="CE219" s="289"/>
      <c r="CF219" s="289"/>
      <c r="CG219" s="289"/>
      <c r="CH219" s="289"/>
      <c r="CI219" s="289"/>
      <c r="CJ219" s="289"/>
      <c r="CK219" s="289"/>
      <c r="CL219" s="289"/>
      <c r="CM219" s="289"/>
      <c r="CN219" s="289"/>
      <c r="CO219" s="7"/>
      <c r="CP219" s="162"/>
    </row>
    <row r="220" spans="4:94" ht="14.25" customHeight="1" x14ac:dyDescent="0.35">
      <c r="D220" s="324"/>
      <c r="E220" s="324"/>
      <c r="F220" s="324"/>
      <c r="G220" s="324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  <c r="T220" s="324"/>
      <c r="U220" s="324"/>
      <c r="V220" s="324" t="s">
        <v>784</v>
      </c>
      <c r="W220" s="324"/>
      <c r="X220" s="324"/>
      <c r="Y220" s="324"/>
      <c r="Z220" s="324"/>
      <c r="AA220" s="324"/>
      <c r="AB220" s="324"/>
      <c r="AC220" s="324"/>
      <c r="AD220" s="324"/>
      <c r="AE220" s="324"/>
      <c r="AF220" s="324"/>
      <c r="AG220" s="324"/>
      <c r="AH220" s="469" t="s">
        <v>785</v>
      </c>
      <c r="AI220" s="469"/>
      <c r="AJ220" s="469"/>
      <c r="AK220" s="469"/>
      <c r="AL220" s="469"/>
      <c r="AM220" s="469"/>
      <c r="AN220" s="469"/>
      <c r="AO220" s="469"/>
      <c r="AP220" s="469"/>
      <c r="AQ220" s="469"/>
      <c r="AR220" s="469"/>
      <c r="AS220" s="469"/>
      <c r="AT220" s="469"/>
      <c r="AU220" s="49"/>
      <c r="AV220" s="289"/>
      <c r="AW220" s="289"/>
      <c r="AX220" s="289"/>
      <c r="AY220" s="289"/>
      <c r="AZ220" s="289"/>
      <c r="BA220" s="289"/>
      <c r="BB220" s="289"/>
      <c r="BC220" s="289"/>
      <c r="BD220" s="289"/>
      <c r="BE220" s="289"/>
      <c r="BF220" s="444"/>
      <c r="BG220" s="445"/>
      <c r="BH220" s="445"/>
      <c r="BI220" s="445"/>
      <c r="BJ220" s="445"/>
      <c r="BK220" s="445"/>
      <c r="BL220" s="445"/>
      <c r="BM220" s="445"/>
      <c r="BN220" s="445"/>
      <c r="BO220" s="445"/>
      <c r="BP220" s="445"/>
      <c r="BQ220" s="445"/>
      <c r="BR220" s="445"/>
      <c r="BS220" s="445"/>
      <c r="BT220" s="289"/>
      <c r="BU220" s="289"/>
      <c r="BV220" s="289"/>
      <c r="BW220" s="289"/>
      <c r="BX220" s="289"/>
      <c r="BY220" s="289"/>
      <c r="BZ220" s="289"/>
      <c r="CA220" s="289"/>
      <c r="CB220" s="289"/>
      <c r="CC220" s="289"/>
      <c r="CD220" s="289"/>
      <c r="CE220" s="289"/>
      <c r="CF220" s="289"/>
      <c r="CG220" s="289"/>
      <c r="CH220" s="289"/>
      <c r="CI220" s="289"/>
      <c r="CJ220" s="289"/>
      <c r="CK220" s="289"/>
      <c r="CL220" s="289"/>
      <c r="CM220" s="289"/>
      <c r="CN220" s="289"/>
      <c r="CO220" s="7"/>
      <c r="CP220" s="162"/>
    </row>
    <row r="221" spans="4:94" ht="14.25" customHeight="1" x14ac:dyDescent="0.35">
      <c r="D221" s="324"/>
      <c r="E221" s="324"/>
      <c r="F221" s="324"/>
      <c r="G221" s="324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  <c r="T221" s="324"/>
      <c r="U221" s="324"/>
      <c r="V221" s="324" t="s">
        <v>786</v>
      </c>
      <c r="W221" s="324"/>
      <c r="X221" s="324"/>
      <c r="Y221" s="324"/>
      <c r="Z221" s="324"/>
      <c r="AA221" s="324"/>
      <c r="AB221" s="324"/>
      <c r="AC221" s="324"/>
      <c r="AD221" s="324"/>
      <c r="AE221" s="324"/>
      <c r="AF221" s="324"/>
      <c r="AG221" s="324"/>
      <c r="AH221" s="469" t="s">
        <v>787</v>
      </c>
      <c r="AI221" s="469"/>
      <c r="AJ221" s="469"/>
      <c r="AK221" s="469"/>
      <c r="AL221" s="469"/>
      <c r="AM221" s="469"/>
      <c r="AN221" s="469"/>
      <c r="AO221" s="469"/>
      <c r="AP221" s="469"/>
      <c r="AQ221" s="469"/>
      <c r="AR221" s="469"/>
      <c r="AS221" s="469"/>
      <c r="AT221" s="469"/>
      <c r="AU221" s="49"/>
      <c r="AV221" s="272" t="s">
        <v>795</v>
      </c>
      <c r="AW221" s="272"/>
      <c r="AX221" s="272"/>
      <c r="AY221" s="272"/>
      <c r="AZ221" s="272"/>
      <c r="BA221" s="272"/>
      <c r="BB221" s="272"/>
      <c r="BC221" s="272"/>
      <c r="BD221" s="272"/>
      <c r="BE221" s="272"/>
      <c r="BF221" s="272">
        <v>18</v>
      </c>
      <c r="BG221" s="272"/>
      <c r="BH221" s="272"/>
      <c r="BI221" s="272"/>
      <c r="BJ221" s="272"/>
      <c r="BK221" s="272"/>
      <c r="BL221" s="272"/>
      <c r="BM221" s="272"/>
      <c r="BN221" s="272"/>
      <c r="BO221" s="272"/>
      <c r="BP221" s="272"/>
      <c r="BQ221" s="272"/>
      <c r="BR221" s="272"/>
      <c r="BS221" s="272"/>
      <c r="BT221" s="272" t="s">
        <v>797</v>
      </c>
      <c r="BU221" s="272"/>
      <c r="BV221" s="272"/>
      <c r="BW221" s="272"/>
      <c r="BX221" s="272"/>
      <c r="BY221" s="272"/>
      <c r="BZ221" s="272"/>
      <c r="CA221" s="272"/>
      <c r="CB221" s="272"/>
      <c r="CC221" s="272"/>
      <c r="CD221" s="272"/>
      <c r="CE221" s="272"/>
      <c r="CF221" s="272"/>
      <c r="CG221" s="272"/>
      <c r="CH221" s="272"/>
      <c r="CI221" s="272"/>
      <c r="CJ221" s="272"/>
      <c r="CK221" s="272"/>
      <c r="CL221" s="272"/>
      <c r="CM221" s="272"/>
      <c r="CN221" s="272"/>
      <c r="CO221" s="8"/>
      <c r="CP221" s="163"/>
    </row>
    <row r="222" spans="4:94" ht="14.25" customHeight="1" x14ac:dyDescent="0.35">
      <c r="D222" s="324"/>
      <c r="E222" s="324"/>
      <c r="F222" s="324"/>
      <c r="G222" s="324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  <c r="T222" s="324"/>
      <c r="U222" s="324"/>
      <c r="V222" s="324" t="s">
        <v>790</v>
      </c>
      <c r="W222" s="324"/>
      <c r="X222" s="324"/>
      <c r="Y222" s="324"/>
      <c r="Z222" s="324"/>
      <c r="AA222" s="324"/>
      <c r="AB222" s="324"/>
      <c r="AC222" s="324"/>
      <c r="AD222" s="324"/>
      <c r="AE222" s="324"/>
      <c r="AF222" s="324"/>
      <c r="AG222" s="324"/>
      <c r="AH222" s="469" t="s">
        <v>788</v>
      </c>
      <c r="AI222" s="469"/>
      <c r="AJ222" s="469"/>
      <c r="AK222" s="469"/>
      <c r="AL222" s="469"/>
      <c r="AM222" s="469"/>
      <c r="AN222" s="469"/>
      <c r="AO222" s="469"/>
      <c r="AP222" s="469"/>
      <c r="AQ222" s="469"/>
      <c r="AR222" s="469"/>
      <c r="AS222" s="469"/>
      <c r="AT222" s="469"/>
      <c r="AU222" s="49"/>
      <c r="AV222" s="272" t="s">
        <v>680</v>
      </c>
      <c r="AW222" s="272"/>
      <c r="AX222" s="272"/>
      <c r="AY222" s="272"/>
      <c r="AZ222" s="272"/>
      <c r="BA222" s="272"/>
      <c r="BB222" s="272"/>
      <c r="BC222" s="272"/>
      <c r="BD222" s="272"/>
      <c r="BE222" s="272"/>
      <c r="BF222" s="272">
        <v>4</v>
      </c>
      <c r="BG222" s="272"/>
      <c r="BH222" s="272"/>
      <c r="BI222" s="272"/>
      <c r="BJ222" s="272"/>
      <c r="BK222" s="272"/>
      <c r="BL222" s="272"/>
      <c r="BM222" s="272"/>
      <c r="BN222" s="272"/>
      <c r="BO222" s="272"/>
      <c r="BP222" s="272"/>
      <c r="BQ222" s="272"/>
      <c r="BR222" s="272"/>
      <c r="BS222" s="272"/>
      <c r="BT222" s="272" t="s">
        <v>798</v>
      </c>
      <c r="BU222" s="272"/>
      <c r="BV222" s="272"/>
      <c r="BW222" s="272"/>
      <c r="BX222" s="272"/>
      <c r="BY222" s="272"/>
      <c r="BZ222" s="272"/>
      <c r="CA222" s="272"/>
      <c r="CB222" s="272"/>
      <c r="CC222" s="272"/>
      <c r="CD222" s="272"/>
      <c r="CE222" s="272"/>
      <c r="CF222" s="272"/>
      <c r="CG222" s="272"/>
      <c r="CH222" s="272"/>
      <c r="CI222" s="272"/>
      <c r="CJ222" s="272"/>
      <c r="CK222" s="272"/>
      <c r="CL222" s="272"/>
      <c r="CM222" s="272"/>
      <c r="CN222" s="272"/>
      <c r="CO222" s="8"/>
      <c r="CP222" s="163"/>
    </row>
    <row r="223" spans="4:94" ht="14.25" customHeight="1" x14ac:dyDescent="0.35">
      <c r="D223" s="324"/>
      <c r="E223" s="324"/>
      <c r="F223" s="324"/>
      <c r="G223" s="324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  <c r="T223" s="324"/>
      <c r="U223" s="324"/>
      <c r="V223" s="324" t="s">
        <v>791</v>
      </c>
      <c r="W223" s="324"/>
      <c r="X223" s="324"/>
      <c r="Y223" s="324"/>
      <c r="Z223" s="324"/>
      <c r="AA223" s="324"/>
      <c r="AB223" s="324"/>
      <c r="AC223" s="324"/>
      <c r="AD223" s="324"/>
      <c r="AE223" s="324"/>
      <c r="AF223" s="324"/>
      <c r="AG223" s="324"/>
      <c r="AH223" s="469" t="s">
        <v>788</v>
      </c>
      <c r="AI223" s="469"/>
      <c r="AJ223" s="469"/>
      <c r="AK223" s="469"/>
      <c r="AL223" s="469"/>
      <c r="AM223" s="469"/>
      <c r="AN223" s="469"/>
      <c r="AO223" s="469"/>
      <c r="AP223" s="469"/>
      <c r="AQ223" s="469"/>
      <c r="AR223" s="469"/>
      <c r="AS223" s="469"/>
      <c r="AT223" s="469"/>
      <c r="AU223" s="49"/>
      <c r="AV223" s="272" t="s">
        <v>796</v>
      </c>
      <c r="AW223" s="272"/>
      <c r="AX223" s="272"/>
      <c r="AY223" s="272"/>
      <c r="AZ223" s="272"/>
      <c r="BA223" s="272"/>
      <c r="BB223" s="272"/>
      <c r="BC223" s="272"/>
      <c r="BD223" s="272"/>
      <c r="BE223" s="272"/>
      <c r="BF223" s="272">
        <v>4</v>
      </c>
      <c r="BG223" s="272"/>
      <c r="BH223" s="272"/>
      <c r="BI223" s="272"/>
      <c r="BJ223" s="272"/>
      <c r="BK223" s="272"/>
      <c r="BL223" s="272"/>
      <c r="BM223" s="272"/>
      <c r="BN223" s="272"/>
      <c r="BO223" s="272"/>
      <c r="BP223" s="272"/>
      <c r="BQ223" s="272"/>
      <c r="BR223" s="272"/>
      <c r="BS223" s="272"/>
      <c r="BT223" s="272" t="s">
        <v>799</v>
      </c>
      <c r="BU223" s="272"/>
      <c r="BV223" s="272"/>
      <c r="BW223" s="272"/>
      <c r="BX223" s="272"/>
      <c r="BY223" s="272"/>
      <c r="BZ223" s="272"/>
      <c r="CA223" s="272"/>
      <c r="CB223" s="272"/>
      <c r="CC223" s="272"/>
      <c r="CD223" s="272"/>
      <c r="CE223" s="272"/>
      <c r="CF223" s="272"/>
      <c r="CG223" s="272"/>
      <c r="CH223" s="272"/>
      <c r="CI223" s="272"/>
      <c r="CJ223" s="272"/>
      <c r="CK223" s="272"/>
      <c r="CL223" s="272"/>
      <c r="CM223" s="272"/>
      <c r="CN223" s="272"/>
      <c r="CO223" s="8"/>
      <c r="CP223" s="163"/>
    </row>
    <row r="224" spans="4:94" ht="14.25" customHeight="1" x14ac:dyDescent="0.35">
      <c r="D224" s="324"/>
      <c r="E224" s="324"/>
      <c r="F224" s="324"/>
      <c r="G224" s="3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  <c r="T224" s="324"/>
      <c r="U224" s="324"/>
      <c r="V224" s="324" t="s">
        <v>792</v>
      </c>
      <c r="W224" s="324"/>
      <c r="X224" s="324"/>
      <c r="Y224" s="324"/>
      <c r="Z224" s="324"/>
      <c r="AA224" s="324"/>
      <c r="AB224" s="324"/>
      <c r="AC224" s="324"/>
      <c r="AD224" s="324"/>
      <c r="AE224" s="324"/>
      <c r="AF224" s="324"/>
      <c r="AG224" s="324"/>
      <c r="AH224" s="469" t="s">
        <v>789</v>
      </c>
      <c r="AI224" s="469"/>
      <c r="AJ224" s="469"/>
      <c r="AK224" s="469"/>
      <c r="AL224" s="469"/>
      <c r="AM224" s="469"/>
      <c r="AN224" s="469"/>
      <c r="AO224" s="469"/>
      <c r="AP224" s="469"/>
      <c r="AQ224" s="469"/>
      <c r="AR224" s="469"/>
      <c r="AS224" s="469"/>
      <c r="AT224" s="469"/>
      <c r="AU224" s="49"/>
      <c r="AV224" s="272" t="s">
        <v>796</v>
      </c>
      <c r="AW224" s="272"/>
      <c r="AX224" s="272"/>
      <c r="AY224" s="272"/>
      <c r="AZ224" s="272"/>
      <c r="BA224" s="272"/>
      <c r="BB224" s="272"/>
      <c r="BC224" s="272"/>
      <c r="BD224" s="272"/>
      <c r="BE224" s="272"/>
      <c r="BF224" s="272">
        <v>12</v>
      </c>
      <c r="BG224" s="272"/>
      <c r="BH224" s="272"/>
      <c r="BI224" s="272"/>
      <c r="BJ224" s="272"/>
      <c r="BK224" s="272"/>
      <c r="BL224" s="272"/>
      <c r="BM224" s="272"/>
      <c r="BN224" s="272"/>
      <c r="BO224" s="272"/>
      <c r="BP224" s="272"/>
      <c r="BQ224" s="272"/>
      <c r="BR224" s="272"/>
      <c r="BS224" s="272"/>
      <c r="BT224" s="272" t="s">
        <v>800</v>
      </c>
      <c r="BU224" s="272"/>
      <c r="BV224" s="272"/>
      <c r="BW224" s="272"/>
      <c r="BX224" s="272"/>
      <c r="BY224" s="272"/>
      <c r="BZ224" s="272"/>
      <c r="CA224" s="272"/>
      <c r="CB224" s="272"/>
      <c r="CC224" s="272"/>
      <c r="CD224" s="272"/>
      <c r="CE224" s="272"/>
      <c r="CF224" s="272"/>
      <c r="CG224" s="272"/>
      <c r="CH224" s="272"/>
      <c r="CI224" s="272"/>
      <c r="CJ224" s="272"/>
      <c r="CK224" s="272"/>
      <c r="CL224" s="272"/>
      <c r="CM224" s="272"/>
      <c r="CN224" s="272"/>
      <c r="CO224" s="8"/>
      <c r="CP224" s="163"/>
    </row>
    <row r="225" spans="4:94" ht="14.25" customHeight="1" x14ac:dyDescent="0.35">
      <c r="D225" s="50" t="s">
        <v>807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272" t="s">
        <v>796</v>
      </c>
      <c r="AW225" s="272"/>
      <c r="AX225" s="272"/>
      <c r="AY225" s="272"/>
      <c r="AZ225" s="272"/>
      <c r="BA225" s="272"/>
      <c r="BB225" s="272"/>
      <c r="BC225" s="272"/>
      <c r="BD225" s="272"/>
      <c r="BE225" s="272"/>
      <c r="BF225" s="272">
        <v>18</v>
      </c>
      <c r="BG225" s="272"/>
      <c r="BH225" s="272"/>
      <c r="BI225" s="272"/>
      <c r="BJ225" s="272"/>
      <c r="BK225" s="272"/>
      <c r="BL225" s="272"/>
      <c r="BM225" s="272"/>
      <c r="BN225" s="272"/>
      <c r="BO225" s="272"/>
      <c r="BP225" s="272"/>
      <c r="BQ225" s="272"/>
      <c r="BR225" s="272"/>
      <c r="BS225" s="272"/>
      <c r="BT225" s="272" t="s">
        <v>801</v>
      </c>
      <c r="BU225" s="272"/>
      <c r="BV225" s="272"/>
      <c r="BW225" s="272"/>
      <c r="BX225" s="272"/>
      <c r="BY225" s="272"/>
      <c r="BZ225" s="272"/>
      <c r="CA225" s="272"/>
      <c r="CB225" s="272"/>
      <c r="CC225" s="272"/>
      <c r="CD225" s="272"/>
      <c r="CE225" s="272"/>
      <c r="CF225" s="272"/>
      <c r="CG225" s="272"/>
      <c r="CH225" s="272"/>
      <c r="CI225" s="272"/>
      <c r="CJ225" s="272"/>
      <c r="CK225" s="272"/>
      <c r="CL225" s="272"/>
      <c r="CM225" s="272"/>
      <c r="CN225" s="272"/>
      <c r="CO225" s="8"/>
      <c r="CP225" s="163"/>
    </row>
    <row r="226" spans="4:94" ht="14.25" customHeight="1" x14ac:dyDescent="0.35">
      <c r="AV226" s="272" t="s">
        <v>795</v>
      </c>
      <c r="AW226" s="272"/>
      <c r="AX226" s="272"/>
      <c r="AY226" s="272"/>
      <c r="AZ226" s="272"/>
      <c r="BA226" s="272"/>
      <c r="BB226" s="272"/>
      <c r="BC226" s="272"/>
      <c r="BD226" s="272"/>
      <c r="BE226" s="272"/>
      <c r="BF226" s="272">
        <v>16</v>
      </c>
      <c r="BG226" s="272"/>
      <c r="BH226" s="272"/>
      <c r="BI226" s="272"/>
      <c r="BJ226" s="272"/>
      <c r="BK226" s="272"/>
      <c r="BL226" s="272"/>
      <c r="BM226" s="272"/>
      <c r="BN226" s="272"/>
      <c r="BO226" s="272"/>
      <c r="BP226" s="272"/>
      <c r="BQ226" s="272"/>
      <c r="BR226" s="272"/>
      <c r="BS226" s="272"/>
      <c r="BT226" s="272" t="s">
        <v>802</v>
      </c>
      <c r="BU226" s="272"/>
      <c r="BV226" s="272"/>
      <c r="BW226" s="272"/>
      <c r="BX226" s="272"/>
      <c r="BY226" s="272"/>
      <c r="BZ226" s="272"/>
      <c r="CA226" s="272"/>
      <c r="CB226" s="272"/>
      <c r="CC226" s="272"/>
      <c r="CD226" s="272"/>
      <c r="CE226" s="272"/>
      <c r="CF226" s="272"/>
      <c r="CG226" s="272"/>
      <c r="CH226" s="272"/>
      <c r="CI226" s="272"/>
      <c r="CJ226" s="272"/>
      <c r="CK226" s="272"/>
      <c r="CL226" s="272"/>
      <c r="CM226" s="272"/>
      <c r="CN226" s="272"/>
      <c r="CO226" s="8"/>
      <c r="CP226" s="163"/>
    </row>
    <row r="227" spans="4:94" ht="14.25" customHeight="1" x14ac:dyDescent="0.35">
      <c r="D227" s="425" t="s">
        <v>90</v>
      </c>
      <c r="E227" s="425"/>
      <c r="F227" s="425"/>
      <c r="G227" s="425"/>
      <c r="H227" s="425"/>
      <c r="I227" s="425"/>
      <c r="J227" s="425"/>
      <c r="K227" s="425"/>
      <c r="L227" s="425"/>
      <c r="M227" s="425"/>
      <c r="N227" s="425"/>
      <c r="O227" s="425"/>
      <c r="P227" s="425"/>
      <c r="Q227" s="425"/>
      <c r="R227" s="425"/>
      <c r="S227" s="425"/>
      <c r="T227" s="425"/>
      <c r="U227" s="425"/>
      <c r="V227" s="425"/>
      <c r="W227" s="425"/>
      <c r="X227" s="425"/>
      <c r="Y227" s="425"/>
      <c r="Z227" s="425"/>
      <c r="AA227" s="425"/>
      <c r="AB227" s="425"/>
      <c r="AC227" s="425"/>
      <c r="AD227" s="425"/>
      <c r="AE227" s="425"/>
      <c r="AF227" s="425"/>
      <c r="AG227" s="425"/>
      <c r="AH227" s="425"/>
      <c r="AI227" s="425"/>
      <c r="AJ227" s="425"/>
      <c r="AK227" s="425"/>
      <c r="AL227" s="425"/>
      <c r="AM227" s="425"/>
      <c r="AN227" s="425"/>
      <c r="AO227" s="425"/>
      <c r="AP227" s="425"/>
      <c r="AQ227" s="425"/>
      <c r="AR227" s="425"/>
      <c r="AS227" s="425"/>
      <c r="AT227" s="425"/>
      <c r="AV227" s="272" t="s">
        <v>680</v>
      </c>
      <c r="AW227" s="272"/>
      <c r="AX227" s="272"/>
      <c r="AY227" s="272"/>
      <c r="AZ227" s="272"/>
      <c r="BA227" s="272"/>
      <c r="BB227" s="272"/>
      <c r="BC227" s="272"/>
      <c r="BD227" s="272"/>
      <c r="BE227" s="272"/>
      <c r="BF227" s="272">
        <v>12</v>
      </c>
      <c r="BG227" s="272"/>
      <c r="BH227" s="272"/>
      <c r="BI227" s="272"/>
      <c r="BJ227" s="272"/>
      <c r="BK227" s="272"/>
      <c r="BL227" s="272"/>
      <c r="BM227" s="272"/>
      <c r="BN227" s="272"/>
      <c r="BO227" s="272"/>
      <c r="BP227" s="272"/>
      <c r="BQ227" s="272"/>
      <c r="BR227" s="272"/>
      <c r="BS227" s="272"/>
      <c r="BT227" s="272" t="s">
        <v>803</v>
      </c>
      <c r="BU227" s="272"/>
      <c r="BV227" s="272"/>
      <c r="BW227" s="272"/>
      <c r="BX227" s="272"/>
      <c r="BY227" s="272"/>
      <c r="BZ227" s="272"/>
      <c r="CA227" s="272"/>
      <c r="CB227" s="272"/>
      <c r="CC227" s="272"/>
      <c r="CD227" s="272"/>
      <c r="CE227" s="272"/>
      <c r="CF227" s="272"/>
      <c r="CG227" s="272"/>
      <c r="CH227" s="272"/>
      <c r="CI227" s="272"/>
      <c r="CJ227" s="272"/>
      <c r="CK227" s="272"/>
      <c r="CL227" s="272"/>
      <c r="CM227" s="272"/>
      <c r="CN227" s="272"/>
      <c r="CO227" s="8"/>
      <c r="CP227" s="163"/>
    </row>
    <row r="228" spans="4:94" ht="14.25" customHeight="1" x14ac:dyDescent="0.35">
      <c r="D228" s="310"/>
      <c r="E228" s="310"/>
      <c r="F228" s="310"/>
      <c r="G228" s="310"/>
      <c r="H228" s="310"/>
      <c r="I228" s="310"/>
      <c r="J228" s="310"/>
      <c r="K228" s="310"/>
      <c r="L228" s="310"/>
      <c r="M228" s="310"/>
      <c r="N228" s="310"/>
      <c r="O228" s="310"/>
      <c r="P228" s="310"/>
      <c r="Q228" s="310"/>
      <c r="R228" s="310"/>
      <c r="S228" s="310"/>
      <c r="T228" s="310"/>
      <c r="U228" s="310"/>
      <c r="V228" s="310"/>
      <c r="W228" s="310"/>
      <c r="X228" s="310"/>
      <c r="Y228" s="310"/>
      <c r="Z228" s="310"/>
      <c r="AA228" s="310"/>
      <c r="AB228" s="310"/>
      <c r="AC228" s="310"/>
      <c r="AD228" s="310"/>
      <c r="AE228" s="310"/>
      <c r="AF228" s="310"/>
      <c r="AG228" s="310"/>
      <c r="AH228" s="310"/>
      <c r="AI228" s="310"/>
      <c r="AJ228" s="310"/>
      <c r="AK228" s="310"/>
      <c r="AL228" s="310"/>
      <c r="AM228" s="310"/>
      <c r="AN228" s="310"/>
      <c r="AO228" s="310"/>
      <c r="AP228" s="310"/>
      <c r="AQ228" s="310"/>
      <c r="AR228" s="310"/>
      <c r="AS228" s="310"/>
      <c r="AT228" s="310"/>
      <c r="AV228" s="272"/>
      <c r="AW228" s="272"/>
      <c r="AX228" s="272"/>
      <c r="AY228" s="272"/>
      <c r="AZ228" s="272"/>
      <c r="BA228" s="272"/>
      <c r="BB228" s="272"/>
      <c r="BC228" s="272"/>
      <c r="BD228" s="272"/>
      <c r="BE228" s="272"/>
      <c r="BF228" s="272"/>
      <c r="BG228" s="272"/>
      <c r="BH228" s="272"/>
      <c r="BI228" s="272"/>
      <c r="BJ228" s="272"/>
      <c r="BK228" s="272"/>
      <c r="BL228" s="272"/>
      <c r="BM228" s="272"/>
      <c r="BN228" s="272"/>
      <c r="BO228" s="272"/>
      <c r="BP228" s="272"/>
      <c r="BQ228" s="272"/>
      <c r="BR228" s="272"/>
      <c r="BS228" s="272"/>
      <c r="BT228" s="272"/>
      <c r="BU228" s="272"/>
      <c r="BV228" s="272"/>
      <c r="BW228" s="272"/>
      <c r="BX228" s="272"/>
      <c r="BY228" s="272"/>
      <c r="BZ228" s="272"/>
      <c r="CA228" s="272"/>
      <c r="CB228" s="272"/>
      <c r="CC228" s="272"/>
      <c r="CD228" s="272"/>
      <c r="CE228" s="272"/>
      <c r="CF228" s="272"/>
      <c r="CG228" s="272"/>
      <c r="CH228" s="272"/>
      <c r="CI228" s="272"/>
      <c r="CJ228" s="272"/>
      <c r="CK228" s="272"/>
      <c r="CL228" s="272"/>
      <c r="CM228" s="272"/>
      <c r="CN228" s="272"/>
      <c r="CO228" s="8"/>
      <c r="CP228" s="163"/>
    </row>
    <row r="229" spans="4:94" ht="14.25" customHeight="1" x14ac:dyDescent="0.35">
      <c r="D229" s="497" t="s">
        <v>45</v>
      </c>
      <c r="E229" s="509"/>
      <c r="F229" s="509"/>
      <c r="G229" s="509"/>
      <c r="H229" s="509"/>
      <c r="I229" s="509"/>
      <c r="J229" s="509"/>
      <c r="K229" s="509"/>
      <c r="L229" s="509"/>
      <c r="M229" s="509"/>
      <c r="N229" s="509"/>
      <c r="O229" s="509"/>
      <c r="P229" s="509"/>
      <c r="Q229" s="509"/>
      <c r="R229" s="509"/>
      <c r="S229" s="509"/>
      <c r="T229" s="509"/>
      <c r="U229" s="509"/>
      <c r="V229" s="509"/>
      <c r="W229" s="509"/>
      <c r="X229" s="509"/>
      <c r="Y229" s="509"/>
      <c r="Z229" s="509"/>
      <c r="AA229" s="509"/>
      <c r="AB229" s="509"/>
      <c r="AC229" s="509"/>
      <c r="AD229" s="509"/>
      <c r="AE229" s="509"/>
      <c r="AF229" s="509"/>
      <c r="AG229" s="509"/>
      <c r="AH229" s="509"/>
      <c r="AI229" s="509"/>
      <c r="AJ229" s="470" t="s">
        <v>47</v>
      </c>
      <c r="AK229" s="470"/>
      <c r="AL229" s="470"/>
      <c r="AM229" s="470"/>
      <c r="AN229" s="470"/>
      <c r="AO229" s="470"/>
      <c r="AP229" s="470"/>
      <c r="AQ229" s="470"/>
      <c r="AR229" s="470"/>
      <c r="AS229" s="470"/>
      <c r="AT229" s="470"/>
      <c r="AV229" s="272"/>
      <c r="AW229" s="272"/>
      <c r="AX229" s="272"/>
      <c r="AY229" s="272"/>
      <c r="AZ229" s="272"/>
      <c r="BA229" s="272"/>
      <c r="BB229" s="272"/>
      <c r="BC229" s="272"/>
      <c r="BD229" s="272"/>
      <c r="BE229" s="272"/>
      <c r="BF229" s="272"/>
      <c r="BG229" s="272"/>
      <c r="BH229" s="272"/>
      <c r="BI229" s="272"/>
      <c r="BJ229" s="272"/>
      <c r="BK229" s="272"/>
      <c r="BL229" s="272"/>
      <c r="BM229" s="272"/>
      <c r="BN229" s="272"/>
      <c r="BO229" s="272"/>
      <c r="BP229" s="272"/>
      <c r="BQ229" s="272"/>
      <c r="BR229" s="272"/>
      <c r="BS229" s="272"/>
      <c r="BT229" s="272"/>
      <c r="BU229" s="272"/>
      <c r="BV229" s="272"/>
      <c r="BW229" s="272"/>
      <c r="BX229" s="272"/>
      <c r="BY229" s="272"/>
      <c r="BZ229" s="272"/>
      <c r="CA229" s="272"/>
      <c r="CB229" s="272"/>
      <c r="CC229" s="272"/>
      <c r="CD229" s="272"/>
      <c r="CE229" s="272"/>
      <c r="CF229" s="272"/>
      <c r="CG229" s="272"/>
      <c r="CH229" s="272"/>
      <c r="CI229" s="272"/>
      <c r="CJ229" s="272"/>
      <c r="CK229" s="272"/>
      <c r="CL229" s="272"/>
      <c r="CM229" s="272"/>
      <c r="CN229" s="272"/>
      <c r="CO229" s="8"/>
      <c r="CP229" s="163"/>
    </row>
    <row r="230" spans="4:94" ht="14.25" customHeight="1" x14ac:dyDescent="0.35">
      <c r="D230" s="511" t="s">
        <v>44</v>
      </c>
      <c r="E230" s="511"/>
      <c r="F230" s="511"/>
      <c r="G230" s="511"/>
      <c r="H230" s="511"/>
      <c r="I230" s="511"/>
      <c r="J230" s="511"/>
      <c r="K230" s="511"/>
      <c r="L230" s="511"/>
      <c r="M230" s="511"/>
      <c r="N230" s="511"/>
      <c r="O230" s="511"/>
      <c r="P230" s="511"/>
      <c r="Q230" s="511"/>
      <c r="R230" s="470" t="s">
        <v>46</v>
      </c>
      <c r="S230" s="470"/>
      <c r="T230" s="470"/>
      <c r="U230" s="470"/>
      <c r="V230" s="470"/>
      <c r="W230" s="470"/>
      <c r="X230" s="470"/>
      <c r="Y230" s="470"/>
      <c r="Z230" s="470"/>
      <c r="AA230" s="470"/>
      <c r="AB230" s="470"/>
      <c r="AC230" s="470"/>
      <c r="AD230" s="470"/>
      <c r="AE230" s="470"/>
      <c r="AF230" s="470"/>
      <c r="AG230" s="470"/>
      <c r="AH230" s="470"/>
      <c r="AI230" s="497"/>
      <c r="AJ230" s="470"/>
      <c r="AK230" s="470"/>
      <c r="AL230" s="470"/>
      <c r="AM230" s="470"/>
      <c r="AN230" s="470"/>
      <c r="AO230" s="470"/>
      <c r="AP230" s="470"/>
      <c r="AQ230" s="470"/>
      <c r="AR230" s="470"/>
      <c r="AS230" s="470"/>
      <c r="AT230" s="470"/>
      <c r="AV230" s="272"/>
      <c r="AW230" s="272"/>
      <c r="AX230" s="272"/>
      <c r="AY230" s="272"/>
      <c r="AZ230" s="272"/>
      <c r="BA230" s="272"/>
      <c r="BB230" s="272"/>
      <c r="BC230" s="272"/>
      <c r="BD230" s="272"/>
      <c r="BE230" s="272"/>
      <c r="BF230" s="272"/>
      <c r="BG230" s="272"/>
      <c r="BH230" s="272"/>
      <c r="BI230" s="272"/>
      <c r="BJ230" s="272"/>
      <c r="BK230" s="272"/>
      <c r="BL230" s="272"/>
      <c r="BM230" s="272"/>
      <c r="BN230" s="272"/>
      <c r="BO230" s="272"/>
      <c r="BP230" s="272"/>
      <c r="BQ230" s="272"/>
      <c r="BR230" s="272"/>
      <c r="BS230" s="272"/>
      <c r="BT230" s="272"/>
      <c r="BU230" s="272"/>
      <c r="BV230" s="272"/>
      <c r="BW230" s="272"/>
      <c r="BX230" s="272"/>
      <c r="BY230" s="272"/>
      <c r="BZ230" s="272"/>
      <c r="CA230" s="272"/>
      <c r="CB230" s="272"/>
      <c r="CC230" s="272"/>
      <c r="CD230" s="272"/>
      <c r="CE230" s="272"/>
      <c r="CF230" s="272"/>
      <c r="CG230" s="272"/>
      <c r="CH230" s="272"/>
      <c r="CI230" s="272"/>
      <c r="CJ230" s="272"/>
      <c r="CK230" s="272"/>
      <c r="CL230" s="272"/>
      <c r="CM230" s="272"/>
      <c r="CN230" s="272"/>
      <c r="CO230" s="8"/>
      <c r="CP230" s="163"/>
    </row>
    <row r="231" spans="4:94" ht="14.25" customHeight="1" x14ac:dyDescent="0.35">
      <c r="D231" s="511"/>
      <c r="E231" s="511"/>
      <c r="F231" s="511"/>
      <c r="G231" s="511"/>
      <c r="H231" s="511"/>
      <c r="I231" s="511"/>
      <c r="J231" s="511"/>
      <c r="K231" s="511"/>
      <c r="L231" s="511"/>
      <c r="M231" s="511"/>
      <c r="N231" s="511"/>
      <c r="O231" s="511"/>
      <c r="P231" s="511"/>
      <c r="Q231" s="511"/>
      <c r="R231" s="470"/>
      <c r="S231" s="470"/>
      <c r="T231" s="470"/>
      <c r="U231" s="470"/>
      <c r="V231" s="470"/>
      <c r="W231" s="470"/>
      <c r="X231" s="470"/>
      <c r="Y231" s="470"/>
      <c r="Z231" s="470"/>
      <c r="AA231" s="470"/>
      <c r="AB231" s="470"/>
      <c r="AC231" s="470"/>
      <c r="AD231" s="470"/>
      <c r="AE231" s="470"/>
      <c r="AF231" s="470"/>
      <c r="AG231" s="470"/>
      <c r="AH231" s="470"/>
      <c r="AI231" s="497"/>
      <c r="AJ231" s="470"/>
      <c r="AK231" s="470"/>
      <c r="AL231" s="470"/>
      <c r="AM231" s="470"/>
      <c r="AN231" s="470"/>
      <c r="AO231" s="470"/>
      <c r="AP231" s="470"/>
      <c r="AQ231" s="470"/>
      <c r="AR231" s="470"/>
      <c r="AS231" s="470"/>
      <c r="AT231" s="470"/>
      <c r="AV231" s="272"/>
      <c r="AW231" s="272"/>
      <c r="AX231" s="272"/>
      <c r="AY231" s="272"/>
      <c r="AZ231" s="272"/>
      <c r="BA231" s="272"/>
      <c r="BB231" s="272"/>
      <c r="BC231" s="272"/>
      <c r="BD231" s="272"/>
      <c r="BE231" s="272"/>
      <c r="BF231" s="272"/>
      <c r="BG231" s="272"/>
      <c r="BH231" s="272"/>
      <c r="BI231" s="272"/>
      <c r="BJ231" s="272"/>
      <c r="BK231" s="272"/>
      <c r="BL231" s="272"/>
      <c r="BM231" s="272"/>
      <c r="BN231" s="272"/>
      <c r="BO231" s="272"/>
      <c r="BP231" s="272"/>
      <c r="BQ231" s="272"/>
      <c r="BR231" s="272"/>
      <c r="BS231" s="272"/>
      <c r="BT231" s="272"/>
      <c r="BU231" s="272"/>
      <c r="BV231" s="272"/>
      <c r="BW231" s="272"/>
      <c r="BX231" s="272"/>
      <c r="BY231" s="272"/>
      <c r="BZ231" s="272"/>
      <c r="CA231" s="272"/>
      <c r="CB231" s="272"/>
      <c r="CC231" s="272"/>
      <c r="CD231" s="272"/>
      <c r="CE231" s="272"/>
      <c r="CF231" s="272"/>
      <c r="CG231" s="272"/>
      <c r="CH231" s="272"/>
      <c r="CI231" s="272"/>
      <c r="CJ231" s="272"/>
      <c r="CK231" s="272"/>
      <c r="CL231" s="272"/>
      <c r="CM231" s="272"/>
      <c r="CN231" s="272"/>
      <c r="CO231" s="8"/>
      <c r="CP231" s="163"/>
    </row>
    <row r="232" spans="4:94" ht="14.25" customHeight="1" x14ac:dyDescent="0.35">
      <c r="D232" s="495" t="s">
        <v>792</v>
      </c>
      <c r="E232" s="495"/>
      <c r="F232" s="495"/>
      <c r="G232" s="495"/>
      <c r="H232" s="495"/>
      <c r="I232" s="495"/>
      <c r="J232" s="495"/>
      <c r="K232" s="495"/>
      <c r="L232" s="495"/>
      <c r="M232" s="495"/>
      <c r="N232" s="495"/>
      <c r="O232" s="495"/>
      <c r="P232" s="495"/>
      <c r="Q232" s="495"/>
      <c r="R232" s="495" t="s">
        <v>779</v>
      </c>
      <c r="S232" s="495"/>
      <c r="T232" s="495"/>
      <c r="U232" s="495"/>
      <c r="V232" s="495"/>
      <c r="W232" s="495"/>
      <c r="X232" s="495"/>
      <c r="Y232" s="495"/>
      <c r="Z232" s="495"/>
      <c r="AA232" s="495"/>
      <c r="AB232" s="495"/>
      <c r="AC232" s="495"/>
      <c r="AD232" s="495"/>
      <c r="AE232" s="495"/>
      <c r="AF232" s="495"/>
      <c r="AG232" s="495"/>
      <c r="AH232" s="495"/>
      <c r="AI232" s="496"/>
      <c r="AJ232" s="495" t="s">
        <v>793</v>
      </c>
      <c r="AK232" s="495"/>
      <c r="AL232" s="495"/>
      <c r="AM232" s="495"/>
      <c r="AN232" s="495"/>
      <c r="AO232" s="495"/>
      <c r="AP232" s="495"/>
      <c r="AQ232" s="495"/>
      <c r="AR232" s="495"/>
      <c r="AS232" s="495"/>
      <c r="AT232" s="495"/>
      <c r="AV232" s="272"/>
      <c r="AW232" s="272"/>
      <c r="AX232" s="272"/>
      <c r="AY232" s="272"/>
      <c r="AZ232" s="272"/>
      <c r="BA232" s="272"/>
      <c r="BB232" s="272"/>
      <c r="BC232" s="272"/>
      <c r="BD232" s="272"/>
      <c r="BE232" s="272"/>
      <c r="BF232" s="272"/>
      <c r="BG232" s="272"/>
      <c r="BH232" s="272"/>
      <c r="BI232" s="272"/>
      <c r="BJ232" s="272"/>
      <c r="BK232" s="272"/>
      <c r="BL232" s="272"/>
      <c r="BM232" s="272"/>
      <c r="BN232" s="272"/>
      <c r="BO232" s="272"/>
      <c r="BP232" s="272"/>
      <c r="BQ232" s="272"/>
      <c r="BR232" s="272"/>
      <c r="BS232" s="272"/>
      <c r="BT232" s="272"/>
      <c r="BU232" s="272"/>
      <c r="BV232" s="272"/>
      <c r="BW232" s="272"/>
      <c r="BX232" s="272"/>
      <c r="BY232" s="272"/>
      <c r="BZ232" s="272"/>
      <c r="CA232" s="272"/>
      <c r="CB232" s="272"/>
      <c r="CC232" s="272"/>
      <c r="CD232" s="272"/>
      <c r="CE232" s="272"/>
      <c r="CF232" s="272"/>
      <c r="CG232" s="272"/>
      <c r="CH232" s="272"/>
      <c r="CI232" s="272"/>
      <c r="CJ232" s="272"/>
      <c r="CK232" s="272"/>
      <c r="CL232" s="272"/>
      <c r="CM232" s="272"/>
      <c r="CN232" s="272"/>
      <c r="CO232" s="8"/>
      <c r="CP232" s="163"/>
    </row>
    <row r="233" spans="4:94" ht="14.25" customHeight="1" x14ac:dyDescent="0.35">
      <c r="D233" s="495"/>
      <c r="E233" s="495"/>
      <c r="F233" s="495"/>
      <c r="G233" s="495"/>
      <c r="H233" s="495"/>
      <c r="I233" s="495"/>
      <c r="J233" s="495"/>
      <c r="K233" s="495"/>
      <c r="L233" s="495"/>
      <c r="M233" s="495"/>
      <c r="N233" s="495"/>
      <c r="O233" s="495"/>
      <c r="P233" s="495"/>
      <c r="Q233" s="495"/>
      <c r="R233" s="495"/>
      <c r="S233" s="495"/>
      <c r="T233" s="495"/>
      <c r="U233" s="495"/>
      <c r="V233" s="495"/>
      <c r="W233" s="495"/>
      <c r="X233" s="495"/>
      <c r="Y233" s="495"/>
      <c r="Z233" s="495"/>
      <c r="AA233" s="495"/>
      <c r="AB233" s="495"/>
      <c r="AC233" s="495"/>
      <c r="AD233" s="495"/>
      <c r="AE233" s="495"/>
      <c r="AF233" s="495"/>
      <c r="AG233" s="495"/>
      <c r="AH233" s="495"/>
      <c r="AI233" s="496"/>
      <c r="AJ233" s="495"/>
      <c r="AK233" s="495"/>
      <c r="AL233" s="495"/>
      <c r="AM233" s="495"/>
      <c r="AN233" s="495"/>
      <c r="AO233" s="495"/>
      <c r="AP233" s="495"/>
      <c r="AQ233" s="495"/>
      <c r="AR233" s="495"/>
      <c r="AS233" s="495"/>
      <c r="AT233" s="495"/>
      <c r="AV233" s="272"/>
      <c r="AW233" s="272"/>
      <c r="AX233" s="272"/>
      <c r="AY233" s="272"/>
      <c r="AZ233" s="272"/>
      <c r="BA233" s="272"/>
      <c r="BB233" s="272"/>
      <c r="BC233" s="272"/>
      <c r="BD233" s="272"/>
      <c r="BE233" s="272"/>
      <c r="BF233" s="272"/>
      <c r="BG233" s="272"/>
      <c r="BH233" s="272"/>
      <c r="BI233" s="272"/>
      <c r="BJ233" s="272"/>
      <c r="BK233" s="272"/>
      <c r="BL233" s="272"/>
      <c r="BM233" s="272"/>
      <c r="BN233" s="272"/>
      <c r="BO233" s="272"/>
      <c r="BP233" s="272"/>
      <c r="BQ233" s="272"/>
      <c r="BR233" s="272"/>
      <c r="BS233" s="272"/>
      <c r="BT233" s="272"/>
      <c r="BU233" s="272"/>
      <c r="BV233" s="272"/>
      <c r="BW233" s="272"/>
      <c r="BX233" s="272"/>
      <c r="BY233" s="272"/>
      <c r="BZ233" s="272"/>
      <c r="CA233" s="272"/>
      <c r="CB233" s="272"/>
      <c r="CC233" s="272"/>
      <c r="CD233" s="272"/>
      <c r="CE233" s="272"/>
      <c r="CF233" s="272"/>
      <c r="CG233" s="272"/>
      <c r="CH233" s="272"/>
      <c r="CI233" s="272"/>
      <c r="CJ233" s="272"/>
      <c r="CK233" s="272"/>
      <c r="CL233" s="272"/>
      <c r="CM233" s="272"/>
      <c r="CN233" s="272"/>
      <c r="CO233" s="8"/>
      <c r="CP233" s="163"/>
    </row>
    <row r="234" spans="4:94" ht="14.25" customHeight="1" x14ac:dyDescent="0.35">
      <c r="D234" s="495" t="s">
        <v>786</v>
      </c>
      <c r="E234" s="495"/>
      <c r="F234" s="495"/>
      <c r="G234" s="495"/>
      <c r="H234" s="495"/>
      <c r="I234" s="495"/>
      <c r="J234" s="495"/>
      <c r="K234" s="495"/>
      <c r="L234" s="495"/>
      <c r="M234" s="495"/>
      <c r="N234" s="495"/>
      <c r="O234" s="495"/>
      <c r="P234" s="495"/>
      <c r="Q234" s="495"/>
      <c r="R234" s="495" t="s">
        <v>779</v>
      </c>
      <c r="S234" s="495"/>
      <c r="T234" s="495"/>
      <c r="U234" s="495"/>
      <c r="V234" s="495"/>
      <c r="W234" s="495"/>
      <c r="X234" s="495"/>
      <c r="Y234" s="495"/>
      <c r="Z234" s="495"/>
      <c r="AA234" s="495"/>
      <c r="AB234" s="495"/>
      <c r="AC234" s="495"/>
      <c r="AD234" s="495"/>
      <c r="AE234" s="495"/>
      <c r="AF234" s="495"/>
      <c r="AG234" s="495"/>
      <c r="AH234" s="495"/>
      <c r="AI234" s="496"/>
      <c r="AJ234" s="316" t="s">
        <v>794</v>
      </c>
      <c r="AK234" s="316"/>
      <c r="AL234" s="316"/>
      <c r="AM234" s="316"/>
      <c r="AN234" s="316"/>
      <c r="AO234" s="316"/>
      <c r="AP234" s="316"/>
      <c r="AQ234" s="316"/>
      <c r="AR234" s="316"/>
      <c r="AS234" s="316"/>
      <c r="AT234" s="316"/>
      <c r="AV234" s="305"/>
      <c r="AW234" s="305"/>
      <c r="AX234" s="305"/>
      <c r="AY234" s="305"/>
      <c r="AZ234" s="305"/>
      <c r="BA234" s="305"/>
      <c r="BB234" s="305"/>
      <c r="BC234" s="305"/>
      <c r="BD234" s="305"/>
      <c r="BE234" s="305"/>
      <c r="BF234" s="272"/>
      <c r="BG234" s="272"/>
      <c r="BH234" s="272"/>
      <c r="BI234" s="272"/>
      <c r="BJ234" s="272"/>
      <c r="BK234" s="272"/>
      <c r="BL234" s="272"/>
      <c r="BM234" s="272"/>
      <c r="BN234" s="272"/>
      <c r="BO234" s="272"/>
      <c r="BP234" s="272"/>
      <c r="BQ234" s="272"/>
      <c r="BR234" s="272"/>
      <c r="BS234" s="272"/>
      <c r="BT234" s="272"/>
      <c r="BU234" s="272"/>
      <c r="BV234" s="272"/>
      <c r="BW234" s="272"/>
      <c r="BX234" s="272"/>
      <c r="BY234" s="272"/>
      <c r="BZ234" s="272"/>
      <c r="CA234" s="272"/>
      <c r="CB234" s="272"/>
      <c r="CC234" s="272"/>
      <c r="CD234" s="272"/>
      <c r="CE234" s="272"/>
      <c r="CF234" s="272"/>
      <c r="CG234" s="272"/>
      <c r="CH234" s="272"/>
      <c r="CI234" s="272"/>
      <c r="CJ234" s="272"/>
      <c r="CK234" s="272"/>
      <c r="CL234" s="272"/>
      <c r="CM234" s="272"/>
      <c r="CN234" s="272"/>
      <c r="CO234" s="8"/>
      <c r="CP234" s="163"/>
    </row>
    <row r="235" spans="4:94" ht="14.25" customHeight="1" x14ac:dyDescent="0.35">
      <c r="D235" s="495"/>
      <c r="E235" s="495"/>
      <c r="F235" s="495"/>
      <c r="G235" s="495"/>
      <c r="H235" s="495"/>
      <c r="I235" s="495"/>
      <c r="J235" s="495"/>
      <c r="K235" s="495"/>
      <c r="L235" s="495"/>
      <c r="M235" s="495"/>
      <c r="N235" s="495"/>
      <c r="O235" s="495"/>
      <c r="P235" s="495"/>
      <c r="Q235" s="495"/>
      <c r="R235" s="495"/>
      <c r="S235" s="495"/>
      <c r="T235" s="495"/>
      <c r="U235" s="495"/>
      <c r="V235" s="495"/>
      <c r="W235" s="495"/>
      <c r="X235" s="495"/>
      <c r="Y235" s="495"/>
      <c r="Z235" s="495"/>
      <c r="AA235" s="495"/>
      <c r="AB235" s="495"/>
      <c r="AC235" s="495"/>
      <c r="AD235" s="495"/>
      <c r="AE235" s="495"/>
      <c r="AF235" s="495"/>
      <c r="AG235" s="495"/>
      <c r="AH235" s="495"/>
      <c r="AI235" s="496"/>
      <c r="AJ235" s="316"/>
      <c r="AK235" s="316"/>
      <c r="AL235" s="316"/>
      <c r="AM235" s="316"/>
      <c r="AN235" s="316"/>
      <c r="AO235" s="316"/>
      <c r="AP235" s="316"/>
      <c r="AQ235" s="316"/>
      <c r="AR235" s="316"/>
      <c r="AS235" s="316"/>
      <c r="AT235" s="316"/>
      <c r="AV235" s="305"/>
      <c r="AW235" s="305"/>
      <c r="AX235" s="305"/>
      <c r="AY235" s="305"/>
      <c r="AZ235" s="305"/>
      <c r="BA235" s="305"/>
      <c r="BB235" s="305"/>
      <c r="BC235" s="305"/>
      <c r="BD235" s="305"/>
      <c r="BE235" s="305"/>
      <c r="BF235" s="272"/>
      <c r="BG235" s="272"/>
      <c r="BH235" s="272"/>
      <c r="BI235" s="272"/>
      <c r="BJ235" s="272"/>
      <c r="BK235" s="272"/>
      <c r="BL235" s="272"/>
      <c r="BM235" s="272"/>
      <c r="BN235" s="272"/>
      <c r="BO235" s="272"/>
      <c r="BP235" s="272"/>
      <c r="BQ235" s="272"/>
      <c r="BR235" s="272"/>
      <c r="BS235" s="272"/>
      <c r="BT235" s="272"/>
      <c r="BU235" s="272"/>
      <c r="BV235" s="272"/>
      <c r="BW235" s="272"/>
      <c r="BX235" s="272"/>
      <c r="BY235" s="272"/>
      <c r="BZ235" s="272"/>
      <c r="CA235" s="272"/>
      <c r="CB235" s="272"/>
      <c r="CC235" s="272"/>
      <c r="CD235" s="272"/>
      <c r="CE235" s="272"/>
      <c r="CF235" s="272"/>
      <c r="CG235" s="272"/>
      <c r="CH235" s="272"/>
      <c r="CI235" s="272"/>
      <c r="CJ235" s="272"/>
      <c r="CK235" s="272"/>
      <c r="CL235" s="272"/>
      <c r="CM235" s="272"/>
      <c r="CN235" s="272"/>
      <c r="CO235" s="8"/>
      <c r="CP235" s="163"/>
    </row>
    <row r="236" spans="4:94" ht="14.25" customHeight="1" x14ac:dyDescent="0.35">
      <c r="D236" s="50" t="s">
        <v>807</v>
      </c>
      <c r="E236" s="3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V236" s="50" t="s">
        <v>807</v>
      </c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11"/>
      <c r="CP236" s="164"/>
    </row>
    <row r="237" spans="4:94" ht="14.25" customHeight="1" x14ac:dyDescent="0.35"/>
    <row r="238" spans="4:94" ht="14.25" customHeight="1" x14ac:dyDescent="0.35">
      <c r="D238" s="425" t="s">
        <v>92</v>
      </c>
      <c r="E238" s="425"/>
      <c r="F238" s="425"/>
      <c r="G238" s="425"/>
      <c r="H238" s="425"/>
      <c r="I238" s="425"/>
      <c r="J238" s="425"/>
      <c r="K238" s="425"/>
      <c r="L238" s="425"/>
      <c r="M238" s="425"/>
      <c r="N238" s="425"/>
      <c r="O238" s="425"/>
      <c r="P238" s="425"/>
      <c r="Q238" s="425"/>
      <c r="R238" s="425"/>
      <c r="S238" s="425"/>
      <c r="T238" s="425"/>
      <c r="U238" s="425"/>
      <c r="V238" s="425"/>
      <c r="W238" s="425"/>
      <c r="X238" s="425"/>
      <c r="Y238" s="425"/>
      <c r="Z238" s="425"/>
      <c r="AA238" s="425"/>
      <c r="AB238" s="425"/>
      <c r="AC238" s="425"/>
      <c r="AD238" s="425"/>
      <c r="AE238" s="425"/>
      <c r="AF238" s="425"/>
      <c r="AG238" s="425"/>
      <c r="AH238" s="425"/>
      <c r="AI238" s="425"/>
      <c r="AJ238" s="425"/>
      <c r="AK238" s="425"/>
      <c r="AL238" s="425"/>
      <c r="AM238" s="425"/>
      <c r="AN238" s="425"/>
      <c r="AO238" s="425"/>
      <c r="AP238" s="425"/>
      <c r="AQ238" s="425"/>
      <c r="AR238" s="425"/>
      <c r="AS238" s="425"/>
      <c r="AT238" s="425"/>
      <c r="AU238" s="9"/>
      <c r="AV238" s="425" t="s">
        <v>94</v>
      </c>
      <c r="AW238" s="425"/>
      <c r="AX238" s="425"/>
      <c r="AY238" s="425"/>
      <c r="AZ238" s="425"/>
      <c r="BA238" s="425"/>
      <c r="BB238" s="425"/>
      <c r="BC238" s="425"/>
      <c r="BD238" s="425"/>
      <c r="BE238" s="425"/>
      <c r="BF238" s="425"/>
      <c r="BG238" s="425"/>
      <c r="BH238" s="425"/>
      <c r="BI238" s="425"/>
      <c r="BJ238" s="425"/>
      <c r="BK238" s="425"/>
      <c r="BL238" s="425"/>
      <c r="BM238" s="425"/>
      <c r="BN238" s="425"/>
      <c r="BO238" s="425"/>
      <c r="BP238" s="425"/>
      <c r="BQ238" s="425"/>
      <c r="BR238" s="425"/>
      <c r="BS238" s="425"/>
      <c r="BT238" s="425"/>
      <c r="BU238" s="425"/>
      <c r="BV238" s="425"/>
      <c r="BW238" s="425"/>
      <c r="BX238" s="425"/>
      <c r="BY238" s="425"/>
      <c r="BZ238" s="425"/>
      <c r="CA238" s="425"/>
      <c r="CB238" s="425"/>
      <c r="CC238" s="425"/>
      <c r="CD238" s="425"/>
      <c r="CE238" s="425"/>
      <c r="CF238" s="425"/>
      <c r="CG238" s="425"/>
      <c r="CH238" s="425"/>
      <c r="CI238" s="425"/>
      <c r="CJ238" s="425"/>
      <c r="CK238" s="425"/>
      <c r="CL238" s="425"/>
      <c r="CM238" s="425"/>
      <c r="CN238" s="425"/>
    </row>
    <row r="239" spans="4:94" ht="14.25" customHeight="1" x14ac:dyDescent="0.35">
      <c r="D239" s="425"/>
      <c r="E239" s="425"/>
      <c r="F239" s="425"/>
      <c r="G239" s="425"/>
      <c r="H239" s="425"/>
      <c r="I239" s="425"/>
      <c r="J239" s="425"/>
      <c r="K239" s="425"/>
      <c r="L239" s="425"/>
      <c r="M239" s="425"/>
      <c r="N239" s="425"/>
      <c r="O239" s="425"/>
      <c r="P239" s="425"/>
      <c r="Q239" s="425"/>
      <c r="R239" s="425"/>
      <c r="S239" s="425"/>
      <c r="T239" s="425"/>
      <c r="U239" s="425"/>
      <c r="V239" s="425"/>
      <c r="W239" s="425"/>
      <c r="X239" s="425"/>
      <c r="Y239" s="425"/>
      <c r="Z239" s="425"/>
      <c r="AA239" s="425"/>
      <c r="AB239" s="425"/>
      <c r="AC239" s="425"/>
      <c r="AD239" s="425"/>
      <c r="AE239" s="425"/>
      <c r="AF239" s="425"/>
      <c r="AG239" s="425"/>
      <c r="AH239" s="425"/>
      <c r="AI239" s="425"/>
      <c r="AJ239" s="425"/>
      <c r="AK239" s="425"/>
      <c r="AL239" s="425"/>
      <c r="AM239" s="425"/>
      <c r="AN239" s="425"/>
      <c r="AO239" s="425"/>
      <c r="AP239" s="425"/>
      <c r="AQ239" s="425"/>
      <c r="AR239" s="425"/>
      <c r="AS239" s="425"/>
      <c r="AT239" s="425"/>
      <c r="AU239" s="9"/>
      <c r="AV239" s="425"/>
      <c r="AW239" s="425"/>
      <c r="AX239" s="425"/>
      <c r="AY239" s="425"/>
      <c r="AZ239" s="425"/>
      <c r="BA239" s="425"/>
      <c r="BB239" s="425"/>
      <c r="BC239" s="425"/>
      <c r="BD239" s="425"/>
      <c r="BE239" s="425"/>
      <c r="BF239" s="425"/>
      <c r="BG239" s="425"/>
      <c r="BH239" s="425"/>
      <c r="BI239" s="425"/>
      <c r="BJ239" s="425"/>
      <c r="BK239" s="425"/>
      <c r="BL239" s="425"/>
      <c r="BM239" s="425"/>
      <c r="BN239" s="425"/>
      <c r="BO239" s="425"/>
      <c r="BP239" s="425"/>
      <c r="BQ239" s="425"/>
      <c r="BR239" s="425"/>
      <c r="BS239" s="425"/>
      <c r="BT239" s="425"/>
      <c r="BU239" s="425"/>
      <c r="BV239" s="425"/>
      <c r="BW239" s="425"/>
      <c r="BX239" s="425"/>
      <c r="BY239" s="425"/>
      <c r="BZ239" s="425"/>
      <c r="CA239" s="425"/>
      <c r="CB239" s="425"/>
      <c r="CC239" s="425"/>
      <c r="CD239" s="425"/>
      <c r="CE239" s="425"/>
      <c r="CF239" s="425"/>
      <c r="CG239" s="425"/>
      <c r="CH239" s="425"/>
      <c r="CI239" s="425"/>
      <c r="CJ239" s="425"/>
      <c r="CK239" s="425"/>
      <c r="CL239" s="425"/>
      <c r="CM239" s="425"/>
      <c r="CN239" s="425"/>
    </row>
    <row r="240" spans="4:94" ht="14.25" customHeight="1" x14ac:dyDescent="0.35">
      <c r="D240" s="470" t="s">
        <v>51</v>
      </c>
      <c r="E240" s="470"/>
      <c r="F240" s="470"/>
      <c r="G240" s="470"/>
      <c r="H240" s="470"/>
      <c r="I240" s="470"/>
      <c r="J240" s="470"/>
      <c r="K240" s="470"/>
      <c r="L240" s="470"/>
      <c r="M240" s="470"/>
      <c r="N240" s="470"/>
      <c r="O240" s="470"/>
      <c r="P240" s="470"/>
      <c r="Q240" s="470"/>
      <c r="R240" s="470"/>
      <c r="S240" s="470"/>
      <c r="T240" s="470"/>
      <c r="U240" s="470"/>
      <c r="V240" s="470"/>
      <c r="W240" s="470"/>
      <c r="X240" s="470"/>
      <c r="Y240" s="470"/>
      <c r="Z240" s="470"/>
      <c r="AA240" s="470"/>
      <c r="AB240" s="470"/>
      <c r="AC240" s="470"/>
      <c r="AD240" s="470"/>
      <c r="AE240" s="470" t="s">
        <v>50</v>
      </c>
      <c r="AF240" s="470"/>
      <c r="AG240" s="470"/>
      <c r="AH240" s="470"/>
      <c r="AI240" s="470"/>
      <c r="AJ240" s="470"/>
      <c r="AK240" s="470"/>
      <c r="AL240" s="470"/>
      <c r="AM240" s="470"/>
      <c r="AN240" s="470"/>
      <c r="AO240" s="470"/>
      <c r="AP240" s="470"/>
      <c r="AQ240" s="470"/>
      <c r="AR240" s="470"/>
      <c r="AS240" s="470"/>
      <c r="AT240" s="470"/>
      <c r="AV240" s="289" t="s">
        <v>73</v>
      </c>
      <c r="AW240" s="289"/>
      <c r="AX240" s="289"/>
      <c r="AY240" s="289"/>
      <c r="AZ240" s="289"/>
      <c r="BA240" s="289"/>
      <c r="BB240" s="289"/>
      <c r="BC240" s="289"/>
      <c r="BD240" s="289"/>
      <c r="BE240" s="289"/>
      <c r="BF240" s="289"/>
      <c r="BG240" s="289"/>
      <c r="BH240" s="289"/>
      <c r="BI240" s="289"/>
      <c r="BJ240" s="289"/>
      <c r="BK240" s="289"/>
      <c r="BL240" s="289"/>
      <c r="BM240" s="289" t="s">
        <v>76</v>
      </c>
      <c r="BN240" s="289"/>
      <c r="BO240" s="289"/>
      <c r="BP240" s="289"/>
      <c r="BQ240" s="289"/>
      <c r="BR240" s="289"/>
      <c r="BS240" s="289"/>
      <c r="BT240" s="289"/>
      <c r="BU240" s="289"/>
      <c r="BV240" s="289"/>
      <c r="BW240" s="289"/>
      <c r="BX240" s="289" t="s">
        <v>78</v>
      </c>
      <c r="BY240" s="289"/>
      <c r="BZ240" s="289"/>
      <c r="CA240" s="289"/>
      <c r="CB240" s="289"/>
      <c r="CC240" s="289"/>
      <c r="CD240" s="289"/>
      <c r="CE240" s="289"/>
      <c r="CF240" s="289"/>
      <c r="CG240" s="289"/>
      <c r="CH240" s="289"/>
      <c r="CI240" s="289"/>
      <c r="CJ240" s="289"/>
      <c r="CK240" s="289"/>
      <c r="CL240" s="289"/>
      <c r="CM240" s="289"/>
      <c r="CN240" s="289"/>
      <c r="CO240" s="53"/>
    </row>
    <row r="241" spans="4:94" ht="14.25" customHeight="1" x14ac:dyDescent="0.35">
      <c r="D241" s="470"/>
      <c r="E241" s="470"/>
      <c r="F241" s="470"/>
      <c r="G241" s="470"/>
      <c r="H241" s="470"/>
      <c r="I241" s="470"/>
      <c r="J241" s="470"/>
      <c r="K241" s="470"/>
      <c r="L241" s="470"/>
      <c r="M241" s="470"/>
      <c r="N241" s="470"/>
      <c r="O241" s="470"/>
      <c r="P241" s="470"/>
      <c r="Q241" s="470"/>
      <c r="R241" s="470"/>
      <c r="S241" s="470"/>
      <c r="T241" s="470"/>
      <c r="U241" s="470"/>
      <c r="V241" s="470"/>
      <c r="W241" s="470"/>
      <c r="X241" s="470"/>
      <c r="Y241" s="470"/>
      <c r="Z241" s="470"/>
      <c r="AA241" s="470"/>
      <c r="AB241" s="470"/>
      <c r="AC241" s="470"/>
      <c r="AD241" s="470"/>
      <c r="AE241" s="470"/>
      <c r="AF241" s="470"/>
      <c r="AG241" s="470"/>
      <c r="AH241" s="470"/>
      <c r="AI241" s="470"/>
      <c r="AJ241" s="470"/>
      <c r="AK241" s="470"/>
      <c r="AL241" s="470"/>
      <c r="AM241" s="470"/>
      <c r="AN241" s="470"/>
      <c r="AO241" s="470"/>
      <c r="AP241" s="470"/>
      <c r="AQ241" s="470"/>
      <c r="AR241" s="470"/>
      <c r="AS241" s="470"/>
      <c r="AT241" s="470"/>
      <c r="AV241" s="470" t="s">
        <v>74</v>
      </c>
      <c r="AW241" s="470"/>
      <c r="AX241" s="470"/>
      <c r="AY241" s="470"/>
      <c r="AZ241" s="470"/>
      <c r="BA241" s="470"/>
      <c r="BB241" s="470"/>
      <c r="BC241" s="470"/>
      <c r="BD241" s="470"/>
      <c r="BE241" s="470"/>
      <c r="BF241" s="470"/>
      <c r="BG241" s="289" t="s">
        <v>75</v>
      </c>
      <c r="BH241" s="289"/>
      <c r="BI241" s="289"/>
      <c r="BJ241" s="289"/>
      <c r="BK241" s="289"/>
      <c r="BL241" s="289"/>
      <c r="BM241" s="441" t="s">
        <v>77</v>
      </c>
      <c r="BN241" s="442"/>
      <c r="BO241" s="442"/>
      <c r="BP241" s="442"/>
      <c r="BQ241" s="442"/>
      <c r="BR241" s="442"/>
      <c r="BS241" s="442"/>
      <c r="BT241" s="442"/>
      <c r="BU241" s="442"/>
      <c r="BV241" s="442"/>
      <c r="BW241" s="442"/>
      <c r="BX241" s="289" t="s">
        <v>79</v>
      </c>
      <c r="BY241" s="289"/>
      <c r="BZ241" s="289"/>
      <c r="CA241" s="289"/>
      <c r="CB241" s="289"/>
      <c r="CC241" s="289"/>
      <c r="CD241" s="289"/>
      <c r="CE241" s="470" t="s">
        <v>80</v>
      </c>
      <c r="CF241" s="470"/>
      <c r="CG241" s="470"/>
      <c r="CH241" s="470"/>
      <c r="CI241" s="470"/>
      <c r="CJ241" s="470"/>
      <c r="CK241" s="470"/>
      <c r="CL241" s="470"/>
      <c r="CM241" s="470"/>
      <c r="CN241" s="470"/>
      <c r="CO241" s="54"/>
    </row>
    <row r="242" spans="4:94" ht="14.25" customHeight="1" x14ac:dyDescent="0.35">
      <c r="D242" s="272">
        <v>3</v>
      </c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  <c r="AA242" s="272"/>
      <c r="AB242" s="272"/>
      <c r="AC242" s="272"/>
      <c r="AD242" s="272"/>
      <c r="AE242" s="502" t="s">
        <v>804</v>
      </c>
      <c r="AF242" s="502"/>
      <c r="AG242" s="502"/>
      <c r="AH242" s="502"/>
      <c r="AI242" s="502"/>
      <c r="AJ242" s="502"/>
      <c r="AK242" s="502"/>
      <c r="AL242" s="502"/>
      <c r="AM242" s="502"/>
      <c r="AN242" s="502"/>
      <c r="AO242" s="502"/>
      <c r="AP242" s="502"/>
      <c r="AQ242" s="502"/>
      <c r="AR242" s="502"/>
      <c r="AS242" s="502"/>
      <c r="AT242" s="502"/>
      <c r="AV242" s="470"/>
      <c r="AW242" s="470"/>
      <c r="AX242" s="470"/>
      <c r="AY242" s="470"/>
      <c r="AZ242" s="470"/>
      <c r="BA242" s="470"/>
      <c r="BB242" s="470"/>
      <c r="BC242" s="470"/>
      <c r="BD242" s="470"/>
      <c r="BE242" s="470"/>
      <c r="BF242" s="470"/>
      <c r="BG242" s="289"/>
      <c r="BH242" s="289"/>
      <c r="BI242" s="289"/>
      <c r="BJ242" s="289"/>
      <c r="BK242" s="289"/>
      <c r="BL242" s="289"/>
      <c r="BM242" s="444"/>
      <c r="BN242" s="445"/>
      <c r="BO242" s="445"/>
      <c r="BP242" s="445"/>
      <c r="BQ242" s="445"/>
      <c r="BR242" s="445"/>
      <c r="BS242" s="445"/>
      <c r="BT242" s="445"/>
      <c r="BU242" s="445"/>
      <c r="BV242" s="445"/>
      <c r="BW242" s="445"/>
      <c r="BX242" s="289"/>
      <c r="BY242" s="289"/>
      <c r="BZ242" s="289"/>
      <c r="CA242" s="289"/>
      <c r="CB242" s="289"/>
      <c r="CC242" s="289"/>
      <c r="CD242" s="289"/>
      <c r="CE242" s="470"/>
      <c r="CF242" s="470"/>
      <c r="CG242" s="470"/>
      <c r="CH242" s="470"/>
      <c r="CI242" s="470"/>
      <c r="CJ242" s="470"/>
      <c r="CK242" s="470"/>
      <c r="CL242" s="470"/>
      <c r="CM242" s="470"/>
      <c r="CN242" s="470"/>
      <c r="CO242" s="54"/>
    </row>
    <row r="243" spans="4:94" ht="14.25" customHeight="1" x14ac:dyDescent="0.35">
      <c r="D243" s="272">
        <v>17</v>
      </c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  <c r="AA243" s="272"/>
      <c r="AB243" s="272"/>
      <c r="AC243" s="272"/>
      <c r="AD243" s="272"/>
      <c r="AE243" s="262" t="s">
        <v>805</v>
      </c>
      <c r="AF243" s="262"/>
      <c r="AG243" s="262"/>
      <c r="AH243" s="262"/>
      <c r="AI243" s="262"/>
      <c r="AJ243" s="262"/>
      <c r="AK243" s="262"/>
      <c r="AL243" s="262"/>
      <c r="AM243" s="262"/>
      <c r="AN243" s="262"/>
      <c r="AO243" s="262"/>
      <c r="AP243" s="262"/>
      <c r="AQ243" s="262"/>
      <c r="AR243" s="262"/>
      <c r="AS243" s="262"/>
      <c r="AT243" s="262"/>
      <c r="AV243" s="285">
        <v>0</v>
      </c>
      <c r="AW243" s="285"/>
      <c r="AX243" s="285"/>
      <c r="AY243" s="285"/>
      <c r="AZ243" s="285"/>
      <c r="BA243" s="285"/>
      <c r="BB243" s="285"/>
      <c r="BC243" s="285"/>
      <c r="BD243" s="285"/>
      <c r="BE243" s="285"/>
      <c r="BF243" s="285"/>
      <c r="BG243" s="285">
        <v>0</v>
      </c>
      <c r="BH243" s="285"/>
      <c r="BI243" s="285"/>
      <c r="BJ243" s="285"/>
      <c r="BK243" s="285"/>
      <c r="BL243" s="285"/>
      <c r="BM243" s="512">
        <v>0</v>
      </c>
      <c r="BN243" s="513"/>
      <c r="BO243" s="513"/>
      <c r="BP243" s="513"/>
      <c r="BQ243" s="513"/>
      <c r="BR243" s="513"/>
      <c r="BS243" s="513"/>
      <c r="BT243" s="513"/>
      <c r="BU243" s="513"/>
      <c r="BV243" s="513"/>
      <c r="BW243" s="513"/>
      <c r="BX243" s="285">
        <v>0</v>
      </c>
      <c r="BY243" s="285"/>
      <c r="BZ243" s="285"/>
      <c r="CA243" s="285"/>
      <c r="CB243" s="285"/>
      <c r="CC243" s="285"/>
      <c r="CD243" s="285"/>
      <c r="CE243" s="285">
        <v>0</v>
      </c>
      <c r="CF243" s="285"/>
      <c r="CG243" s="285"/>
      <c r="CH243" s="285"/>
      <c r="CI243" s="285"/>
      <c r="CJ243" s="285"/>
      <c r="CK243" s="285"/>
      <c r="CL243" s="285"/>
      <c r="CM243" s="285"/>
      <c r="CN243" s="285"/>
      <c r="CO243" s="55"/>
    </row>
    <row r="244" spans="4:94" ht="14.25" customHeight="1" x14ac:dyDescent="0.35">
      <c r="D244" s="302"/>
      <c r="E244" s="303"/>
      <c r="F244" s="303"/>
      <c r="G244" s="303"/>
      <c r="H244" s="303"/>
      <c r="I244" s="303"/>
      <c r="J244" s="303"/>
      <c r="K244" s="303"/>
      <c r="L244" s="303"/>
      <c r="M244" s="303"/>
      <c r="N244" s="303"/>
      <c r="O244" s="303"/>
      <c r="P244" s="303"/>
      <c r="Q244" s="303"/>
      <c r="R244" s="303"/>
      <c r="S244" s="303"/>
      <c r="T244" s="303"/>
      <c r="U244" s="303"/>
      <c r="V244" s="303"/>
      <c r="W244" s="303"/>
      <c r="X244" s="303"/>
      <c r="Y244" s="303"/>
      <c r="Z244" s="303"/>
      <c r="AA244" s="303"/>
      <c r="AB244" s="303"/>
      <c r="AC244" s="303"/>
      <c r="AD244" s="304"/>
      <c r="AE244" s="230"/>
      <c r="AF244" s="231"/>
      <c r="AG244" s="231"/>
      <c r="AH244" s="231"/>
      <c r="AI244" s="231"/>
      <c r="AJ244" s="231"/>
      <c r="AK244" s="231"/>
      <c r="AL244" s="231"/>
      <c r="AM244" s="231"/>
      <c r="AN244" s="231"/>
      <c r="AO244" s="231"/>
      <c r="AP244" s="231"/>
      <c r="AQ244" s="231"/>
      <c r="AR244" s="231"/>
      <c r="AS244" s="231"/>
      <c r="AT244" s="232"/>
      <c r="AV244" s="285"/>
      <c r="AW244" s="285"/>
      <c r="AX244" s="285"/>
      <c r="AY244" s="285"/>
      <c r="AZ244" s="285"/>
      <c r="BA244" s="285"/>
      <c r="BB244" s="285"/>
      <c r="BC244" s="285"/>
      <c r="BD244" s="285"/>
      <c r="BE244" s="285"/>
      <c r="BF244" s="285"/>
      <c r="BG244" s="285"/>
      <c r="BH244" s="285"/>
      <c r="BI244" s="285"/>
      <c r="BJ244" s="285"/>
      <c r="BK244" s="285"/>
      <c r="BL244" s="285"/>
      <c r="BM244" s="514"/>
      <c r="BN244" s="515"/>
      <c r="BO244" s="515"/>
      <c r="BP244" s="515"/>
      <c r="BQ244" s="515"/>
      <c r="BR244" s="515"/>
      <c r="BS244" s="515"/>
      <c r="BT244" s="515"/>
      <c r="BU244" s="515"/>
      <c r="BV244" s="515"/>
      <c r="BW244" s="515"/>
      <c r="BX244" s="285"/>
      <c r="BY244" s="285"/>
      <c r="BZ244" s="285"/>
      <c r="CA244" s="285"/>
      <c r="CB244" s="285"/>
      <c r="CC244" s="285"/>
      <c r="CD244" s="285"/>
      <c r="CE244" s="285"/>
      <c r="CF244" s="285"/>
      <c r="CG244" s="285"/>
      <c r="CH244" s="285"/>
      <c r="CI244" s="285"/>
      <c r="CJ244" s="285"/>
      <c r="CK244" s="285"/>
      <c r="CL244" s="285"/>
      <c r="CM244" s="285"/>
      <c r="CN244" s="285"/>
      <c r="CO244" s="55"/>
    </row>
    <row r="245" spans="4:94" ht="14.25" customHeight="1" x14ac:dyDescent="0.35">
      <c r="D245" s="302"/>
      <c r="E245" s="303"/>
      <c r="F245" s="303"/>
      <c r="G245" s="303"/>
      <c r="H245" s="303"/>
      <c r="I245" s="303"/>
      <c r="J245" s="303"/>
      <c r="K245" s="303"/>
      <c r="L245" s="303"/>
      <c r="M245" s="303"/>
      <c r="N245" s="303"/>
      <c r="O245" s="303"/>
      <c r="P245" s="303"/>
      <c r="Q245" s="303"/>
      <c r="R245" s="303"/>
      <c r="S245" s="303"/>
      <c r="T245" s="303"/>
      <c r="U245" s="303"/>
      <c r="V245" s="303"/>
      <c r="W245" s="303"/>
      <c r="X245" s="303"/>
      <c r="Y245" s="303"/>
      <c r="Z245" s="303"/>
      <c r="AA245" s="303"/>
      <c r="AB245" s="303"/>
      <c r="AC245" s="303"/>
      <c r="AD245" s="304"/>
      <c r="AE245" s="230"/>
      <c r="AF245" s="231"/>
      <c r="AG245" s="231"/>
      <c r="AH245" s="231"/>
      <c r="AI245" s="231"/>
      <c r="AJ245" s="231"/>
      <c r="AK245" s="231"/>
      <c r="AL245" s="231"/>
      <c r="AM245" s="231"/>
      <c r="AN245" s="231"/>
      <c r="AO245" s="231"/>
      <c r="AP245" s="231"/>
      <c r="AQ245" s="231"/>
      <c r="AR245" s="231"/>
      <c r="AS245" s="231"/>
      <c r="AT245" s="232"/>
      <c r="AV245" s="285"/>
      <c r="AW245" s="285"/>
      <c r="AX245" s="285"/>
      <c r="AY245" s="285"/>
      <c r="AZ245" s="285"/>
      <c r="BA245" s="285"/>
      <c r="BB245" s="285"/>
      <c r="BC245" s="285"/>
      <c r="BD245" s="285"/>
      <c r="BE245" s="285"/>
      <c r="BF245" s="285"/>
      <c r="BG245" s="285"/>
      <c r="BH245" s="285"/>
      <c r="BI245" s="285"/>
      <c r="BJ245" s="285"/>
      <c r="BK245" s="285"/>
      <c r="BL245" s="285"/>
      <c r="BM245" s="514"/>
      <c r="BN245" s="515"/>
      <c r="BO245" s="515"/>
      <c r="BP245" s="515"/>
      <c r="BQ245" s="515"/>
      <c r="BR245" s="515"/>
      <c r="BS245" s="515"/>
      <c r="BT245" s="515"/>
      <c r="BU245" s="515"/>
      <c r="BV245" s="515"/>
      <c r="BW245" s="515"/>
      <c r="BX245" s="285"/>
      <c r="BY245" s="285"/>
      <c r="BZ245" s="285"/>
      <c r="CA245" s="285"/>
      <c r="CB245" s="285"/>
      <c r="CC245" s="285"/>
      <c r="CD245" s="285"/>
      <c r="CE245" s="285"/>
      <c r="CF245" s="285"/>
      <c r="CG245" s="285"/>
      <c r="CH245" s="285"/>
      <c r="CI245" s="285"/>
      <c r="CJ245" s="285"/>
      <c r="CK245" s="285"/>
      <c r="CL245" s="285"/>
      <c r="CM245" s="285"/>
      <c r="CN245" s="285"/>
      <c r="CO245" s="55"/>
    </row>
    <row r="246" spans="4:94" ht="14.25" customHeight="1" x14ac:dyDescent="0.35">
      <c r="D246" s="302"/>
      <c r="E246" s="303"/>
      <c r="F246" s="303"/>
      <c r="G246" s="303"/>
      <c r="H246" s="303"/>
      <c r="I246" s="303"/>
      <c r="J246" s="303"/>
      <c r="K246" s="303"/>
      <c r="L246" s="303"/>
      <c r="M246" s="303"/>
      <c r="N246" s="303"/>
      <c r="O246" s="303"/>
      <c r="P246" s="303"/>
      <c r="Q246" s="303"/>
      <c r="R246" s="303"/>
      <c r="S246" s="303"/>
      <c r="T246" s="303"/>
      <c r="U246" s="303"/>
      <c r="V246" s="303"/>
      <c r="W246" s="303"/>
      <c r="X246" s="303"/>
      <c r="Y246" s="303"/>
      <c r="Z246" s="303"/>
      <c r="AA246" s="303"/>
      <c r="AB246" s="303"/>
      <c r="AC246" s="303"/>
      <c r="AD246" s="304"/>
      <c r="AE246" s="230"/>
      <c r="AF246" s="231"/>
      <c r="AG246" s="231"/>
      <c r="AH246" s="231"/>
      <c r="AI246" s="231"/>
      <c r="AJ246" s="231"/>
      <c r="AK246" s="231"/>
      <c r="AL246" s="231"/>
      <c r="AM246" s="231"/>
      <c r="AN246" s="231"/>
      <c r="AO246" s="231"/>
      <c r="AP246" s="231"/>
      <c r="AQ246" s="231"/>
      <c r="AR246" s="231"/>
      <c r="AS246" s="231"/>
      <c r="AT246" s="232"/>
      <c r="AV246" s="285"/>
      <c r="AW246" s="285"/>
      <c r="AX246" s="285"/>
      <c r="AY246" s="285"/>
      <c r="AZ246" s="285"/>
      <c r="BA246" s="285"/>
      <c r="BB246" s="285"/>
      <c r="BC246" s="285"/>
      <c r="BD246" s="285"/>
      <c r="BE246" s="285"/>
      <c r="BF246" s="285"/>
      <c r="BG246" s="285"/>
      <c r="BH246" s="285"/>
      <c r="BI246" s="285"/>
      <c r="BJ246" s="285"/>
      <c r="BK246" s="285"/>
      <c r="BL246" s="285"/>
      <c r="BM246" s="514"/>
      <c r="BN246" s="515"/>
      <c r="BO246" s="515"/>
      <c r="BP246" s="515"/>
      <c r="BQ246" s="515"/>
      <c r="BR246" s="515"/>
      <c r="BS246" s="515"/>
      <c r="BT246" s="515"/>
      <c r="BU246" s="515"/>
      <c r="BV246" s="515"/>
      <c r="BW246" s="515"/>
      <c r="BX246" s="285"/>
      <c r="BY246" s="285"/>
      <c r="BZ246" s="285"/>
      <c r="CA246" s="285"/>
      <c r="CB246" s="285"/>
      <c r="CC246" s="285"/>
      <c r="CD246" s="285"/>
      <c r="CE246" s="285"/>
      <c r="CF246" s="285"/>
      <c r="CG246" s="285"/>
      <c r="CH246" s="285"/>
      <c r="CI246" s="285"/>
      <c r="CJ246" s="285"/>
      <c r="CK246" s="285"/>
      <c r="CL246" s="285"/>
      <c r="CM246" s="285"/>
      <c r="CN246" s="285"/>
      <c r="CO246" s="55"/>
    </row>
    <row r="247" spans="4:94" ht="14.25" customHeight="1" x14ac:dyDescent="0.35">
      <c r="D247" s="47" t="s">
        <v>806</v>
      </c>
      <c r="E247" s="51"/>
      <c r="F247" s="51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V247" s="47" t="s">
        <v>367</v>
      </c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6"/>
      <c r="CP247" s="173"/>
    </row>
    <row r="248" spans="4:94" ht="14.25" customHeight="1" x14ac:dyDescent="0.35"/>
    <row r="249" spans="4:94" ht="14.25" customHeight="1" x14ac:dyDescent="0.35">
      <c r="D249" s="425" t="s">
        <v>93</v>
      </c>
      <c r="E249" s="425"/>
      <c r="F249" s="425"/>
      <c r="G249" s="425"/>
      <c r="H249" s="425"/>
      <c r="I249" s="425"/>
      <c r="J249" s="425"/>
      <c r="K249" s="425"/>
      <c r="L249" s="425"/>
      <c r="M249" s="425"/>
      <c r="N249" s="425"/>
      <c r="O249" s="425"/>
      <c r="P249" s="425"/>
      <c r="Q249" s="425"/>
      <c r="R249" s="425"/>
      <c r="S249" s="425"/>
      <c r="T249" s="425"/>
      <c r="U249" s="425"/>
      <c r="V249" s="425"/>
      <c r="W249" s="425"/>
      <c r="X249" s="425"/>
      <c r="Y249" s="425"/>
      <c r="Z249" s="425"/>
      <c r="AA249" s="425"/>
      <c r="AB249" s="425"/>
      <c r="AC249" s="425"/>
      <c r="AD249" s="425"/>
      <c r="AE249" s="425"/>
      <c r="AF249" s="425"/>
      <c r="AG249" s="425"/>
      <c r="AH249" s="425"/>
      <c r="AI249" s="425"/>
      <c r="AJ249" s="425"/>
      <c r="AK249" s="425"/>
      <c r="AL249" s="425"/>
      <c r="AM249" s="425"/>
      <c r="AN249" s="425"/>
      <c r="AO249" s="425"/>
      <c r="AP249" s="425"/>
      <c r="AQ249" s="425"/>
      <c r="AR249" s="425"/>
      <c r="AS249" s="425"/>
      <c r="AT249" s="425"/>
      <c r="AU249" s="9"/>
      <c r="AV249" s="315" t="s">
        <v>368</v>
      </c>
      <c r="AW249" s="315"/>
      <c r="AX249" s="315"/>
      <c r="AY249" s="315"/>
      <c r="AZ249" s="315"/>
      <c r="BA249" s="315"/>
      <c r="BB249" s="315"/>
      <c r="BC249" s="315"/>
      <c r="BD249" s="315"/>
      <c r="BE249" s="315"/>
      <c r="BF249" s="315"/>
      <c r="BG249" s="315"/>
      <c r="BH249" s="315"/>
      <c r="BI249" s="315"/>
      <c r="BJ249" s="315"/>
      <c r="BK249" s="315"/>
      <c r="BL249" s="315"/>
      <c r="BM249" s="315"/>
      <c r="BN249" s="315"/>
      <c r="BO249" s="315"/>
      <c r="BP249" s="315"/>
      <c r="BQ249" s="315"/>
      <c r="BR249" s="315"/>
      <c r="BS249" s="315"/>
      <c r="BT249" s="315"/>
      <c r="BU249" s="315"/>
      <c r="BV249" s="315"/>
      <c r="BW249" s="315"/>
      <c r="BX249" s="315"/>
      <c r="BY249" s="315"/>
      <c r="BZ249" s="315"/>
      <c r="CA249" s="315"/>
      <c r="CB249" s="315"/>
      <c r="CC249" s="315"/>
      <c r="CD249" s="315"/>
      <c r="CE249" s="315"/>
      <c r="CF249" s="315"/>
      <c r="CG249" s="315"/>
      <c r="CH249" s="315"/>
      <c r="CI249" s="315"/>
      <c r="CJ249" s="315"/>
      <c r="CK249" s="315"/>
      <c r="CL249" s="315"/>
      <c r="CM249" s="315"/>
      <c r="CN249" s="315"/>
    </row>
    <row r="250" spans="4:94" ht="14.25" customHeight="1" x14ac:dyDescent="0.35">
      <c r="D250" s="425"/>
      <c r="E250" s="425"/>
      <c r="F250" s="425"/>
      <c r="G250" s="425"/>
      <c r="H250" s="425"/>
      <c r="I250" s="425"/>
      <c r="J250" s="425"/>
      <c r="K250" s="425"/>
      <c r="L250" s="425"/>
      <c r="M250" s="425"/>
      <c r="N250" s="425"/>
      <c r="O250" s="425"/>
      <c r="P250" s="425"/>
      <c r="Q250" s="425"/>
      <c r="R250" s="425"/>
      <c r="S250" s="425"/>
      <c r="T250" s="425"/>
      <c r="U250" s="425"/>
      <c r="V250" s="425"/>
      <c r="W250" s="425"/>
      <c r="X250" s="425"/>
      <c r="Y250" s="425"/>
      <c r="Z250" s="425"/>
      <c r="AA250" s="425"/>
      <c r="AB250" s="425"/>
      <c r="AC250" s="425"/>
      <c r="AD250" s="425"/>
      <c r="AE250" s="425"/>
      <c r="AF250" s="425"/>
      <c r="AG250" s="425"/>
      <c r="AH250" s="425"/>
      <c r="AI250" s="425"/>
      <c r="AJ250" s="425"/>
      <c r="AK250" s="425"/>
      <c r="AL250" s="425"/>
      <c r="AM250" s="425"/>
      <c r="AN250" s="425"/>
      <c r="AO250" s="425"/>
      <c r="AP250" s="425"/>
      <c r="AQ250" s="425"/>
      <c r="AR250" s="425"/>
      <c r="AS250" s="425"/>
      <c r="AT250" s="425"/>
      <c r="AU250" s="13"/>
      <c r="AV250" s="315"/>
      <c r="AW250" s="315"/>
      <c r="AX250" s="315"/>
      <c r="AY250" s="315"/>
      <c r="AZ250" s="315"/>
      <c r="BA250" s="315"/>
      <c r="BB250" s="315"/>
      <c r="BC250" s="315"/>
      <c r="BD250" s="315"/>
      <c r="BE250" s="315"/>
      <c r="BF250" s="315"/>
      <c r="BG250" s="315"/>
      <c r="BH250" s="315"/>
      <c r="BI250" s="315"/>
      <c r="BJ250" s="315"/>
      <c r="BK250" s="315"/>
      <c r="BL250" s="315"/>
      <c r="BM250" s="315"/>
      <c r="BN250" s="315"/>
      <c r="BO250" s="315"/>
      <c r="BP250" s="315"/>
      <c r="BQ250" s="315"/>
      <c r="BR250" s="315"/>
      <c r="BS250" s="315"/>
      <c r="BT250" s="315"/>
      <c r="BU250" s="315"/>
      <c r="BV250" s="315"/>
      <c r="BW250" s="315"/>
      <c r="BX250" s="315"/>
      <c r="BY250" s="315"/>
      <c r="BZ250" s="315"/>
      <c r="CA250" s="315"/>
      <c r="CB250" s="315"/>
      <c r="CC250" s="315"/>
      <c r="CD250" s="315"/>
      <c r="CE250" s="315"/>
      <c r="CF250" s="315"/>
      <c r="CG250" s="315"/>
      <c r="CH250" s="315"/>
      <c r="CI250" s="315"/>
      <c r="CJ250" s="315"/>
      <c r="CK250" s="315"/>
      <c r="CL250" s="315"/>
      <c r="CM250" s="315"/>
      <c r="CN250" s="315"/>
    </row>
    <row r="251" spans="4:94" ht="14.25" customHeight="1" x14ac:dyDescent="0.35">
      <c r="D251" s="400" t="s">
        <v>72</v>
      </c>
      <c r="E251" s="400"/>
      <c r="F251" s="400"/>
      <c r="G251" s="400"/>
      <c r="H251" s="400"/>
      <c r="I251" s="400"/>
      <c r="J251" s="400"/>
      <c r="K251" s="400"/>
      <c r="L251" s="400"/>
      <c r="M251" s="400"/>
      <c r="N251" s="400"/>
      <c r="O251" s="400"/>
      <c r="P251" s="400"/>
      <c r="Q251" s="400"/>
      <c r="R251" s="400"/>
      <c r="S251" s="400"/>
      <c r="T251" s="400"/>
      <c r="U251" s="400"/>
      <c r="V251" s="400"/>
      <c r="W251" s="400"/>
      <c r="X251" s="400" t="s">
        <v>52</v>
      </c>
      <c r="Y251" s="400"/>
      <c r="Z251" s="400"/>
      <c r="AA251" s="400"/>
      <c r="AB251" s="400"/>
      <c r="AC251" s="400"/>
      <c r="AD251" s="400"/>
      <c r="AE251" s="400"/>
      <c r="AF251" s="400"/>
      <c r="AG251" s="400"/>
      <c r="AH251" s="400"/>
      <c r="AI251" s="400"/>
      <c r="AJ251" s="400"/>
      <c r="AK251" s="400"/>
      <c r="AL251" s="400"/>
      <c r="AM251" s="400"/>
      <c r="AN251" s="400"/>
      <c r="AO251" s="400"/>
      <c r="AP251" s="493" t="s">
        <v>98</v>
      </c>
      <c r="AQ251" s="493"/>
      <c r="AR251" s="493"/>
      <c r="AS251" s="493"/>
      <c r="AT251" s="493"/>
      <c r="AU251" s="6"/>
      <c r="AV251" s="289" t="s">
        <v>81</v>
      </c>
      <c r="AW251" s="289"/>
      <c r="AX251" s="289"/>
      <c r="AY251" s="289"/>
      <c r="AZ251" s="289"/>
      <c r="BA251" s="289"/>
      <c r="BB251" s="289"/>
      <c r="BC251" s="289"/>
      <c r="BD251" s="289"/>
      <c r="BE251" s="289"/>
      <c r="BF251" s="289"/>
      <c r="BG251" s="289" t="s">
        <v>82</v>
      </c>
      <c r="BH251" s="289"/>
      <c r="BI251" s="289"/>
      <c r="BJ251" s="289"/>
      <c r="BK251" s="289"/>
      <c r="BL251" s="289"/>
      <c r="BM251" s="289"/>
      <c r="BN251" s="289"/>
      <c r="BO251" s="289"/>
      <c r="BP251" s="289"/>
      <c r="BQ251" s="289"/>
      <c r="BR251" s="289" t="s">
        <v>83</v>
      </c>
      <c r="BS251" s="289"/>
      <c r="BT251" s="289"/>
      <c r="BU251" s="289"/>
      <c r="BV251" s="289"/>
      <c r="BW251" s="289"/>
      <c r="BX251" s="289"/>
      <c r="BY251" s="289"/>
      <c r="BZ251" s="289"/>
      <c r="CA251" s="289"/>
      <c r="CB251" s="289"/>
      <c r="CC251" s="470" t="s">
        <v>84</v>
      </c>
      <c r="CD251" s="470"/>
      <c r="CE251" s="470"/>
      <c r="CF251" s="470"/>
      <c r="CG251" s="470"/>
      <c r="CH251" s="470"/>
      <c r="CI251" s="470"/>
      <c r="CJ251" s="470"/>
      <c r="CK251" s="470"/>
      <c r="CL251" s="470"/>
      <c r="CM251" s="470"/>
      <c r="CN251" s="470"/>
    </row>
    <row r="252" spans="4:94" ht="14.25" customHeight="1" x14ac:dyDescent="0.35">
      <c r="D252" s="400"/>
      <c r="E252" s="400"/>
      <c r="F252" s="400"/>
      <c r="G252" s="400"/>
      <c r="H252" s="400"/>
      <c r="I252" s="400"/>
      <c r="J252" s="400"/>
      <c r="K252" s="400"/>
      <c r="L252" s="400"/>
      <c r="M252" s="400"/>
      <c r="N252" s="400"/>
      <c r="O252" s="400"/>
      <c r="P252" s="400"/>
      <c r="Q252" s="400"/>
      <c r="R252" s="400"/>
      <c r="S252" s="400"/>
      <c r="T252" s="400"/>
      <c r="U252" s="400"/>
      <c r="V252" s="400"/>
      <c r="W252" s="400"/>
      <c r="X252" s="400"/>
      <c r="Y252" s="400"/>
      <c r="Z252" s="400"/>
      <c r="AA252" s="400"/>
      <c r="AB252" s="400"/>
      <c r="AC252" s="400"/>
      <c r="AD252" s="400"/>
      <c r="AE252" s="400"/>
      <c r="AF252" s="400"/>
      <c r="AG252" s="400"/>
      <c r="AH252" s="400"/>
      <c r="AI252" s="400"/>
      <c r="AJ252" s="400"/>
      <c r="AK252" s="400"/>
      <c r="AL252" s="400"/>
      <c r="AM252" s="400"/>
      <c r="AN252" s="400"/>
      <c r="AO252" s="400"/>
      <c r="AP252" s="493"/>
      <c r="AQ252" s="493"/>
      <c r="AR252" s="493"/>
      <c r="AS252" s="493"/>
      <c r="AT252" s="493"/>
      <c r="AU252" s="6"/>
      <c r="AV252" s="289"/>
      <c r="AW252" s="289"/>
      <c r="AX252" s="289"/>
      <c r="AY252" s="289"/>
      <c r="AZ252" s="289"/>
      <c r="BA252" s="289"/>
      <c r="BB252" s="289"/>
      <c r="BC252" s="289"/>
      <c r="BD252" s="289"/>
      <c r="BE252" s="289"/>
      <c r="BF252" s="289"/>
      <c r="BG252" s="289"/>
      <c r="BH252" s="289"/>
      <c r="BI252" s="289"/>
      <c r="BJ252" s="289"/>
      <c r="BK252" s="289"/>
      <c r="BL252" s="289"/>
      <c r="BM252" s="289"/>
      <c r="BN252" s="289"/>
      <c r="BO252" s="289"/>
      <c r="BP252" s="289"/>
      <c r="BQ252" s="289"/>
      <c r="BR252" s="289"/>
      <c r="BS252" s="289"/>
      <c r="BT252" s="289"/>
      <c r="BU252" s="289"/>
      <c r="BV252" s="289"/>
      <c r="BW252" s="289"/>
      <c r="BX252" s="289"/>
      <c r="BY252" s="289"/>
      <c r="BZ252" s="289"/>
      <c r="CA252" s="289"/>
      <c r="CB252" s="289"/>
      <c r="CC252" s="470"/>
      <c r="CD252" s="470"/>
      <c r="CE252" s="470"/>
      <c r="CF252" s="470"/>
      <c r="CG252" s="470"/>
      <c r="CH252" s="470"/>
      <c r="CI252" s="470"/>
      <c r="CJ252" s="470"/>
      <c r="CK252" s="470"/>
      <c r="CL252" s="470"/>
      <c r="CM252" s="470"/>
      <c r="CN252" s="470"/>
    </row>
    <row r="253" spans="4:94" ht="14.25" customHeight="1" x14ac:dyDescent="0.35">
      <c r="D253" s="400"/>
      <c r="E253" s="400"/>
      <c r="F253" s="400"/>
      <c r="G253" s="400"/>
      <c r="H253" s="400"/>
      <c r="I253" s="400"/>
      <c r="J253" s="400"/>
      <c r="K253" s="400"/>
      <c r="L253" s="400"/>
      <c r="M253" s="400"/>
      <c r="N253" s="400"/>
      <c r="O253" s="400"/>
      <c r="P253" s="400"/>
      <c r="Q253" s="400"/>
      <c r="R253" s="400"/>
      <c r="S253" s="400"/>
      <c r="T253" s="400"/>
      <c r="U253" s="400"/>
      <c r="V253" s="400"/>
      <c r="W253" s="400"/>
      <c r="X253" s="400"/>
      <c r="Y253" s="400"/>
      <c r="Z253" s="400"/>
      <c r="AA253" s="400"/>
      <c r="AB253" s="400"/>
      <c r="AC253" s="400"/>
      <c r="AD253" s="400"/>
      <c r="AE253" s="400"/>
      <c r="AF253" s="400"/>
      <c r="AG253" s="400"/>
      <c r="AH253" s="400"/>
      <c r="AI253" s="400"/>
      <c r="AJ253" s="400"/>
      <c r="AK253" s="400"/>
      <c r="AL253" s="400"/>
      <c r="AM253" s="400"/>
      <c r="AN253" s="400"/>
      <c r="AO253" s="400"/>
      <c r="AP253" s="493"/>
      <c r="AQ253" s="493"/>
      <c r="AR253" s="493"/>
      <c r="AS253" s="493"/>
      <c r="AT253" s="493"/>
      <c r="AU253" s="6"/>
      <c r="AV253" s="272">
        <v>448</v>
      </c>
      <c r="AW253" s="272"/>
      <c r="AX253" s="272"/>
      <c r="AY253" s="272"/>
      <c r="AZ253" s="272"/>
      <c r="BA253" s="272"/>
      <c r="BB253" s="272"/>
      <c r="BC253" s="272"/>
      <c r="BD253" s="272"/>
      <c r="BE253" s="272"/>
      <c r="BF253" s="272"/>
      <c r="BG253" s="272">
        <v>48</v>
      </c>
      <c r="BH253" s="272"/>
      <c r="BI253" s="272"/>
      <c r="BJ253" s="272"/>
      <c r="BK253" s="272"/>
      <c r="BL253" s="272"/>
      <c r="BM253" s="272"/>
      <c r="BN253" s="272"/>
      <c r="BO253" s="272"/>
      <c r="BP253" s="272"/>
      <c r="BQ253" s="272"/>
      <c r="BR253" s="272">
        <v>186</v>
      </c>
      <c r="BS253" s="272"/>
      <c r="BT253" s="272"/>
      <c r="BU253" s="272"/>
      <c r="BV253" s="272"/>
      <c r="BW253" s="272"/>
      <c r="BX253" s="272"/>
      <c r="BY253" s="272"/>
      <c r="BZ253" s="272"/>
      <c r="CA253" s="272"/>
      <c r="CB253" s="272"/>
      <c r="CC253" s="272">
        <v>2</v>
      </c>
      <c r="CD253" s="272"/>
      <c r="CE253" s="272"/>
      <c r="CF253" s="272"/>
      <c r="CG253" s="272"/>
      <c r="CH253" s="272"/>
      <c r="CI253" s="272"/>
      <c r="CJ253" s="272"/>
      <c r="CK253" s="272"/>
      <c r="CL253" s="272"/>
      <c r="CM253" s="272"/>
      <c r="CN253" s="272"/>
    </row>
    <row r="254" spans="4:94" ht="14.25" customHeight="1" x14ac:dyDescent="0.35">
      <c r="D254" s="491" t="s">
        <v>61</v>
      </c>
      <c r="E254" s="491"/>
      <c r="F254" s="493" t="s">
        <v>62</v>
      </c>
      <c r="G254" s="493"/>
      <c r="H254" s="493"/>
      <c r="I254" s="493" t="s">
        <v>63</v>
      </c>
      <c r="J254" s="493"/>
      <c r="K254" s="493" t="s">
        <v>64</v>
      </c>
      <c r="L254" s="493"/>
      <c r="M254" s="493"/>
      <c r="N254" s="493" t="s">
        <v>65</v>
      </c>
      <c r="O254" s="493"/>
      <c r="P254" s="493"/>
      <c r="Q254" s="493"/>
      <c r="R254" s="493" t="s">
        <v>66</v>
      </c>
      <c r="S254" s="493"/>
      <c r="T254" s="493" t="s">
        <v>67</v>
      </c>
      <c r="U254" s="493"/>
      <c r="V254" s="493" t="s">
        <v>68</v>
      </c>
      <c r="W254" s="493"/>
      <c r="X254" s="491" t="s">
        <v>61</v>
      </c>
      <c r="Y254" s="491"/>
      <c r="Z254" s="493" t="s">
        <v>69</v>
      </c>
      <c r="AA254" s="493"/>
      <c r="AB254" s="493"/>
      <c r="AC254" s="493" t="s">
        <v>70</v>
      </c>
      <c r="AD254" s="493"/>
      <c r="AE254" s="493"/>
      <c r="AF254" s="493"/>
      <c r="AG254" s="493" t="s">
        <v>71</v>
      </c>
      <c r="AH254" s="493"/>
      <c r="AI254" s="493"/>
      <c r="AJ254" s="493"/>
      <c r="AK254" s="493" t="s">
        <v>53</v>
      </c>
      <c r="AL254" s="493"/>
      <c r="AM254" s="493"/>
      <c r="AN254" s="493" t="s">
        <v>68</v>
      </c>
      <c r="AO254" s="493"/>
      <c r="AP254" s="493"/>
      <c r="AQ254" s="493"/>
      <c r="AR254" s="493"/>
      <c r="AS254" s="493"/>
      <c r="AT254" s="493"/>
      <c r="AU254" s="6"/>
      <c r="AV254" s="272"/>
      <c r="AW254" s="272"/>
      <c r="AX254" s="272"/>
      <c r="AY254" s="272"/>
      <c r="AZ254" s="272"/>
      <c r="BA254" s="272"/>
      <c r="BB254" s="272"/>
      <c r="BC254" s="272"/>
      <c r="BD254" s="272"/>
      <c r="BE254" s="272"/>
      <c r="BF254" s="272"/>
      <c r="BG254" s="272"/>
      <c r="BH254" s="272"/>
      <c r="BI254" s="272"/>
      <c r="BJ254" s="272"/>
      <c r="BK254" s="272"/>
      <c r="BL254" s="272"/>
      <c r="BM254" s="272"/>
      <c r="BN254" s="272"/>
      <c r="BO254" s="272"/>
      <c r="BP254" s="272"/>
      <c r="BQ254" s="272"/>
      <c r="BR254" s="272"/>
      <c r="BS254" s="272"/>
      <c r="BT254" s="272"/>
      <c r="BU254" s="272"/>
      <c r="BV254" s="272"/>
      <c r="BW254" s="272"/>
      <c r="BX254" s="272"/>
      <c r="BY254" s="272"/>
      <c r="BZ254" s="272"/>
      <c r="CA254" s="272"/>
      <c r="CB254" s="272"/>
      <c r="CC254" s="272"/>
      <c r="CD254" s="272"/>
      <c r="CE254" s="272"/>
      <c r="CF254" s="272"/>
      <c r="CG254" s="272"/>
      <c r="CH254" s="272"/>
      <c r="CI254" s="272"/>
      <c r="CJ254" s="272"/>
      <c r="CK254" s="272"/>
      <c r="CL254" s="272"/>
      <c r="CM254" s="272"/>
      <c r="CN254" s="272"/>
    </row>
    <row r="255" spans="4:94" ht="14.25" customHeight="1" x14ac:dyDescent="0.35">
      <c r="D255" s="491"/>
      <c r="E255" s="491"/>
      <c r="F255" s="493"/>
      <c r="G255" s="493"/>
      <c r="H255" s="493"/>
      <c r="I255" s="493"/>
      <c r="J255" s="493"/>
      <c r="K255" s="493"/>
      <c r="L255" s="493"/>
      <c r="M255" s="493"/>
      <c r="N255" s="493"/>
      <c r="O255" s="493"/>
      <c r="P255" s="493"/>
      <c r="Q255" s="493"/>
      <c r="R255" s="493"/>
      <c r="S255" s="493"/>
      <c r="T255" s="493"/>
      <c r="U255" s="493"/>
      <c r="V255" s="493"/>
      <c r="W255" s="493"/>
      <c r="X255" s="491"/>
      <c r="Y255" s="491"/>
      <c r="Z255" s="493"/>
      <c r="AA255" s="493"/>
      <c r="AB255" s="493"/>
      <c r="AC255" s="493"/>
      <c r="AD255" s="493"/>
      <c r="AE255" s="493"/>
      <c r="AF255" s="493"/>
      <c r="AG255" s="493"/>
      <c r="AH255" s="493"/>
      <c r="AI255" s="493"/>
      <c r="AJ255" s="493"/>
      <c r="AK255" s="493"/>
      <c r="AL255" s="493"/>
      <c r="AM255" s="493"/>
      <c r="AN255" s="493"/>
      <c r="AO255" s="493"/>
      <c r="AP255" s="493"/>
      <c r="AQ255" s="493"/>
      <c r="AR255" s="493"/>
      <c r="AS255" s="493"/>
      <c r="AT255" s="493"/>
      <c r="AU255" s="6"/>
      <c r="AV255" s="517" t="s">
        <v>369</v>
      </c>
      <c r="AW255" s="517"/>
      <c r="AX255" s="517"/>
      <c r="AY255" s="517"/>
      <c r="AZ255" s="517"/>
      <c r="BA255" s="517"/>
      <c r="BB255" s="517"/>
      <c r="BC255" s="517"/>
      <c r="BD255" s="517"/>
      <c r="BE255" s="517"/>
      <c r="BF255" s="517"/>
      <c r="BG255" s="517"/>
      <c r="BH255" s="517"/>
      <c r="BI255" s="517"/>
      <c r="BJ255" s="517"/>
      <c r="BK255" s="517"/>
      <c r="BL255" s="517"/>
      <c r="BM255" s="517"/>
      <c r="BN255" s="517"/>
      <c r="BO255" s="517"/>
      <c r="BP255" s="517"/>
      <c r="BQ255" s="517"/>
      <c r="BR255" s="517"/>
      <c r="BS255" s="517"/>
      <c r="BT255" s="517"/>
      <c r="BU255" s="517"/>
      <c r="BV255" s="517"/>
      <c r="BW255" s="517"/>
      <c r="BX255" s="517"/>
      <c r="BY255" s="517"/>
      <c r="BZ255" s="517"/>
      <c r="CA255" s="517"/>
      <c r="CB255" s="517"/>
      <c r="CC255" s="517"/>
      <c r="CD255" s="517"/>
      <c r="CE255" s="517"/>
      <c r="CF255" s="517"/>
      <c r="CG255" s="517"/>
      <c r="CH255" s="517"/>
      <c r="CI255" s="517"/>
      <c r="CJ255" s="517"/>
      <c r="CK255" s="517"/>
      <c r="CL255" s="517"/>
      <c r="CM255" s="517"/>
      <c r="CN255" s="517"/>
    </row>
    <row r="256" spans="4:94" ht="14.25" customHeight="1" x14ac:dyDescent="0.35">
      <c r="D256" s="491"/>
      <c r="E256" s="491"/>
      <c r="F256" s="493"/>
      <c r="G256" s="493"/>
      <c r="H256" s="493"/>
      <c r="I256" s="493"/>
      <c r="J256" s="493"/>
      <c r="K256" s="493"/>
      <c r="L256" s="493"/>
      <c r="M256" s="493"/>
      <c r="N256" s="493"/>
      <c r="O256" s="493"/>
      <c r="P256" s="493"/>
      <c r="Q256" s="493"/>
      <c r="R256" s="493"/>
      <c r="S256" s="493"/>
      <c r="T256" s="493"/>
      <c r="U256" s="493"/>
      <c r="V256" s="493"/>
      <c r="W256" s="493"/>
      <c r="X256" s="491"/>
      <c r="Y256" s="491"/>
      <c r="Z256" s="493"/>
      <c r="AA256" s="493"/>
      <c r="AB256" s="493"/>
      <c r="AC256" s="493"/>
      <c r="AD256" s="493"/>
      <c r="AE256" s="493"/>
      <c r="AF256" s="493"/>
      <c r="AG256" s="493"/>
      <c r="AH256" s="493"/>
      <c r="AI256" s="493"/>
      <c r="AJ256" s="493"/>
      <c r="AK256" s="493"/>
      <c r="AL256" s="493"/>
      <c r="AM256" s="493"/>
      <c r="AN256" s="493"/>
      <c r="AO256" s="493"/>
      <c r="AP256" s="493"/>
      <c r="AQ256" s="493"/>
      <c r="AR256" s="493"/>
      <c r="AS256" s="493"/>
      <c r="AT256" s="493"/>
      <c r="AU256" s="6"/>
      <c r="AV256" s="52"/>
      <c r="AW256" s="6"/>
      <c r="AX256" s="6"/>
      <c r="AY256" s="6"/>
      <c r="AZ256" s="6"/>
      <c r="BA256" s="6"/>
      <c r="BB256" s="6"/>
      <c r="BC256" s="6"/>
      <c r="BD256" s="52"/>
      <c r="BE256" s="52"/>
      <c r="BF256" s="52"/>
      <c r="BG256" s="52"/>
      <c r="BH256" s="52"/>
      <c r="BI256" s="6"/>
      <c r="BJ256" s="6"/>
      <c r="BK256" s="6"/>
      <c r="BL256" s="6"/>
      <c r="BM256" s="52"/>
      <c r="BN256" s="52"/>
      <c r="BO256" s="52"/>
      <c r="BP256" s="52"/>
      <c r="BQ256" s="52"/>
      <c r="BR256" s="6"/>
      <c r="BS256" s="6"/>
      <c r="BT256" s="52"/>
      <c r="BU256" s="52"/>
      <c r="BV256" s="6"/>
      <c r="BW256" s="6"/>
    </row>
    <row r="257" spans="4:92" ht="14.25" customHeight="1" x14ac:dyDescent="0.35">
      <c r="D257" s="491"/>
      <c r="E257" s="491"/>
      <c r="F257" s="493"/>
      <c r="G257" s="493"/>
      <c r="H257" s="493"/>
      <c r="I257" s="493"/>
      <c r="J257" s="493"/>
      <c r="K257" s="493"/>
      <c r="L257" s="493"/>
      <c r="M257" s="493"/>
      <c r="N257" s="493"/>
      <c r="O257" s="493"/>
      <c r="P257" s="493"/>
      <c r="Q257" s="493"/>
      <c r="R257" s="493"/>
      <c r="S257" s="493"/>
      <c r="T257" s="493"/>
      <c r="U257" s="493"/>
      <c r="V257" s="493"/>
      <c r="W257" s="493"/>
      <c r="X257" s="491"/>
      <c r="Y257" s="491"/>
      <c r="Z257" s="493"/>
      <c r="AA257" s="493"/>
      <c r="AB257" s="493"/>
      <c r="AC257" s="493"/>
      <c r="AD257" s="493"/>
      <c r="AE257" s="493"/>
      <c r="AF257" s="493"/>
      <c r="AG257" s="493"/>
      <c r="AH257" s="493"/>
      <c r="AI257" s="493"/>
      <c r="AJ257" s="493"/>
      <c r="AK257" s="493"/>
      <c r="AL257" s="493"/>
      <c r="AM257" s="493"/>
      <c r="AN257" s="493"/>
      <c r="AO257" s="493"/>
      <c r="AP257" s="493"/>
      <c r="AQ257" s="493"/>
      <c r="AR257" s="493"/>
      <c r="AS257" s="493"/>
      <c r="AT257" s="493"/>
      <c r="AU257" s="6"/>
      <c r="AV257" s="425" t="s">
        <v>95</v>
      </c>
      <c r="AW257" s="425"/>
      <c r="AX257" s="425"/>
      <c r="AY257" s="425"/>
      <c r="AZ257" s="425"/>
      <c r="BA257" s="425"/>
      <c r="BB257" s="425"/>
      <c r="BC257" s="425"/>
      <c r="BD257" s="425"/>
      <c r="BE257" s="425"/>
      <c r="BF257" s="425"/>
      <c r="BG257" s="425"/>
      <c r="BH257" s="425"/>
      <c r="BI257" s="425"/>
      <c r="BJ257" s="425"/>
      <c r="BK257" s="425"/>
      <c r="BL257" s="425"/>
      <c r="BM257" s="425"/>
      <c r="BN257" s="425"/>
      <c r="BO257" s="425"/>
      <c r="BP257" s="425"/>
      <c r="BQ257" s="425"/>
      <c r="BR257" s="425"/>
      <c r="BS257" s="425"/>
      <c r="BT257" s="425"/>
      <c r="BU257" s="425"/>
      <c r="BV257" s="425"/>
      <c r="BW257" s="425"/>
      <c r="BX257" s="425"/>
      <c r="BY257" s="425"/>
      <c r="BZ257" s="425"/>
      <c r="CA257" s="425"/>
      <c r="CB257" s="425"/>
      <c r="CC257" s="425"/>
      <c r="CD257" s="425"/>
      <c r="CE257" s="425"/>
      <c r="CF257" s="425"/>
      <c r="CG257" s="425"/>
      <c r="CH257" s="425"/>
      <c r="CI257" s="425"/>
      <c r="CJ257" s="425"/>
      <c r="CK257" s="425"/>
      <c r="CL257" s="425"/>
      <c r="CM257" s="425"/>
      <c r="CN257" s="425"/>
    </row>
    <row r="258" spans="4:92" ht="14.25" customHeight="1" x14ac:dyDescent="0.35">
      <c r="D258" s="491"/>
      <c r="E258" s="491"/>
      <c r="F258" s="493"/>
      <c r="G258" s="493"/>
      <c r="H258" s="493"/>
      <c r="I258" s="493"/>
      <c r="J258" s="493"/>
      <c r="K258" s="493"/>
      <c r="L258" s="493"/>
      <c r="M258" s="493"/>
      <c r="N258" s="493"/>
      <c r="O258" s="493"/>
      <c r="P258" s="493"/>
      <c r="Q258" s="493"/>
      <c r="R258" s="493"/>
      <c r="S258" s="493"/>
      <c r="T258" s="493"/>
      <c r="U258" s="493"/>
      <c r="V258" s="493"/>
      <c r="W258" s="493"/>
      <c r="X258" s="491"/>
      <c r="Y258" s="491"/>
      <c r="Z258" s="493"/>
      <c r="AA258" s="493"/>
      <c r="AB258" s="493"/>
      <c r="AC258" s="493"/>
      <c r="AD258" s="493"/>
      <c r="AE258" s="493"/>
      <c r="AF258" s="493"/>
      <c r="AG258" s="493"/>
      <c r="AH258" s="493"/>
      <c r="AI258" s="493"/>
      <c r="AJ258" s="493"/>
      <c r="AK258" s="493"/>
      <c r="AL258" s="493"/>
      <c r="AM258" s="493"/>
      <c r="AN258" s="493"/>
      <c r="AO258" s="493"/>
      <c r="AP258" s="493"/>
      <c r="AQ258" s="493"/>
      <c r="AR258" s="493"/>
      <c r="AS258" s="493"/>
      <c r="AT258" s="493"/>
      <c r="AU258" s="6"/>
      <c r="AV258" s="425"/>
      <c r="AW258" s="425"/>
      <c r="AX258" s="425"/>
      <c r="AY258" s="425"/>
      <c r="AZ258" s="425"/>
      <c r="BA258" s="425"/>
      <c r="BB258" s="425"/>
      <c r="BC258" s="425"/>
      <c r="BD258" s="425"/>
      <c r="BE258" s="425"/>
      <c r="BF258" s="425"/>
      <c r="BG258" s="425"/>
      <c r="BH258" s="425"/>
      <c r="BI258" s="425"/>
      <c r="BJ258" s="425"/>
      <c r="BK258" s="425"/>
      <c r="BL258" s="425"/>
      <c r="BM258" s="425"/>
      <c r="BN258" s="425"/>
      <c r="BO258" s="425"/>
      <c r="BP258" s="425"/>
      <c r="BQ258" s="425"/>
      <c r="BR258" s="425"/>
      <c r="BS258" s="425"/>
      <c r="BT258" s="425"/>
      <c r="BU258" s="425"/>
      <c r="BV258" s="425"/>
      <c r="BW258" s="425"/>
      <c r="BX258" s="425"/>
      <c r="BY258" s="425"/>
      <c r="BZ258" s="425"/>
      <c r="CA258" s="425"/>
      <c r="CB258" s="425"/>
      <c r="CC258" s="425"/>
      <c r="CD258" s="425"/>
      <c r="CE258" s="425"/>
      <c r="CF258" s="425"/>
      <c r="CG258" s="425"/>
      <c r="CH258" s="425"/>
      <c r="CI258" s="425"/>
      <c r="CJ258" s="425"/>
      <c r="CK258" s="425"/>
      <c r="CL258" s="425"/>
      <c r="CM258" s="425"/>
      <c r="CN258" s="425"/>
    </row>
    <row r="259" spans="4:92" ht="14.25" customHeight="1" x14ac:dyDescent="0.35">
      <c r="D259" s="492"/>
      <c r="E259" s="492"/>
      <c r="F259" s="494"/>
      <c r="G259" s="494"/>
      <c r="H259" s="494"/>
      <c r="I259" s="494"/>
      <c r="J259" s="494"/>
      <c r="K259" s="494"/>
      <c r="L259" s="494"/>
      <c r="M259" s="494"/>
      <c r="N259" s="494"/>
      <c r="O259" s="494"/>
      <c r="P259" s="494"/>
      <c r="Q259" s="494"/>
      <c r="R259" s="494"/>
      <c r="S259" s="494"/>
      <c r="T259" s="494"/>
      <c r="U259" s="494"/>
      <c r="V259" s="494"/>
      <c r="W259" s="494"/>
      <c r="X259" s="492"/>
      <c r="Y259" s="492"/>
      <c r="Z259" s="494"/>
      <c r="AA259" s="494"/>
      <c r="AB259" s="494"/>
      <c r="AC259" s="494"/>
      <c r="AD259" s="494"/>
      <c r="AE259" s="494"/>
      <c r="AF259" s="494"/>
      <c r="AG259" s="494"/>
      <c r="AH259" s="494"/>
      <c r="AI259" s="494"/>
      <c r="AJ259" s="494"/>
      <c r="AK259" s="494"/>
      <c r="AL259" s="494"/>
      <c r="AM259" s="494"/>
      <c r="AN259" s="494"/>
      <c r="AO259" s="494"/>
      <c r="AP259" s="493"/>
      <c r="AQ259" s="493"/>
      <c r="AR259" s="493"/>
      <c r="AS259" s="493"/>
      <c r="AT259" s="493"/>
      <c r="AU259" s="6"/>
      <c r="AV259" s="289" t="s">
        <v>96</v>
      </c>
      <c r="AW259" s="289"/>
      <c r="AX259" s="289"/>
      <c r="AY259" s="289"/>
      <c r="AZ259" s="289"/>
      <c r="BA259" s="289"/>
      <c r="BB259" s="289"/>
      <c r="BC259" s="289"/>
      <c r="BD259" s="289"/>
      <c r="BE259" s="289"/>
      <c r="BF259" s="289"/>
      <c r="BG259" s="470" t="s">
        <v>97</v>
      </c>
      <c r="BH259" s="470"/>
      <c r="BI259" s="470"/>
      <c r="BJ259" s="470"/>
      <c r="BK259" s="470"/>
      <c r="BL259" s="470"/>
      <c r="BM259" s="470"/>
      <c r="BN259" s="470"/>
      <c r="BO259" s="470"/>
      <c r="BP259" s="470"/>
      <c r="BQ259" s="470"/>
      <c r="BR259" s="470"/>
      <c r="BS259" s="470"/>
      <c r="BT259" s="470"/>
      <c r="BU259" s="470"/>
      <c r="BV259" s="470"/>
      <c r="BW259" s="470"/>
      <c r="BX259" s="470"/>
      <c r="BY259" s="470" t="s">
        <v>99</v>
      </c>
      <c r="BZ259" s="470"/>
      <c r="CA259" s="470"/>
      <c r="CB259" s="470"/>
      <c r="CC259" s="470"/>
      <c r="CD259" s="470"/>
      <c r="CE259" s="470"/>
      <c r="CF259" s="470"/>
      <c r="CG259" s="470"/>
      <c r="CH259" s="470"/>
      <c r="CI259" s="470"/>
      <c r="CJ259" s="470"/>
      <c r="CK259" s="470"/>
      <c r="CL259" s="470"/>
      <c r="CM259" s="470"/>
      <c r="CN259" s="470"/>
    </row>
    <row r="260" spans="4:92" ht="14.25" customHeight="1" x14ac:dyDescent="0.35">
      <c r="D260" s="272">
        <v>0</v>
      </c>
      <c r="E260" s="272"/>
      <c r="F260" s="305">
        <v>0</v>
      </c>
      <c r="G260" s="305"/>
      <c r="H260" s="305"/>
      <c r="I260" s="305">
        <v>0</v>
      </c>
      <c r="J260" s="305"/>
      <c r="K260" s="305">
        <v>0</v>
      </c>
      <c r="L260" s="305"/>
      <c r="M260" s="305"/>
      <c r="N260" s="305">
        <v>0</v>
      </c>
      <c r="O260" s="305"/>
      <c r="P260" s="305"/>
      <c r="Q260" s="305"/>
      <c r="R260" s="305">
        <v>0</v>
      </c>
      <c r="S260" s="305"/>
      <c r="T260" s="305">
        <v>0</v>
      </c>
      <c r="U260" s="305"/>
      <c r="V260" s="305">
        <v>0</v>
      </c>
      <c r="W260" s="305"/>
      <c r="X260" s="305">
        <v>0</v>
      </c>
      <c r="Y260" s="305"/>
      <c r="Z260" s="305">
        <v>0</v>
      </c>
      <c r="AA260" s="305"/>
      <c r="AB260" s="305"/>
      <c r="AC260" s="305">
        <v>0</v>
      </c>
      <c r="AD260" s="305"/>
      <c r="AE260" s="305"/>
      <c r="AF260" s="305"/>
      <c r="AG260" s="305">
        <v>0</v>
      </c>
      <c r="AH260" s="305"/>
      <c r="AI260" s="305"/>
      <c r="AJ260" s="305"/>
      <c r="AK260" s="305">
        <v>2</v>
      </c>
      <c r="AL260" s="305"/>
      <c r="AM260" s="305"/>
      <c r="AN260" s="305">
        <v>0</v>
      </c>
      <c r="AO260" s="305"/>
      <c r="AP260" s="305">
        <v>0</v>
      </c>
      <c r="AQ260" s="305"/>
      <c r="AR260" s="305"/>
      <c r="AS260" s="305"/>
      <c r="AT260" s="305"/>
      <c r="AU260" s="11"/>
      <c r="AV260" s="289"/>
      <c r="AW260" s="289"/>
      <c r="AX260" s="289"/>
      <c r="AY260" s="289"/>
      <c r="AZ260" s="289"/>
      <c r="BA260" s="289"/>
      <c r="BB260" s="289"/>
      <c r="BC260" s="289"/>
      <c r="BD260" s="289"/>
      <c r="BE260" s="289"/>
      <c r="BF260" s="289"/>
      <c r="BG260" s="470"/>
      <c r="BH260" s="470"/>
      <c r="BI260" s="470"/>
      <c r="BJ260" s="470"/>
      <c r="BK260" s="470"/>
      <c r="BL260" s="470"/>
      <c r="BM260" s="470"/>
      <c r="BN260" s="470"/>
      <c r="BO260" s="470"/>
      <c r="BP260" s="470"/>
      <c r="BQ260" s="470"/>
      <c r="BR260" s="470"/>
      <c r="BS260" s="470"/>
      <c r="BT260" s="470"/>
      <c r="BU260" s="470"/>
      <c r="BV260" s="470"/>
      <c r="BW260" s="470"/>
      <c r="BX260" s="470"/>
      <c r="BY260" s="470"/>
      <c r="BZ260" s="470"/>
      <c r="CA260" s="470"/>
      <c r="CB260" s="470"/>
      <c r="CC260" s="470"/>
      <c r="CD260" s="470"/>
      <c r="CE260" s="470"/>
      <c r="CF260" s="470"/>
      <c r="CG260" s="470"/>
      <c r="CH260" s="470"/>
      <c r="CI260" s="470"/>
      <c r="CJ260" s="470"/>
      <c r="CK260" s="470"/>
      <c r="CL260" s="470"/>
      <c r="CM260" s="470"/>
      <c r="CN260" s="470"/>
    </row>
    <row r="261" spans="4:92" ht="14.25" customHeight="1" x14ac:dyDescent="0.35">
      <c r="D261" s="272"/>
      <c r="E261" s="272"/>
      <c r="F261" s="305"/>
      <c r="G261" s="305"/>
      <c r="H261" s="305"/>
      <c r="I261" s="305"/>
      <c r="J261" s="305"/>
      <c r="K261" s="305"/>
      <c r="L261" s="305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5"/>
      <c r="AB261" s="305"/>
      <c r="AC261" s="305"/>
      <c r="AD261" s="305"/>
      <c r="AE261" s="305"/>
      <c r="AF261" s="305"/>
      <c r="AG261" s="305"/>
      <c r="AH261" s="305"/>
      <c r="AI261" s="305"/>
      <c r="AJ261" s="305"/>
      <c r="AK261" s="305"/>
      <c r="AL261" s="305"/>
      <c r="AM261" s="305"/>
      <c r="AN261" s="305"/>
      <c r="AO261" s="305"/>
      <c r="AP261" s="305"/>
      <c r="AQ261" s="305"/>
      <c r="AR261" s="305"/>
      <c r="AS261" s="305"/>
      <c r="AT261" s="305"/>
      <c r="AU261" s="140"/>
      <c r="AV261" s="272">
        <v>1</v>
      </c>
      <c r="AW261" s="272"/>
      <c r="AX261" s="272"/>
      <c r="AY261" s="272"/>
      <c r="AZ261" s="272"/>
      <c r="BA261" s="272"/>
      <c r="BB261" s="272"/>
      <c r="BC261" s="272"/>
      <c r="BD261" s="272"/>
      <c r="BE261" s="272"/>
      <c r="BF261" s="272"/>
      <c r="BG261" s="272">
        <v>0</v>
      </c>
      <c r="BH261" s="272"/>
      <c r="BI261" s="272"/>
      <c r="BJ261" s="272"/>
      <c r="BK261" s="272"/>
      <c r="BL261" s="272"/>
      <c r="BM261" s="272"/>
      <c r="BN261" s="272"/>
      <c r="BO261" s="272"/>
      <c r="BP261" s="272"/>
      <c r="BQ261" s="272"/>
      <c r="BR261" s="272"/>
      <c r="BS261" s="272"/>
      <c r="BT261" s="272"/>
      <c r="BU261" s="272"/>
      <c r="BV261" s="272"/>
      <c r="BW261" s="272"/>
      <c r="BX261" s="272"/>
      <c r="BY261" s="516">
        <v>0</v>
      </c>
      <c r="BZ261" s="516"/>
      <c r="CA261" s="516"/>
      <c r="CB261" s="516"/>
      <c r="CC261" s="516"/>
      <c r="CD261" s="516"/>
      <c r="CE261" s="516"/>
      <c r="CF261" s="516"/>
      <c r="CG261" s="516"/>
      <c r="CH261" s="516"/>
      <c r="CI261" s="516"/>
      <c r="CJ261" s="516"/>
      <c r="CK261" s="516"/>
      <c r="CL261" s="516"/>
      <c r="CM261" s="516"/>
      <c r="CN261" s="516"/>
    </row>
    <row r="262" spans="4:92" ht="14.25" customHeight="1" x14ac:dyDescent="0.35">
      <c r="D262" s="272"/>
      <c r="E262" s="272"/>
      <c r="F262" s="305"/>
      <c r="G262" s="305"/>
      <c r="H262" s="305"/>
      <c r="I262" s="305"/>
      <c r="J262" s="305"/>
      <c r="K262" s="305"/>
      <c r="L262" s="305"/>
      <c r="M262" s="305"/>
      <c r="N262" s="305"/>
      <c r="O262" s="305"/>
      <c r="P262" s="305"/>
      <c r="Q262" s="305"/>
      <c r="R262" s="305"/>
      <c r="S262" s="305"/>
      <c r="T262" s="305"/>
      <c r="U262" s="305"/>
      <c r="V262" s="305"/>
      <c r="W262" s="305"/>
      <c r="X262" s="305"/>
      <c r="Y262" s="305"/>
      <c r="Z262" s="305"/>
      <c r="AA262" s="305"/>
      <c r="AB262" s="305"/>
      <c r="AC262" s="305"/>
      <c r="AD262" s="305"/>
      <c r="AE262" s="305"/>
      <c r="AF262" s="305"/>
      <c r="AG262" s="305"/>
      <c r="AH262" s="305"/>
      <c r="AI262" s="305"/>
      <c r="AJ262" s="305"/>
      <c r="AK262" s="305"/>
      <c r="AL262" s="305"/>
      <c r="AM262" s="305"/>
      <c r="AN262" s="305"/>
      <c r="AO262" s="305"/>
      <c r="AP262" s="305"/>
      <c r="AQ262" s="305"/>
      <c r="AR262" s="305"/>
      <c r="AS262" s="305"/>
      <c r="AT262" s="305"/>
      <c r="AU262" s="140"/>
      <c r="AV262" s="272"/>
      <c r="AW262" s="272"/>
      <c r="AX262" s="272"/>
      <c r="AY262" s="272"/>
      <c r="AZ262" s="272"/>
      <c r="BA262" s="272"/>
      <c r="BB262" s="272"/>
      <c r="BC262" s="272"/>
      <c r="BD262" s="272"/>
      <c r="BE262" s="272"/>
      <c r="BF262" s="272"/>
      <c r="BG262" s="272"/>
      <c r="BH262" s="272"/>
      <c r="BI262" s="272"/>
      <c r="BJ262" s="272"/>
      <c r="BK262" s="272"/>
      <c r="BL262" s="272"/>
      <c r="BM262" s="272"/>
      <c r="BN262" s="272"/>
      <c r="BO262" s="272"/>
      <c r="BP262" s="272"/>
      <c r="BQ262" s="272"/>
      <c r="BR262" s="272"/>
      <c r="BS262" s="272"/>
      <c r="BT262" s="272"/>
      <c r="BU262" s="272"/>
      <c r="BV262" s="272"/>
      <c r="BW262" s="272"/>
      <c r="BX262" s="272"/>
      <c r="BY262" s="516"/>
      <c r="BZ262" s="516"/>
      <c r="CA262" s="516"/>
      <c r="CB262" s="516"/>
      <c r="CC262" s="516"/>
      <c r="CD262" s="516"/>
      <c r="CE262" s="516"/>
      <c r="CF262" s="516"/>
      <c r="CG262" s="516"/>
      <c r="CH262" s="516"/>
      <c r="CI262" s="516"/>
      <c r="CJ262" s="516"/>
      <c r="CK262" s="516"/>
      <c r="CL262" s="516"/>
      <c r="CM262" s="516"/>
      <c r="CN262" s="516"/>
    </row>
    <row r="263" spans="4:92" ht="14.25" customHeight="1" x14ac:dyDescent="0.35">
      <c r="D263" s="48" t="s">
        <v>367</v>
      </c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57" t="s">
        <v>370</v>
      </c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</row>
    <row r="264" spans="4:92" ht="14.25" customHeight="1" x14ac:dyDescent="0.35">
      <c r="D264" s="3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</row>
    <row r="265" spans="4:92" ht="14.25" customHeight="1" x14ac:dyDescent="0.35">
      <c r="D265" s="425" t="s">
        <v>329</v>
      </c>
      <c r="E265" s="425"/>
      <c r="F265" s="425"/>
      <c r="G265" s="425"/>
      <c r="H265" s="425"/>
      <c r="I265" s="425"/>
      <c r="J265" s="425"/>
      <c r="K265" s="425"/>
      <c r="L265" s="425"/>
      <c r="M265" s="425"/>
      <c r="N265" s="425"/>
      <c r="O265" s="425"/>
      <c r="P265" s="425"/>
      <c r="Q265" s="425"/>
      <c r="R265" s="425"/>
      <c r="S265" s="425"/>
      <c r="T265" s="425"/>
      <c r="U265" s="425"/>
      <c r="V265" s="425"/>
      <c r="W265" s="425"/>
      <c r="X265" s="425"/>
      <c r="Y265" s="425"/>
      <c r="Z265" s="425"/>
      <c r="AA265" s="425"/>
      <c r="AB265" s="425"/>
      <c r="AC265" s="425"/>
      <c r="AD265" s="425"/>
      <c r="AE265" s="425"/>
      <c r="AF265" s="425"/>
      <c r="AG265" s="425"/>
      <c r="AH265" s="425"/>
      <c r="AI265" s="425"/>
      <c r="AJ265" s="425"/>
      <c r="AK265" s="425"/>
      <c r="AL265" s="425"/>
      <c r="AM265" s="425"/>
      <c r="AN265" s="425"/>
      <c r="AO265" s="425"/>
      <c r="AP265" s="425"/>
      <c r="AQ265" s="425"/>
      <c r="AR265" s="425"/>
      <c r="AS265" s="425"/>
      <c r="AT265" s="425"/>
      <c r="AV265" s="425" t="s">
        <v>114</v>
      </c>
      <c r="AW265" s="425"/>
      <c r="AX265" s="425"/>
      <c r="AY265" s="425"/>
      <c r="AZ265" s="425"/>
      <c r="BA265" s="425"/>
      <c r="BB265" s="425"/>
      <c r="BC265" s="425"/>
      <c r="BD265" s="425"/>
      <c r="BE265" s="425"/>
      <c r="BF265" s="425"/>
      <c r="BG265" s="425"/>
      <c r="BH265" s="425"/>
      <c r="BI265" s="425"/>
      <c r="BJ265" s="425"/>
      <c r="BK265" s="425"/>
      <c r="BL265" s="425"/>
      <c r="BM265" s="425"/>
      <c r="BN265" s="425"/>
      <c r="BO265" s="425"/>
      <c r="BP265" s="425"/>
      <c r="BQ265" s="425"/>
      <c r="BR265" s="425"/>
      <c r="BS265" s="425"/>
      <c r="BT265" s="425"/>
      <c r="BU265" s="425"/>
      <c r="BV265" s="425"/>
      <c r="BW265" s="425"/>
      <c r="BX265" s="425"/>
      <c r="BY265" s="425"/>
      <c r="BZ265" s="425"/>
      <c r="CA265" s="425"/>
      <c r="CB265" s="425"/>
      <c r="CC265" s="425"/>
      <c r="CD265" s="425"/>
      <c r="CE265" s="425"/>
      <c r="CF265" s="425"/>
      <c r="CG265" s="425"/>
      <c r="CH265" s="425"/>
      <c r="CI265" s="425"/>
      <c r="CJ265" s="425"/>
      <c r="CK265" s="425"/>
      <c r="CL265" s="425"/>
      <c r="CM265" s="425"/>
      <c r="CN265" s="425"/>
    </row>
    <row r="266" spans="4:92" ht="14.25" customHeight="1" x14ac:dyDescent="0.35">
      <c r="D266" s="425"/>
      <c r="E266" s="425"/>
      <c r="F266" s="425"/>
      <c r="G266" s="425"/>
      <c r="H266" s="425"/>
      <c r="I266" s="425"/>
      <c r="J266" s="425"/>
      <c r="K266" s="425"/>
      <c r="L266" s="425"/>
      <c r="M266" s="425"/>
      <c r="N266" s="425"/>
      <c r="O266" s="425"/>
      <c r="P266" s="425"/>
      <c r="Q266" s="425"/>
      <c r="R266" s="425"/>
      <c r="S266" s="425"/>
      <c r="T266" s="425"/>
      <c r="U266" s="425"/>
      <c r="V266" s="425"/>
      <c r="W266" s="425"/>
      <c r="X266" s="425"/>
      <c r="Y266" s="425"/>
      <c r="Z266" s="425"/>
      <c r="AA266" s="425"/>
      <c r="AB266" s="425"/>
      <c r="AC266" s="425"/>
      <c r="AD266" s="425"/>
      <c r="AE266" s="425"/>
      <c r="AF266" s="425"/>
      <c r="AG266" s="425"/>
      <c r="AH266" s="425"/>
      <c r="AI266" s="425"/>
      <c r="AJ266" s="425"/>
      <c r="AK266" s="425"/>
      <c r="AL266" s="425"/>
      <c r="AM266" s="425"/>
      <c r="AN266" s="425"/>
      <c r="AO266" s="425"/>
      <c r="AP266" s="425"/>
      <c r="AQ266" s="425"/>
      <c r="AR266" s="425"/>
      <c r="AS266" s="425"/>
      <c r="AT266" s="425"/>
      <c r="AU266" s="13"/>
      <c r="AV266" s="425"/>
      <c r="AW266" s="425"/>
      <c r="AX266" s="425"/>
      <c r="AY266" s="425"/>
      <c r="AZ266" s="425"/>
      <c r="BA266" s="425"/>
      <c r="BB266" s="425"/>
      <c r="BC266" s="425"/>
      <c r="BD266" s="425"/>
      <c r="BE266" s="425"/>
      <c r="BF266" s="425"/>
      <c r="BG266" s="425"/>
      <c r="BH266" s="425"/>
      <c r="BI266" s="425"/>
      <c r="BJ266" s="425"/>
      <c r="BK266" s="425"/>
      <c r="BL266" s="425"/>
      <c r="BM266" s="425"/>
      <c r="BN266" s="425"/>
      <c r="BO266" s="425"/>
      <c r="BP266" s="425"/>
      <c r="BQ266" s="425"/>
      <c r="BR266" s="425"/>
      <c r="BS266" s="425"/>
      <c r="BT266" s="425"/>
      <c r="BU266" s="425"/>
      <c r="BV266" s="425"/>
      <c r="BW266" s="425"/>
      <c r="BX266" s="425"/>
      <c r="BY266" s="425"/>
      <c r="BZ266" s="425"/>
      <c r="CA266" s="425"/>
      <c r="CB266" s="425"/>
      <c r="CC266" s="425"/>
      <c r="CD266" s="425"/>
      <c r="CE266" s="425"/>
      <c r="CF266" s="425"/>
      <c r="CG266" s="425"/>
      <c r="CH266" s="425"/>
      <c r="CI266" s="425"/>
      <c r="CJ266" s="425"/>
      <c r="CK266" s="425"/>
      <c r="CL266" s="425"/>
      <c r="CM266" s="425"/>
      <c r="CN266" s="425"/>
    </row>
    <row r="267" spans="4:92" ht="14.25" customHeight="1" x14ac:dyDescent="0.35">
      <c r="D267" s="289" t="s">
        <v>109</v>
      </c>
      <c r="E267" s="289"/>
      <c r="F267" s="289"/>
      <c r="G267" s="289"/>
      <c r="H267" s="289"/>
      <c r="I267" s="289"/>
      <c r="J267" s="289"/>
      <c r="K267" s="289"/>
      <c r="L267" s="289"/>
      <c r="M267" s="289"/>
      <c r="N267" s="289"/>
      <c r="O267" s="289"/>
      <c r="P267" s="289" t="s">
        <v>110</v>
      </c>
      <c r="Q267" s="289"/>
      <c r="R267" s="289"/>
      <c r="S267" s="289"/>
      <c r="T267" s="289"/>
      <c r="U267" s="289"/>
      <c r="V267" s="289"/>
      <c r="W267" s="289"/>
      <c r="X267" s="289"/>
      <c r="Y267" s="289"/>
      <c r="Z267" s="289"/>
      <c r="AA267" s="289"/>
      <c r="AB267" s="289"/>
      <c r="AC267" s="289"/>
      <c r="AD267" s="289"/>
      <c r="AE267" s="289"/>
      <c r="AF267" s="289"/>
      <c r="AG267" s="289"/>
      <c r="AH267" s="441" t="s">
        <v>111</v>
      </c>
      <c r="AI267" s="442"/>
      <c r="AJ267" s="442"/>
      <c r="AK267" s="442"/>
      <c r="AL267" s="442"/>
      <c r="AM267" s="442"/>
      <c r="AN267" s="442"/>
      <c r="AO267" s="442"/>
      <c r="AP267" s="442"/>
      <c r="AQ267" s="442"/>
      <c r="AR267" s="442"/>
      <c r="AS267" s="442"/>
      <c r="AT267" s="443"/>
      <c r="AU267" s="26"/>
      <c r="AV267" s="289" t="s">
        <v>115</v>
      </c>
      <c r="AW267" s="289"/>
      <c r="AX267" s="289"/>
      <c r="AY267" s="289"/>
      <c r="AZ267" s="289"/>
      <c r="BA267" s="289"/>
      <c r="BB267" s="289"/>
      <c r="BC267" s="289"/>
      <c r="BD267" s="289"/>
      <c r="BE267" s="289"/>
      <c r="BF267" s="289"/>
      <c r="BG267" s="289"/>
      <c r="BH267" s="289"/>
      <c r="BI267" s="289"/>
      <c r="BJ267" s="289" t="s">
        <v>116</v>
      </c>
      <c r="BK267" s="289"/>
      <c r="BL267" s="289"/>
      <c r="BM267" s="289"/>
      <c r="BN267" s="289"/>
      <c r="BO267" s="289"/>
      <c r="BP267" s="289"/>
      <c r="BQ267" s="289"/>
      <c r="BR267" s="289"/>
      <c r="BS267" s="289"/>
      <c r="BT267" s="289"/>
      <c r="BU267" s="289"/>
      <c r="BV267" s="289"/>
      <c r="BW267" s="289"/>
      <c r="BX267" s="289" t="s">
        <v>110</v>
      </c>
      <c r="BY267" s="289"/>
      <c r="BZ267" s="289"/>
      <c r="CA267" s="289"/>
      <c r="CB267" s="289"/>
      <c r="CC267" s="289"/>
      <c r="CD267" s="289"/>
      <c r="CE267" s="289"/>
      <c r="CF267" s="289"/>
      <c r="CG267" s="289" t="s">
        <v>117</v>
      </c>
      <c r="CH267" s="289"/>
      <c r="CI267" s="289"/>
      <c r="CJ267" s="289"/>
      <c r="CK267" s="289"/>
      <c r="CL267" s="289"/>
      <c r="CM267" s="289"/>
      <c r="CN267" s="289"/>
    </row>
    <row r="268" spans="4:92" ht="14.25" customHeight="1" x14ac:dyDescent="0.35">
      <c r="D268" s="289"/>
      <c r="E268" s="289"/>
      <c r="F268" s="289"/>
      <c r="G268" s="289"/>
      <c r="H268" s="289"/>
      <c r="I268" s="289"/>
      <c r="J268" s="289"/>
      <c r="K268" s="289"/>
      <c r="L268" s="289"/>
      <c r="M268" s="289"/>
      <c r="N268" s="289"/>
      <c r="O268" s="289"/>
      <c r="P268" s="289"/>
      <c r="Q268" s="289"/>
      <c r="R268" s="289"/>
      <c r="S268" s="289"/>
      <c r="T268" s="289"/>
      <c r="U268" s="289"/>
      <c r="V268" s="289"/>
      <c r="W268" s="289"/>
      <c r="X268" s="289"/>
      <c r="Y268" s="289"/>
      <c r="Z268" s="289"/>
      <c r="AA268" s="289"/>
      <c r="AB268" s="289"/>
      <c r="AC268" s="289"/>
      <c r="AD268" s="289"/>
      <c r="AE268" s="289"/>
      <c r="AF268" s="289"/>
      <c r="AG268" s="289"/>
      <c r="AH268" s="444"/>
      <c r="AI268" s="445"/>
      <c r="AJ268" s="445"/>
      <c r="AK268" s="445"/>
      <c r="AL268" s="445"/>
      <c r="AM268" s="445"/>
      <c r="AN268" s="445"/>
      <c r="AO268" s="445"/>
      <c r="AP268" s="445"/>
      <c r="AQ268" s="445"/>
      <c r="AR268" s="445"/>
      <c r="AS268" s="445"/>
      <c r="AT268" s="446"/>
      <c r="AU268" s="26"/>
      <c r="AV268" s="289"/>
      <c r="AW268" s="289"/>
      <c r="AX268" s="289"/>
      <c r="AY268" s="289"/>
      <c r="AZ268" s="289"/>
      <c r="BA268" s="289"/>
      <c r="BB268" s="289"/>
      <c r="BC268" s="289"/>
      <c r="BD268" s="289"/>
      <c r="BE268" s="289"/>
      <c r="BF268" s="289"/>
      <c r="BG268" s="289"/>
      <c r="BH268" s="289"/>
      <c r="BI268" s="289"/>
      <c r="BJ268" s="289"/>
      <c r="BK268" s="289"/>
      <c r="BL268" s="289"/>
      <c r="BM268" s="289"/>
      <c r="BN268" s="289"/>
      <c r="BO268" s="289"/>
      <c r="BP268" s="289"/>
      <c r="BQ268" s="289"/>
      <c r="BR268" s="289"/>
      <c r="BS268" s="289"/>
      <c r="BT268" s="289"/>
      <c r="BU268" s="289"/>
      <c r="BV268" s="289"/>
      <c r="BW268" s="289"/>
      <c r="BX268" s="289"/>
      <c r="BY268" s="289"/>
      <c r="BZ268" s="289"/>
      <c r="CA268" s="289"/>
      <c r="CB268" s="289"/>
      <c r="CC268" s="289"/>
      <c r="CD268" s="289"/>
      <c r="CE268" s="289"/>
      <c r="CF268" s="289"/>
      <c r="CG268" s="289"/>
      <c r="CH268" s="289"/>
      <c r="CI268" s="289"/>
      <c r="CJ268" s="289"/>
      <c r="CK268" s="289"/>
      <c r="CL268" s="289"/>
      <c r="CM268" s="289"/>
      <c r="CN268" s="289"/>
    </row>
    <row r="269" spans="4:92" ht="14.25" customHeight="1" x14ac:dyDescent="0.35">
      <c r="D269" s="305" t="s">
        <v>112</v>
      </c>
      <c r="E269" s="305"/>
      <c r="F269" s="305"/>
      <c r="G269" s="305"/>
      <c r="H269" s="305"/>
      <c r="I269" s="305"/>
      <c r="J269" s="305"/>
      <c r="K269" s="305"/>
      <c r="L269" s="305"/>
      <c r="M269" s="305"/>
      <c r="N269" s="305"/>
      <c r="O269" s="305"/>
      <c r="P269" s="305" t="s">
        <v>720</v>
      </c>
      <c r="Q269" s="305"/>
      <c r="R269" s="305"/>
      <c r="S269" s="305"/>
      <c r="T269" s="305"/>
      <c r="U269" s="305"/>
      <c r="V269" s="305"/>
      <c r="W269" s="305"/>
      <c r="X269" s="305"/>
      <c r="Y269" s="305"/>
      <c r="Z269" s="305"/>
      <c r="AA269" s="305"/>
      <c r="AB269" s="305"/>
      <c r="AC269" s="305"/>
      <c r="AD269" s="305"/>
      <c r="AE269" s="305"/>
      <c r="AF269" s="305"/>
      <c r="AG269" s="305"/>
      <c r="AH269" s="518">
        <v>2</v>
      </c>
      <c r="AI269" s="519"/>
      <c r="AJ269" s="519"/>
      <c r="AK269" s="519"/>
      <c r="AL269" s="519"/>
      <c r="AM269" s="519"/>
      <c r="AN269" s="519"/>
      <c r="AO269" s="519"/>
      <c r="AP269" s="519"/>
      <c r="AQ269" s="519"/>
      <c r="AR269" s="519"/>
      <c r="AS269" s="519"/>
      <c r="AT269" s="520"/>
      <c r="AU269" s="26"/>
      <c r="AV269" s="305" t="s">
        <v>810</v>
      </c>
      <c r="AW269" s="305"/>
      <c r="AX269" s="305"/>
      <c r="AY269" s="305"/>
      <c r="AZ269" s="305"/>
      <c r="BA269" s="305"/>
      <c r="BB269" s="305"/>
      <c r="BC269" s="305"/>
      <c r="BD269" s="305"/>
      <c r="BE269" s="305"/>
      <c r="BF269" s="305"/>
      <c r="BG269" s="305"/>
      <c r="BH269" s="305"/>
      <c r="BI269" s="305"/>
      <c r="BJ269" s="285" t="s">
        <v>811</v>
      </c>
      <c r="BK269" s="285"/>
      <c r="BL269" s="285"/>
      <c r="BM269" s="285"/>
      <c r="BN269" s="285"/>
      <c r="BO269" s="285"/>
      <c r="BP269" s="285"/>
      <c r="BQ269" s="285"/>
      <c r="BR269" s="285"/>
      <c r="BS269" s="285"/>
      <c r="BT269" s="285"/>
      <c r="BU269" s="285"/>
      <c r="BV269" s="285"/>
      <c r="BW269" s="285"/>
      <c r="BX269" s="305" t="s">
        <v>810</v>
      </c>
      <c r="BY269" s="305"/>
      <c r="BZ269" s="305"/>
      <c r="CA269" s="305"/>
      <c r="CB269" s="305"/>
      <c r="CC269" s="305"/>
      <c r="CD269" s="305"/>
      <c r="CE269" s="305"/>
      <c r="CF269" s="305"/>
      <c r="CG269" s="305" t="s">
        <v>810</v>
      </c>
      <c r="CH269" s="305"/>
      <c r="CI269" s="305"/>
      <c r="CJ269" s="305"/>
      <c r="CK269" s="305"/>
      <c r="CL269" s="305"/>
      <c r="CM269" s="305"/>
      <c r="CN269" s="305"/>
    </row>
    <row r="270" spans="4:92" ht="14.25" customHeight="1" x14ac:dyDescent="0.35">
      <c r="D270" s="305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5"/>
      <c r="S270" s="305"/>
      <c r="T270" s="305"/>
      <c r="U270" s="305"/>
      <c r="V270" s="305"/>
      <c r="W270" s="305"/>
      <c r="X270" s="305"/>
      <c r="Y270" s="305"/>
      <c r="Z270" s="305"/>
      <c r="AA270" s="305"/>
      <c r="AB270" s="305"/>
      <c r="AC270" s="305"/>
      <c r="AD270" s="305"/>
      <c r="AE270" s="305"/>
      <c r="AF270" s="305"/>
      <c r="AG270" s="305"/>
      <c r="AH270" s="521"/>
      <c r="AI270" s="522"/>
      <c r="AJ270" s="522"/>
      <c r="AK270" s="522"/>
      <c r="AL270" s="522"/>
      <c r="AM270" s="522"/>
      <c r="AN270" s="522"/>
      <c r="AO270" s="522"/>
      <c r="AP270" s="522"/>
      <c r="AQ270" s="522"/>
      <c r="AR270" s="522"/>
      <c r="AS270" s="522"/>
      <c r="AT270" s="523"/>
      <c r="AU270" s="26"/>
      <c r="AV270" s="305"/>
      <c r="AW270" s="305"/>
      <c r="AX270" s="305"/>
      <c r="AY270" s="305"/>
      <c r="AZ270" s="305"/>
      <c r="BA270" s="305"/>
      <c r="BB270" s="305"/>
      <c r="BC270" s="305"/>
      <c r="BD270" s="305"/>
      <c r="BE270" s="305"/>
      <c r="BF270" s="305"/>
      <c r="BG270" s="305"/>
      <c r="BH270" s="305"/>
      <c r="BI270" s="305"/>
      <c r="BJ270" s="285"/>
      <c r="BK270" s="285"/>
      <c r="BL270" s="285"/>
      <c r="BM270" s="285"/>
      <c r="BN270" s="285"/>
      <c r="BO270" s="285"/>
      <c r="BP270" s="285"/>
      <c r="BQ270" s="285"/>
      <c r="BR270" s="285"/>
      <c r="BS270" s="285"/>
      <c r="BT270" s="285"/>
      <c r="BU270" s="285"/>
      <c r="BV270" s="285"/>
      <c r="BW270" s="285"/>
      <c r="BX270" s="305"/>
      <c r="BY270" s="305"/>
      <c r="BZ270" s="305"/>
      <c r="CA270" s="305"/>
      <c r="CB270" s="305"/>
      <c r="CC270" s="305"/>
      <c r="CD270" s="305"/>
      <c r="CE270" s="305"/>
      <c r="CF270" s="305"/>
      <c r="CG270" s="305"/>
      <c r="CH270" s="305"/>
      <c r="CI270" s="305"/>
      <c r="CJ270" s="305"/>
      <c r="CK270" s="305"/>
      <c r="CL270" s="305"/>
      <c r="CM270" s="305"/>
      <c r="CN270" s="305"/>
    </row>
    <row r="271" spans="4:92" ht="14.25" customHeight="1" x14ac:dyDescent="0.35">
      <c r="D271" s="57" t="s">
        <v>371</v>
      </c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51"/>
      <c r="AV271" s="404" t="s">
        <v>372</v>
      </c>
      <c r="AW271" s="404"/>
      <c r="AX271" s="404"/>
      <c r="AY271" s="404"/>
      <c r="AZ271" s="404"/>
      <c r="BA271" s="404"/>
      <c r="BB271" s="404"/>
      <c r="BC271" s="404"/>
      <c r="BD271" s="404"/>
      <c r="BE271" s="404"/>
      <c r="BF271" s="404"/>
      <c r="BG271" s="404"/>
      <c r="BH271" s="404"/>
      <c r="BI271" s="404"/>
      <c r="BJ271" s="404"/>
      <c r="BK271" s="404"/>
      <c r="BL271" s="404"/>
      <c r="BM271" s="404"/>
      <c r="BN271" s="404"/>
      <c r="BO271" s="404"/>
      <c r="BP271" s="517"/>
      <c r="BQ271" s="517"/>
      <c r="BR271" s="517"/>
      <c r="BS271" s="517"/>
      <c r="BT271" s="517"/>
      <c r="BU271" s="517"/>
      <c r="BV271" s="51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</row>
    <row r="272" spans="4:92" ht="14.25" customHeight="1" x14ac:dyDescent="0.35"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</row>
    <row r="273" spans="1:150" ht="14.25" customHeight="1" x14ac:dyDescent="0.35">
      <c r="A273" s="486"/>
      <c r="B273" s="486"/>
      <c r="C273" s="486"/>
      <c r="D273" s="486"/>
      <c r="E273" s="486"/>
      <c r="F273" s="486"/>
      <c r="G273" s="486"/>
      <c r="H273" s="486"/>
      <c r="I273" s="486"/>
      <c r="J273" s="486"/>
      <c r="K273" s="486"/>
      <c r="L273" s="486"/>
      <c r="M273" s="486"/>
      <c r="N273" s="486"/>
      <c r="O273" s="486"/>
      <c r="P273" s="486"/>
      <c r="Q273" s="486"/>
      <c r="R273" s="486"/>
      <c r="S273" s="486"/>
      <c r="T273" s="486"/>
      <c r="U273" s="486"/>
      <c r="V273" s="486"/>
      <c r="W273" s="486"/>
      <c r="X273" s="486"/>
      <c r="Y273" s="486"/>
      <c r="Z273" s="486"/>
      <c r="AA273" s="486"/>
      <c r="AB273" s="486"/>
      <c r="AC273" s="486"/>
      <c r="AD273" s="486"/>
      <c r="AE273" s="486"/>
      <c r="AF273" s="486"/>
      <c r="AG273" s="486"/>
      <c r="AH273" s="486"/>
      <c r="AI273" s="486"/>
      <c r="AJ273" s="486"/>
      <c r="AK273" s="486"/>
      <c r="AL273" s="486"/>
      <c r="AM273" s="486"/>
      <c r="AN273" s="486"/>
      <c r="AO273" s="486"/>
      <c r="AP273" s="486"/>
      <c r="AQ273" s="486"/>
      <c r="AR273" s="486"/>
      <c r="AS273" s="486"/>
      <c r="AT273" s="486"/>
      <c r="AU273" s="486"/>
      <c r="AV273" s="486"/>
      <c r="AW273" s="486"/>
      <c r="AX273" s="486"/>
      <c r="AY273" s="486"/>
      <c r="AZ273" s="486"/>
      <c r="BA273" s="486"/>
      <c r="BB273" s="486"/>
      <c r="BC273" s="486"/>
      <c r="BD273" s="486"/>
      <c r="BE273" s="486"/>
      <c r="BF273" s="486"/>
      <c r="BG273" s="486"/>
      <c r="BH273" s="486"/>
      <c r="BI273" s="486"/>
      <c r="BJ273" s="486"/>
      <c r="BK273" s="486"/>
      <c r="BL273" s="486"/>
      <c r="BM273" s="486"/>
      <c r="BN273" s="486"/>
      <c r="BO273" s="486"/>
      <c r="BP273" s="486"/>
      <c r="BQ273" s="486"/>
      <c r="BR273" s="486"/>
      <c r="BS273" s="486"/>
      <c r="BT273" s="486"/>
      <c r="BU273" s="486"/>
      <c r="BV273" s="486"/>
      <c r="BW273" s="486"/>
      <c r="BX273" s="486"/>
      <c r="BY273" s="486"/>
      <c r="BZ273" s="486"/>
      <c r="CA273" s="486"/>
      <c r="CB273" s="486"/>
      <c r="CC273" s="486"/>
      <c r="CD273" s="486"/>
      <c r="CE273" s="486"/>
      <c r="CF273" s="486"/>
      <c r="CG273" s="486"/>
      <c r="CH273" s="486"/>
      <c r="CI273" s="486"/>
      <c r="CJ273" s="486"/>
      <c r="CK273" s="486"/>
      <c r="CL273" s="486"/>
      <c r="CM273" s="486"/>
      <c r="CN273" s="486"/>
    </row>
    <row r="274" spans="1:150" ht="14.25" customHeight="1" x14ac:dyDescent="0.35">
      <c r="A274" s="486"/>
      <c r="B274" s="486"/>
      <c r="C274" s="486"/>
      <c r="D274" s="486"/>
      <c r="E274" s="486"/>
      <c r="F274" s="486"/>
      <c r="G274" s="486"/>
      <c r="H274" s="486"/>
      <c r="I274" s="486"/>
      <c r="J274" s="486"/>
      <c r="K274" s="486"/>
      <c r="L274" s="486"/>
      <c r="M274" s="486"/>
      <c r="N274" s="486"/>
      <c r="O274" s="486"/>
      <c r="P274" s="486"/>
      <c r="Q274" s="486"/>
      <c r="R274" s="486"/>
      <c r="S274" s="486"/>
      <c r="T274" s="486"/>
      <c r="U274" s="486"/>
      <c r="V274" s="486"/>
      <c r="W274" s="486"/>
      <c r="X274" s="486"/>
      <c r="Y274" s="486"/>
      <c r="Z274" s="486"/>
      <c r="AA274" s="486"/>
      <c r="AB274" s="486"/>
      <c r="AC274" s="486"/>
      <c r="AD274" s="486"/>
      <c r="AE274" s="486"/>
      <c r="AF274" s="486"/>
      <c r="AG274" s="486"/>
      <c r="AH274" s="486"/>
      <c r="AI274" s="486"/>
      <c r="AJ274" s="486"/>
      <c r="AK274" s="486"/>
      <c r="AL274" s="486"/>
      <c r="AM274" s="486"/>
      <c r="AN274" s="486"/>
      <c r="AO274" s="486"/>
      <c r="AP274" s="486"/>
      <c r="AQ274" s="486"/>
      <c r="AR274" s="486"/>
      <c r="AS274" s="486"/>
      <c r="AT274" s="486"/>
      <c r="AU274" s="486"/>
      <c r="AV274" s="486"/>
      <c r="AW274" s="486"/>
      <c r="AX274" s="486"/>
      <c r="AY274" s="486"/>
      <c r="AZ274" s="486"/>
      <c r="BA274" s="486"/>
      <c r="BB274" s="486"/>
      <c r="BC274" s="486"/>
      <c r="BD274" s="486"/>
      <c r="BE274" s="486"/>
      <c r="BF274" s="486"/>
      <c r="BG274" s="486"/>
      <c r="BH274" s="486"/>
      <c r="BI274" s="486"/>
      <c r="BJ274" s="486"/>
      <c r="BK274" s="486"/>
      <c r="BL274" s="486"/>
      <c r="BM274" s="486"/>
      <c r="BN274" s="486"/>
      <c r="BO274" s="486"/>
      <c r="BP274" s="486"/>
      <c r="BQ274" s="486"/>
      <c r="BR274" s="486"/>
      <c r="BS274" s="486"/>
      <c r="BT274" s="486"/>
      <c r="BU274" s="486"/>
      <c r="BV274" s="486"/>
      <c r="BW274" s="486"/>
      <c r="BX274" s="486"/>
      <c r="BY274" s="486"/>
      <c r="BZ274" s="486"/>
      <c r="CA274" s="486"/>
      <c r="CB274" s="486"/>
      <c r="CC274" s="486"/>
      <c r="CD274" s="486"/>
      <c r="CE274" s="486"/>
      <c r="CF274" s="486"/>
      <c r="CG274" s="486"/>
      <c r="CH274" s="486"/>
      <c r="CI274" s="486"/>
      <c r="CJ274" s="486"/>
      <c r="CK274" s="486"/>
      <c r="CL274" s="486"/>
      <c r="CM274" s="486"/>
      <c r="CN274" s="486"/>
    </row>
    <row r="275" spans="1:150" ht="14.25" customHeight="1" x14ac:dyDescent="0.35"/>
    <row r="276" spans="1:150" ht="14.25" customHeight="1" x14ac:dyDescent="0.35">
      <c r="D276" s="425" t="s">
        <v>118</v>
      </c>
      <c r="E276" s="425"/>
      <c r="F276" s="425"/>
      <c r="G276" s="425"/>
      <c r="H276" s="425"/>
      <c r="I276" s="425"/>
      <c r="J276" s="425"/>
      <c r="K276" s="425"/>
      <c r="L276" s="425"/>
      <c r="M276" s="425"/>
      <c r="N276" s="425"/>
      <c r="O276" s="425"/>
      <c r="P276" s="425"/>
      <c r="Q276" s="425"/>
      <c r="R276" s="425"/>
      <c r="S276" s="425"/>
      <c r="T276" s="425"/>
      <c r="U276" s="425"/>
      <c r="V276" s="425"/>
      <c r="W276" s="425"/>
      <c r="X276" s="425"/>
      <c r="Y276" s="425"/>
      <c r="Z276" s="425"/>
      <c r="AA276" s="425"/>
      <c r="AB276" s="425"/>
      <c r="AC276" s="425"/>
      <c r="AD276" s="425"/>
      <c r="AE276" s="425"/>
      <c r="AF276" s="425"/>
      <c r="AG276" s="425"/>
      <c r="AH276" s="425"/>
      <c r="AI276" s="425"/>
      <c r="AJ276" s="425"/>
      <c r="AK276" s="425"/>
      <c r="AL276" s="425"/>
      <c r="AM276" s="425"/>
      <c r="AN276" s="425"/>
      <c r="AO276" s="425"/>
      <c r="AP276" s="425"/>
      <c r="AQ276" s="425"/>
      <c r="AR276" s="425"/>
      <c r="AS276" s="425"/>
      <c r="AT276" s="425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EH276" s="165" t="s">
        <v>328</v>
      </c>
    </row>
    <row r="277" spans="1:150" ht="14.25" customHeight="1" x14ac:dyDescent="0.35">
      <c r="D277" s="310"/>
      <c r="E277" s="310"/>
      <c r="F277" s="310"/>
      <c r="G277" s="310"/>
      <c r="H277" s="310"/>
      <c r="I277" s="310"/>
      <c r="J277" s="310"/>
      <c r="K277" s="310"/>
      <c r="L277" s="310"/>
      <c r="M277" s="310"/>
      <c r="N277" s="310"/>
      <c r="O277" s="310"/>
      <c r="P277" s="310"/>
      <c r="Q277" s="310"/>
      <c r="R277" s="310"/>
      <c r="S277" s="310"/>
      <c r="T277" s="310"/>
      <c r="U277" s="310"/>
      <c r="V277" s="310"/>
      <c r="W277" s="310"/>
      <c r="X277" s="310"/>
      <c r="Y277" s="310"/>
      <c r="Z277" s="310"/>
      <c r="AA277" s="310"/>
      <c r="AB277" s="310"/>
      <c r="AC277" s="310"/>
      <c r="AD277" s="310"/>
      <c r="AE277" s="310"/>
      <c r="AF277" s="310"/>
      <c r="AG277" s="310"/>
      <c r="AH277" s="310"/>
      <c r="AI277" s="310"/>
      <c r="AJ277" s="310"/>
      <c r="AK277" s="310"/>
      <c r="AL277" s="310"/>
      <c r="AM277" s="310"/>
      <c r="AN277" s="310"/>
      <c r="AO277" s="310"/>
      <c r="AP277" s="310"/>
      <c r="AQ277" s="310"/>
      <c r="AR277" s="310"/>
      <c r="AS277" s="310"/>
      <c r="AT277" s="310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EH277" s="625" t="s">
        <v>327</v>
      </c>
      <c r="EI277" s="625">
        <v>2005</v>
      </c>
      <c r="EJ277" s="625" t="s">
        <v>863</v>
      </c>
      <c r="EK277" s="166"/>
      <c r="EL277" s="166"/>
      <c r="EM277" s="166"/>
      <c r="EN277" s="166"/>
      <c r="EO277" s="166"/>
      <c r="EP277" s="166"/>
      <c r="EQ277" s="166"/>
      <c r="ER277" s="166"/>
      <c r="ES277" s="166"/>
      <c r="ET277" s="166"/>
    </row>
    <row r="278" spans="1:150" ht="14.25" customHeight="1" x14ac:dyDescent="0.35">
      <c r="D278" s="524">
        <v>1993</v>
      </c>
      <c r="E278" s="524"/>
      <c r="F278" s="524"/>
      <c r="G278" s="524"/>
      <c r="H278" s="524"/>
      <c r="I278" s="524"/>
      <c r="J278" s="524"/>
      <c r="K278" s="524"/>
      <c r="L278" s="524"/>
      <c r="M278" s="524"/>
      <c r="N278" s="524"/>
      <c r="O278" s="524"/>
      <c r="P278" s="524"/>
      <c r="Q278" s="524"/>
      <c r="R278" s="524">
        <v>2005</v>
      </c>
      <c r="S278" s="524"/>
      <c r="T278" s="524"/>
      <c r="U278" s="524"/>
      <c r="V278" s="524"/>
      <c r="W278" s="524"/>
      <c r="X278" s="524"/>
      <c r="Y278" s="524"/>
      <c r="Z278" s="524"/>
      <c r="AA278" s="524"/>
      <c r="AB278" s="524"/>
      <c r="AC278" s="524"/>
      <c r="AD278" s="524"/>
      <c r="AE278" s="524"/>
      <c r="AF278" s="524" t="s">
        <v>863</v>
      </c>
      <c r="AG278" s="524"/>
      <c r="AH278" s="524"/>
      <c r="AI278" s="524"/>
      <c r="AJ278" s="524"/>
      <c r="AK278" s="524"/>
      <c r="AL278" s="524"/>
      <c r="AM278" s="524"/>
      <c r="AN278" s="524"/>
      <c r="AO278" s="524"/>
      <c r="AP278" s="524"/>
      <c r="AQ278" s="524"/>
      <c r="AR278" s="524"/>
      <c r="AS278" s="524"/>
      <c r="AT278" s="524"/>
      <c r="AU278" s="12"/>
      <c r="AV278" s="12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EH278" s="626">
        <f>+N282</f>
        <v>21879</v>
      </c>
      <c r="EI278" s="626">
        <f>+AB282</f>
        <v>33501</v>
      </c>
      <c r="EJ278" s="626">
        <f>+AP282</f>
        <v>44187</v>
      </c>
    </row>
    <row r="279" spans="1:150" ht="14.25" customHeight="1" x14ac:dyDescent="0.35">
      <c r="D279" s="524"/>
      <c r="E279" s="524"/>
      <c r="F279" s="524"/>
      <c r="G279" s="524"/>
      <c r="H279" s="524"/>
      <c r="I279" s="524"/>
      <c r="J279" s="524"/>
      <c r="K279" s="524"/>
      <c r="L279" s="524"/>
      <c r="M279" s="524"/>
      <c r="N279" s="524"/>
      <c r="O279" s="524"/>
      <c r="P279" s="524"/>
      <c r="Q279" s="524"/>
      <c r="R279" s="524"/>
      <c r="S279" s="524"/>
      <c r="T279" s="524"/>
      <c r="U279" s="524"/>
      <c r="V279" s="524"/>
      <c r="W279" s="524"/>
      <c r="X279" s="524"/>
      <c r="Y279" s="524"/>
      <c r="Z279" s="524"/>
      <c r="AA279" s="524"/>
      <c r="AB279" s="524"/>
      <c r="AC279" s="524"/>
      <c r="AD279" s="524"/>
      <c r="AE279" s="524"/>
      <c r="AF279" s="524"/>
      <c r="AG279" s="524"/>
      <c r="AH279" s="524"/>
      <c r="AI279" s="524"/>
      <c r="AJ279" s="524"/>
      <c r="AK279" s="524"/>
      <c r="AL279" s="524"/>
      <c r="AM279" s="524"/>
      <c r="AN279" s="524"/>
      <c r="AO279" s="524"/>
      <c r="AP279" s="524"/>
      <c r="AQ279" s="524"/>
      <c r="AR279" s="524"/>
      <c r="AS279" s="524"/>
      <c r="AT279" s="524"/>
      <c r="AU279" s="6"/>
      <c r="AV279" s="6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</row>
    <row r="280" spans="1:150" ht="14.25" customHeight="1" x14ac:dyDescent="0.35">
      <c r="D280" s="289" t="s">
        <v>119</v>
      </c>
      <c r="E280" s="289"/>
      <c r="F280" s="289"/>
      <c r="G280" s="289"/>
      <c r="H280" s="289"/>
      <c r="I280" s="289" t="s">
        <v>120</v>
      </c>
      <c r="J280" s="289"/>
      <c r="K280" s="289"/>
      <c r="L280" s="289"/>
      <c r="M280" s="289"/>
      <c r="N280" s="289" t="s">
        <v>121</v>
      </c>
      <c r="O280" s="289"/>
      <c r="P280" s="289"/>
      <c r="Q280" s="289"/>
      <c r="R280" s="289" t="s">
        <v>119</v>
      </c>
      <c r="S280" s="289"/>
      <c r="T280" s="289"/>
      <c r="U280" s="289"/>
      <c r="V280" s="289"/>
      <c r="W280" s="289" t="s">
        <v>120</v>
      </c>
      <c r="X280" s="289"/>
      <c r="Y280" s="289"/>
      <c r="Z280" s="289"/>
      <c r="AA280" s="289"/>
      <c r="AB280" s="289" t="s">
        <v>121</v>
      </c>
      <c r="AC280" s="289"/>
      <c r="AD280" s="289"/>
      <c r="AE280" s="289"/>
      <c r="AF280" s="289" t="s">
        <v>119</v>
      </c>
      <c r="AG280" s="289"/>
      <c r="AH280" s="289"/>
      <c r="AI280" s="289"/>
      <c r="AJ280" s="289"/>
      <c r="AK280" s="289" t="s">
        <v>120</v>
      </c>
      <c r="AL280" s="289"/>
      <c r="AM280" s="289"/>
      <c r="AN280" s="289"/>
      <c r="AO280" s="289"/>
      <c r="AP280" s="289" t="s">
        <v>121</v>
      </c>
      <c r="AQ280" s="289"/>
      <c r="AR280" s="289"/>
      <c r="AS280" s="289"/>
      <c r="AT280" s="289"/>
      <c r="AU280" s="8"/>
      <c r="AV280" s="8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EH280" s="163"/>
      <c r="EI280" s="163"/>
      <c r="EJ280" s="163"/>
    </row>
    <row r="281" spans="1:150" ht="14.25" customHeight="1" x14ac:dyDescent="0.35">
      <c r="D281" s="289"/>
      <c r="E281" s="289"/>
      <c r="F281" s="289"/>
      <c r="G281" s="289"/>
      <c r="H281" s="289"/>
      <c r="I281" s="289"/>
      <c r="J281" s="289"/>
      <c r="K281" s="289"/>
      <c r="L281" s="289"/>
      <c r="M281" s="289"/>
      <c r="N281" s="289"/>
      <c r="O281" s="289"/>
      <c r="P281" s="289"/>
      <c r="Q281" s="289"/>
      <c r="R281" s="289"/>
      <c r="S281" s="289"/>
      <c r="T281" s="289"/>
      <c r="U281" s="289"/>
      <c r="V281" s="289"/>
      <c r="W281" s="289"/>
      <c r="X281" s="289"/>
      <c r="Y281" s="289"/>
      <c r="Z281" s="289"/>
      <c r="AA281" s="289"/>
      <c r="AB281" s="289"/>
      <c r="AC281" s="289"/>
      <c r="AD281" s="289"/>
      <c r="AE281" s="289"/>
      <c r="AF281" s="289"/>
      <c r="AG281" s="289"/>
      <c r="AH281" s="289"/>
      <c r="AI281" s="289"/>
      <c r="AJ281" s="289"/>
      <c r="AK281" s="289"/>
      <c r="AL281" s="289"/>
      <c r="AM281" s="289"/>
      <c r="AN281" s="289"/>
      <c r="AO281" s="289"/>
      <c r="AP281" s="289"/>
      <c r="AQ281" s="289"/>
      <c r="AR281" s="289"/>
      <c r="AS281" s="289"/>
      <c r="AT281" s="289"/>
      <c r="AU281" s="8"/>
      <c r="AV281" s="8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CF281" s="3"/>
      <c r="CG281" s="3"/>
      <c r="CH281" s="3"/>
      <c r="CI281" s="3"/>
      <c r="CJ281" s="3"/>
      <c r="CK281" s="3"/>
      <c r="CL281" s="3"/>
      <c r="CM281" s="3"/>
    </row>
    <row r="282" spans="1:150" ht="14.25" customHeight="1" x14ac:dyDescent="0.35">
      <c r="D282" s="286">
        <v>19353</v>
      </c>
      <c r="E282" s="272"/>
      <c r="F282" s="272"/>
      <c r="G282" s="272"/>
      <c r="H282" s="272"/>
      <c r="I282" s="286">
        <v>2526</v>
      </c>
      <c r="J282" s="272"/>
      <c r="K282" s="272"/>
      <c r="L282" s="272"/>
      <c r="M282" s="272"/>
      <c r="N282" s="525">
        <f>+D282+I282</f>
        <v>21879</v>
      </c>
      <c r="O282" s="526"/>
      <c r="P282" s="526"/>
      <c r="Q282" s="526"/>
      <c r="R282" s="286">
        <v>30605</v>
      </c>
      <c r="S282" s="272"/>
      <c r="T282" s="272"/>
      <c r="U282" s="272"/>
      <c r="V282" s="272"/>
      <c r="W282" s="286">
        <v>2896</v>
      </c>
      <c r="X282" s="272"/>
      <c r="Y282" s="272"/>
      <c r="Z282" s="272"/>
      <c r="AA282" s="272"/>
      <c r="AB282" s="286">
        <f>+W282+R282</f>
        <v>33501</v>
      </c>
      <c r="AC282" s="286"/>
      <c r="AD282" s="286"/>
      <c r="AE282" s="286"/>
      <c r="AF282" s="286">
        <v>41537</v>
      </c>
      <c r="AG282" s="272"/>
      <c r="AH282" s="272"/>
      <c r="AI282" s="272"/>
      <c r="AJ282" s="272"/>
      <c r="AK282" s="286">
        <v>2650</v>
      </c>
      <c r="AL282" s="272"/>
      <c r="AM282" s="272"/>
      <c r="AN282" s="272"/>
      <c r="AO282" s="272"/>
      <c r="AP282" s="286">
        <f>+AK282+AF282</f>
        <v>44187</v>
      </c>
      <c r="AQ282" s="286"/>
      <c r="AR282" s="286"/>
      <c r="AS282" s="286"/>
      <c r="AT282" s="286"/>
      <c r="AU282" s="11"/>
      <c r="AV282" s="11"/>
      <c r="AW282" s="11"/>
      <c r="CF282" s="3"/>
      <c r="CG282" s="3"/>
      <c r="CH282" s="3"/>
      <c r="CI282" s="3"/>
      <c r="CJ282" s="3"/>
      <c r="CK282" s="3"/>
      <c r="CL282" s="3"/>
      <c r="CM282" s="3"/>
    </row>
    <row r="283" spans="1:150" ht="14.25" customHeight="1" x14ac:dyDescent="0.35"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527"/>
      <c r="O283" s="528"/>
      <c r="P283" s="528"/>
      <c r="Q283" s="528"/>
      <c r="R283" s="272"/>
      <c r="S283" s="272"/>
      <c r="T283" s="272"/>
      <c r="U283" s="272"/>
      <c r="V283" s="272"/>
      <c r="W283" s="272"/>
      <c r="X283" s="272"/>
      <c r="Y283" s="272"/>
      <c r="Z283" s="272"/>
      <c r="AA283" s="272"/>
      <c r="AB283" s="286"/>
      <c r="AC283" s="286"/>
      <c r="AD283" s="286"/>
      <c r="AE283" s="286"/>
      <c r="AF283" s="272"/>
      <c r="AG283" s="272"/>
      <c r="AH283" s="272"/>
      <c r="AI283" s="272"/>
      <c r="AJ283" s="272"/>
      <c r="AK283" s="272"/>
      <c r="AL283" s="272"/>
      <c r="AM283" s="272"/>
      <c r="AN283" s="272"/>
      <c r="AO283" s="272"/>
      <c r="AP283" s="286"/>
      <c r="AQ283" s="286"/>
      <c r="AR283" s="286"/>
      <c r="AS283" s="286"/>
      <c r="AT283" s="286"/>
      <c r="AU283" s="140"/>
      <c r="AV283" s="140"/>
      <c r="AW283" s="140"/>
      <c r="CF283" s="3"/>
      <c r="CG283" s="3"/>
      <c r="CH283" s="3"/>
      <c r="CI283" s="3"/>
      <c r="CJ283" s="3"/>
      <c r="CK283" s="3"/>
      <c r="CL283" s="3"/>
      <c r="CM283" s="3"/>
    </row>
    <row r="284" spans="1:150" ht="14.25" customHeight="1" x14ac:dyDescent="0.35">
      <c r="D284" s="47" t="s">
        <v>373</v>
      </c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27"/>
      <c r="U284" s="27"/>
      <c r="V284" s="27"/>
      <c r="W284" s="27"/>
      <c r="X284" s="27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40"/>
      <c r="AV284" s="140"/>
      <c r="AW284" s="140"/>
    </row>
    <row r="285" spans="1:150" ht="14.25" customHeight="1" x14ac:dyDescent="0.35">
      <c r="AV285" s="10" t="s">
        <v>139</v>
      </c>
    </row>
    <row r="286" spans="1:150" ht="14.25" customHeight="1" x14ac:dyDescent="0.35">
      <c r="D286" s="425" t="s">
        <v>171</v>
      </c>
      <c r="E286" s="425"/>
      <c r="F286" s="425"/>
      <c r="G286" s="425"/>
      <c r="H286" s="425"/>
      <c r="I286" s="425"/>
      <c r="J286" s="425"/>
      <c r="K286" s="425"/>
      <c r="L286" s="425"/>
      <c r="M286" s="425"/>
      <c r="N286" s="425"/>
      <c r="O286" s="425"/>
      <c r="P286" s="425"/>
      <c r="Q286" s="425"/>
      <c r="R286" s="425"/>
      <c r="S286" s="425"/>
      <c r="T286" s="425"/>
      <c r="U286" s="425"/>
      <c r="V286" s="425"/>
      <c r="W286" s="425"/>
      <c r="X286" s="425"/>
      <c r="Y286" s="425"/>
      <c r="Z286" s="425"/>
      <c r="AA286" s="425"/>
      <c r="AB286" s="425"/>
      <c r="AC286" s="425"/>
      <c r="AD286" s="425"/>
      <c r="AE286" s="425"/>
      <c r="AF286" s="425"/>
      <c r="AG286" s="425"/>
      <c r="AH286" s="425"/>
      <c r="AI286" s="425"/>
      <c r="AJ286" s="425"/>
      <c r="AK286" s="425"/>
      <c r="AL286" s="425"/>
      <c r="AM286" s="425"/>
      <c r="AN286" s="425"/>
      <c r="AO286" s="425"/>
      <c r="AP286" s="425"/>
      <c r="AQ286" s="425"/>
      <c r="AR286" s="425"/>
      <c r="AS286" s="425"/>
      <c r="AT286" s="425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</row>
    <row r="287" spans="1:150" ht="14.25" customHeight="1" x14ac:dyDescent="0.35">
      <c r="D287" s="425"/>
      <c r="E287" s="425"/>
      <c r="F287" s="425"/>
      <c r="G287" s="425"/>
      <c r="H287" s="425"/>
      <c r="I287" s="425"/>
      <c r="J287" s="425"/>
      <c r="K287" s="425"/>
      <c r="L287" s="425"/>
      <c r="M287" s="425"/>
      <c r="N287" s="425"/>
      <c r="O287" s="425"/>
      <c r="P287" s="425"/>
      <c r="Q287" s="425"/>
      <c r="R287" s="425"/>
      <c r="S287" s="425"/>
      <c r="T287" s="425"/>
      <c r="U287" s="425"/>
      <c r="V287" s="425"/>
      <c r="W287" s="425"/>
      <c r="X287" s="425"/>
      <c r="Y287" s="425"/>
      <c r="Z287" s="425"/>
      <c r="AA287" s="425"/>
      <c r="AB287" s="425"/>
      <c r="AC287" s="425"/>
      <c r="AD287" s="425"/>
      <c r="AE287" s="425"/>
      <c r="AF287" s="425"/>
      <c r="AG287" s="425"/>
      <c r="AH287" s="425"/>
      <c r="AI287" s="425"/>
      <c r="AJ287" s="425"/>
      <c r="AK287" s="425"/>
      <c r="AL287" s="425"/>
      <c r="AM287" s="425"/>
      <c r="AN287" s="425"/>
      <c r="AO287" s="425"/>
      <c r="AP287" s="425"/>
      <c r="AQ287" s="425"/>
      <c r="AR287" s="425"/>
      <c r="AS287" s="425"/>
      <c r="AT287" s="425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</row>
    <row r="288" spans="1:150" ht="14.25" customHeight="1" x14ac:dyDescent="0.35">
      <c r="D288" s="197" t="s">
        <v>122</v>
      </c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 t="s">
        <v>121</v>
      </c>
      <c r="Q288" s="197"/>
      <c r="R288" s="197"/>
      <c r="S288" s="197"/>
      <c r="T288" s="197"/>
      <c r="U288" s="197"/>
      <c r="V288" s="197"/>
      <c r="W288" s="197"/>
      <c r="X288" s="197"/>
      <c r="Y288" s="197"/>
      <c r="Z288" s="197" t="s">
        <v>123</v>
      </c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215" t="s">
        <v>124</v>
      </c>
      <c r="AK288" s="216"/>
      <c r="AL288" s="216"/>
      <c r="AM288" s="216"/>
      <c r="AN288" s="216"/>
      <c r="AO288" s="216"/>
      <c r="AP288" s="216"/>
      <c r="AQ288" s="216"/>
      <c r="AR288" s="216"/>
      <c r="AS288" s="216"/>
      <c r="AT288" s="217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EI288" s="162"/>
      <c r="EJ288" s="162"/>
      <c r="EK288" s="162"/>
      <c r="EL288" s="162"/>
      <c r="EN288" s="162"/>
      <c r="EO288" s="162"/>
      <c r="EP288" s="162"/>
      <c r="EQ288" s="162"/>
    </row>
    <row r="289" spans="4:147" ht="14.25" customHeight="1" x14ac:dyDescent="0.35"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221"/>
      <c r="AK289" s="222"/>
      <c r="AL289" s="222"/>
      <c r="AM289" s="222"/>
      <c r="AN289" s="222"/>
      <c r="AO289" s="222"/>
      <c r="AP289" s="222"/>
      <c r="AQ289" s="222"/>
      <c r="AR289" s="222"/>
      <c r="AS289" s="222"/>
      <c r="AT289" s="22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EH289" s="162" t="s">
        <v>122</v>
      </c>
      <c r="EI289" s="162" t="s">
        <v>812</v>
      </c>
      <c r="EJ289" s="165" t="s">
        <v>136</v>
      </c>
      <c r="EK289" s="165" t="s">
        <v>138</v>
      </c>
      <c r="EL289" s="162"/>
      <c r="EM289" s="162"/>
      <c r="EN289" s="162"/>
      <c r="EO289" s="162"/>
      <c r="EP289" s="162"/>
      <c r="EQ289" s="162"/>
    </row>
    <row r="290" spans="4:147" ht="14.25" customHeight="1" x14ac:dyDescent="0.35">
      <c r="D290" s="213">
        <v>2005</v>
      </c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49">
        <f>+Z290+AJ290</f>
        <v>33501</v>
      </c>
      <c r="Q290" s="249"/>
      <c r="R290" s="249"/>
      <c r="S290" s="249"/>
      <c r="T290" s="249"/>
      <c r="U290" s="249"/>
      <c r="V290" s="249"/>
      <c r="W290" s="249"/>
      <c r="X290" s="249"/>
      <c r="Y290" s="249"/>
      <c r="Z290" s="248">
        <v>30605</v>
      </c>
      <c r="AA290" s="250"/>
      <c r="AB290" s="250"/>
      <c r="AC290" s="250"/>
      <c r="AD290" s="250"/>
      <c r="AE290" s="250"/>
      <c r="AF290" s="250"/>
      <c r="AG290" s="250"/>
      <c r="AH290" s="250"/>
      <c r="AI290" s="251"/>
      <c r="AJ290" s="248">
        <v>2896</v>
      </c>
      <c r="AK290" s="250"/>
      <c r="AL290" s="250"/>
      <c r="AM290" s="250"/>
      <c r="AN290" s="250"/>
      <c r="AO290" s="250"/>
      <c r="AP290" s="250"/>
      <c r="AQ290" s="250"/>
      <c r="AR290" s="250"/>
      <c r="AS290" s="250"/>
      <c r="AT290" s="251"/>
      <c r="CG290" s="3"/>
      <c r="CH290" s="3"/>
      <c r="CI290" s="3"/>
      <c r="CJ290" s="3"/>
      <c r="CK290" s="3"/>
      <c r="CL290" s="3"/>
      <c r="CM290" s="3"/>
      <c r="EH290" s="163">
        <v>2005</v>
      </c>
      <c r="EI290" s="167">
        <f t="shared" ref="EI290:EI301" si="0">+P290</f>
        <v>33501</v>
      </c>
      <c r="EJ290" s="167">
        <v>534506</v>
      </c>
      <c r="EK290" s="167">
        <v>42888592</v>
      </c>
      <c r="EL290" s="627" t="s">
        <v>122</v>
      </c>
      <c r="EM290" s="627" t="s">
        <v>812</v>
      </c>
      <c r="EN290" s="628" t="s">
        <v>137</v>
      </c>
      <c r="EO290" s="628" t="s">
        <v>138</v>
      </c>
      <c r="EP290" s="167"/>
      <c r="EQ290" s="167"/>
    </row>
    <row r="291" spans="4:147" ht="14.25" customHeight="1" x14ac:dyDescent="0.35">
      <c r="D291" s="213">
        <v>2006</v>
      </c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49">
        <f t="shared" ref="P291:P300" si="1">+Z291+AJ291</f>
        <v>34290</v>
      </c>
      <c r="Q291" s="249"/>
      <c r="R291" s="249"/>
      <c r="S291" s="249"/>
      <c r="T291" s="249"/>
      <c r="U291" s="249"/>
      <c r="V291" s="249"/>
      <c r="W291" s="249"/>
      <c r="X291" s="249"/>
      <c r="Y291" s="249"/>
      <c r="Z291" s="248">
        <v>31427</v>
      </c>
      <c r="AA291" s="250"/>
      <c r="AB291" s="250"/>
      <c r="AC291" s="250"/>
      <c r="AD291" s="250"/>
      <c r="AE291" s="250"/>
      <c r="AF291" s="250"/>
      <c r="AG291" s="250"/>
      <c r="AH291" s="250"/>
      <c r="AI291" s="251"/>
      <c r="AJ291" s="248">
        <v>2863</v>
      </c>
      <c r="AK291" s="250"/>
      <c r="AL291" s="250"/>
      <c r="AM291" s="250"/>
      <c r="AN291" s="250"/>
      <c r="AO291" s="250"/>
      <c r="AP291" s="250"/>
      <c r="AQ291" s="250"/>
      <c r="AR291" s="250"/>
      <c r="AS291" s="250"/>
      <c r="AT291" s="251"/>
      <c r="CG291" s="3"/>
      <c r="CH291" s="3"/>
      <c r="CI291" s="3"/>
      <c r="CJ291" s="3"/>
      <c r="CK291" s="3"/>
      <c r="CL291" s="3"/>
      <c r="CM291" s="3"/>
      <c r="EH291" s="163">
        <v>2006</v>
      </c>
      <c r="EI291" s="167">
        <f t="shared" si="0"/>
        <v>34290</v>
      </c>
      <c r="EJ291" s="167">
        <v>537530</v>
      </c>
      <c r="EK291" s="167">
        <v>43405956</v>
      </c>
      <c r="EL291" s="629" t="s">
        <v>125</v>
      </c>
      <c r="EM291" s="630">
        <f>+EI291/EI290-1</f>
        <v>2.3551535775051535E-2</v>
      </c>
      <c r="EN291" s="630">
        <f>+EJ291/EJ290-1</f>
        <v>5.6575604389847989E-3</v>
      </c>
      <c r="EO291" s="630">
        <f>+EK291/EK290-1</f>
        <v>1.2062974694995843E-2</v>
      </c>
      <c r="EP291" s="167"/>
      <c r="EQ291" s="167"/>
    </row>
    <row r="292" spans="4:147" ht="14.25" customHeight="1" x14ac:dyDescent="0.35">
      <c r="D292" s="213">
        <v>2007</v>
      </c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49">
        <f t="shared" si="1"/>
        <v>35093</v>
      </c>
      <c r="Q292" s="249"/>
      <c r="R292" s="249"/>
      <c r="S292" s="249"/>
      <c r="T292" s="249"/>
      <c r="U292" s="249"/>
      <c r="V292" s="249"/>
      <c r="W292" s="249"/>
      <c r="X292" s="249"/>
      <c r="Y292" s="249"/>
      <c r="Z292" s="248">
        <v>32263</v>
      </c>
      <c r="AA292" s="250"/>
      <c r="AB292" s="250"/>
      <c r="AC292" s="250"/>
      <c r="AD292" s="250"/>
      <c r="AE292" s="250"/>
      <c r="AF292" s="250"/>
      <c r="AG292" s="250"/>
      <c r="AH292" s="250"/>
      <c r="AI292" s="251"/>
      <c r="AJ292" s="248">
        <v>2830</v>
      </c>
      <c r="AK292" s="250"/>
      <c r="AL292" s="250"/>
      <c r="AM292" s="250"/>
      <c r="AN292" s="250"/>
      <c r="AO292" s="250"/>
      <c r="AP292" s="250"/>
      <c r="AQ292" s="250"/>
      <c r="AR292" s="250"/>
      <c r="AS292" s="250"/>
      <c r="AT292" s="251"/>
      <c r="CG292" s="3"/>
      <c r="CH292" s="3"/>
      <c r="CI292" s="3"/>
      <c r="CJ292" s="3"/>
      <c r="CK292" s="3"/>
      <c r="CL292" s="3"/>
      <c r="CM292" s="3"/>
      <c r="EH292" s="163">
        <v>2007</v>
      </c>
      <c r="EI292" s="167">
        <f t="shared" si="0"/>
        <v>35093</v>
      </c>
      <c r="EJ292" s="167">
        <v>540533</v>
      </c>
      <c r="EK292" s="167">
        <v>43926929</v>
      </c>
      <c r="EL292" s="629" t="s">
        <v>126</v>
      </c>
      <c r="EM292" s="630">
        <f t="shared" ref="EM292:EM302" si="2">+EI292/EI291-1</f>
        <v>2.3417906095071439E-2</v>
      </c>
      <c r="EN292" s="630">
        <f t="shared" ref="EN292:EN302" si="3">+EJ292/EJ291-1</f>
        <v>5.5866649303295546E-3</v>
      </c>
      <c r="EO292" s="630">
        <f t="shared" ref="EO292:EO302" si="4">+EK292/EK291-1</f>
        <v>1.2002339033841292E-2</v>
      </c>
      <c r="EP292" s="167"/>
      <c r="EQ292" s="167"/>
    </row>
    <row r="293" spans="4:147" ht="14.25" customHeight="1" x14ac:dyDescent="0.35">
      <c r="D293" s="213">
        <v>2008</v>
      </c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49">
        <f t="shared" si="1"/>
        <v>35905</v>
      </c>
      <c r="Q293" s="249"/>
      <c r="R293" s="249"/>
      <c r="S293" s="249"/>
      <c r="T293" s="249"/>
      <c r="U293" s="249"/>
      <c r="V293" s="249"/>
      <c r="W293" s="249"/>
      <c r="X293" s="249"/>
      <c r="Y293" s="249"/>
      <c r="Z293" s="248">
        <v>33103</v>
      </c>
      <c r="AA293" s="250"/>
      <c r="AB293" s="250"/>
      <c r="AC293" s="250"/>
      <c r="AD293" s="250"/>
      <c r="AE293" s="250"/>
      <c r="AF293" s="250"/>
      <c r="AG293" s="250"/>
      <c r="AH293" s="250"/>
      <c r="AI293" s="251"/>
      <c r="AJ293" s="248">
        <v>2802</v>
      </c>
      <c r="AK293" s="250"/>
      <c r="AL293" s="250"/>
      <c r="AM293" s="250"/>
      <c r="AN293" s="250"/>
      <c r="AO293" s="250"/>
      <c r="AP293" s="250"/>
      <c r="AQ293" s="250"/>
      <c r="AR293" s="250"/>
      <c r="AS293" s="250"/>
      <c r="AT293" s="251"/>
      <c r="EH293" s="163">
        <v>2008</v>
      </c>
      <c r="EI293" s="167">
        <f t="shared" si="0"/>
        <v>35905</v>
      </c>
      <c r="EJ293" s="167">
        <v>543579</v>
      </c>
      <c r="EK293" s="167">
        <v>44451147</v>
      </c>
      <c r="EL293" s="629" t="s">
        <v>127</v>
      </c>
      <c r="EM293" s="630">
        <f t="shared" si="2"/>
        <v>2.313851765309316E-2</v>
      </c>
      <c r="EN293" s="630">
        <f t="shared" si="3"/>
        <v>5.6351786107415869E-3</v>
      </c>
      <c r="EO293" s="630">
        <f t="shared" si="4"/>
        <v>1.1933864076862699E-2</v>
      </c>
      <c r="EP293" s="167"/>
      <c r="EQ293" s="167"/>
    </row>
    <row r="294" spans="4:147" ht="14.25" customHeight="1" x14ac:dyDescent="0.35">
      <c r="D294" s="213">
        <v>2009</v>
      </c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49">
        <f t="shared" si="1"/>
        <v>36727</v>
      </c>
      <c r="Q294" s="249"/>
      <c r="R294" s="249"/>
      <c r="S294" s="249"/>
      <c r="T294" s="249"/>
      <c r="U294" s="249"/>
      <c r="V294" s="249"/>
      <c r="W294" s="249"/>
      <c r="X294" s="249"/>
      <c r="Y294" s="249"/>
      <c r="Z294" s="248">
        <v>33958</v>
      </c>
      <c r="AA294" s="250"/>
      <c r="AB294" s="250"/>
      <c r="AC294" s="250"/>
      <c r="AD294" s="250"/>
      <c r="AE294" s="250"/>
      <c r="AF294" s="250"/>
      <c r="AG294" s="250"/>
      <c r="AH294" s="250"/>
      <c r="AI294" s="251"/>
      <c r="AJ294" s="248">
        <v>2769</v>
      </c>
      <c r="AK294" s="250"/>
      <c r="AL294" s="250"/>
      <c r="AM294" s="250"/>
      <c r="AN294" s="250"/>
      <c r="AO294" s="250"/>
      <c r="AP294" s="250"/>
      <c r="AQ294" s="250"/>
      <c r="AR294" s="250"/>
      <c r="AS294" s="250"/>
      <c r="AT294" s="251"/>
      <c r="EH294" s="163">
        <v>2009</v>
      </c>
      <c r="EI294" s="167">
        <f t="shared" si="0"/>
        <v>36727</v>
      </c>
      <c r="EJ294" s="167">
        <v>546593</v>
      </c>
      <c r="EK294" s="167">
        <v>44978832</v>
      </c>
      <c r="EL294" s="629" t="s">
        <v>128</v>
      </c>
      <c r="EM294" s="630">
        <f t="shared" si="2"/>
        <v>2.2893747388943009E-2</v>
      </c>
      <c r="EN294" s="630">
        <f t="shared" si="3"/>
        <v>5.5447322284341016E-3</v>
      </c>
      <c r="EO294" s="630">
        <f t="shared" si="4"/>
        <v>1.1871122245731947E-2</v>
      </c>
      <c r="EP294" s="167"/>
      <c r="EQ294" s="167"/>
    </row>
    <row r="295" spans="4:147" ht="14.25" customHeight="1" x14ac:dyDescent="0.35">
      <c r="D295" s="213">
        <v>2010</v>
      </c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49">
        <f t="shared" si="1"/>
        <v>37576</v>
      </c>
      <c r="Q295" s="249"/>
      <c r="R295" s="249"/>
      <c r="S295" s="249"/>
      <c r="T295" s="249"/>
      <c r="U295" s="249"/>
      <c r="V295" s="249"/>
      <c r="W295" s="249"/>
      <c r="X295" s="249"/>
      <c r="Y295" s="249"/>
      <c r="Z295" s="248">
        <v>34830</v>
      </c>
      <c r="AA295" s="250"/>
      <c r="AB295" s="250"/>
      <c r="AC295" s="250"/>
      <c r="AD295" s="250"/>
      <c r="AE295" s="250"/>
      <c r="AF295" s="250"/>
      <c r="AG295" s="250"/>
      <c r="AH295" s="250"/>
      <c r="AI295" s="251"/>
      <c r="AJ295" s="248">
        <v>2746</v>
      </c>
      <c r="AK295" s="250"/>
      <c r="AL295" s="250"/>
      <c r="AM295" s="250"/>
      <c r="AN295" s="250"/>
      <c r="AO295" s="250"/>
      <c r="AP295" s="250"/>
      <c r="AQ295" s="250"/>
      <c r="AR295" s="250"/>
      <c r="AS295" s="250"/>
      <c r="AT295" s="251"/>
      <c r="EH295" s="163">
        <v>2010</v>
      </c>
      <c r="EI295" s="167">
        <f t="shared" si="0"/>
        <v>37576</v>
      </c>
      <c r="EJ295" s="167">
        <v>549662</v>
      </c>
      <c r="EK295" s="167">
        <v>45509584</v>
      </c>
      <c r="EL295" s="629" t="s">
        <v>129</v>
      </c>
      <c r="EM295" s="630">
        <f t="shared" si="2"/>
        <v>2.3116508290903059E-2</v>
      </c>
      <c r="EN295" s="630">
        <f t="shared" si="3"/>
        <v>5.6147810162223699E-3</v>
      </c>
      <c r="EO295" s="630">
        <f t="shared" si="4"/>
        <v>1.1800039627529735E-2</v>
      </c>
      <c r="EP295" s="167"/>
      <c r="EQ295" s="167"/>
    </row>
    <row r="296" spans="4:147" ht="14.25" customHeight="1" x14ac:dyDescent="0.35">
      <c r="D296" s="213">
        <v>2011</v>
      </c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49">
        <f t="shared" si="1"/>
        <v>38445</v>
      </c>
      <c r="Q296" s="249"/>
      <c r="R296" s="249"/>
      <c r="S296" s="249"/>
      <c r="T296" s="249"/>
      <c r="U296" s="249"/>
      <c r="V296" s="249"/>
      <c r="W296" s="249"/>
      <c r="X296" s="249"/>
      <c r="Y296" s="249"/>
      <c r="Z296" s="248">
        <v>35719</v>
      </c>
      <c r="AA296" s="250"/>
      <c r="AB296" s="250"/>
      <c r="AC296" s="250"/>
      <c r="AD296" s="250"/>
      <c r="AE296" s="250"/>
      <c r="AF296" s="250"/>
      <c r="AG296" s="250"/>
      <c r="AH296" s="250"/>
      <c r="AI296" s="251"/>
      <c r="AJ296" s="248">
        <v>2726</v>
      </c>
      <c r="AK296" s="250"/>
      <c r="AL296" s="250"/>
      <c r="AM296" s="250"/>
      <c r="AN296" s="250"/>
      <c r="AO296" s="250"/>
      <c r="AP296" s="250"/>
      <c r="AQ296" s="250"/>
      <c r="AR296" s="250"/>
      <c r="AS296" s="250"/>
      <c r="AT296" s="251"/>
      <c r="EH296" s="163">
        <v>2011</v>
      </c>
      <c r="EI296" s="167">
        <f t="shared" si="0"/>
        <v>38445</v>
      </c>
      <c r="EJ296" s="167">
        <v>552755</v>
      </c>
      <c r="EK296" s="167">
        <v>46044601</v>
      </c>
      <c r="EL296" s="629" t="s">
        <v>130</v>
      </c>
      <c r="EM296" s="630">
        <f t="shared" si="2"/>
        <v>2.312646370023419E-2</v>
      </c>
      <c r="EN296" s="630">
        <f t="shared" si="3"/>
        <v>5.6270944689644775E-3</v>
      </c>
      <c r="EO296" s="630">
        <f t="shared" si="4"/>
        <v>1.1756139102480079E-2</v>
      </c>
      <c r="EP296" s="167"/>
      <c r="EQ296" s="167"/>
    </row>
    <row r="297" spans="4:147" ht="14.25" customHeight="1" x14ac:dyDescent="0.35">
      <c r="D297" s="213">
        <v>2012</v>
      </c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  <c r="P297" s="249">
        <f t="shared" si="1"/>
        <v>39338</v>
      </c>
      <c r="Q297" s="249"/>
      <c r="R297" s="249"/>
      <c r="S297" s="249"/>
      <c r="T297" s="249"/>
      <c r="U297" s="249"/>
      <c r="V297" s="249"/>
      <c r="W297" s="249"/>
      <c r="X297" s="249"/>
      <c r="Y297" s="249"/>
      <c r="Z297" s="248">
        <v>36631</v>
      </c>
      <c r="AA297" s="250"/>
      <c r="AB297" s="250"/>
      <c r="AC297" s="250"/>
      <c r="AD297" s="250"/>
      <c r="AE297" s="250"/>
      <c r="AF297" s="250"/>
      <c r="AG297" s="250"/>
      <c r="AH297" s="250"/>
      <c r="AI297" s="251"/>
      <c r="AJ297" s="248">
        <v>2707</v>
      </c>
      <c r="AK297" s="250"/>
      <c r="AL297" s="250"/>
      <c r="AM297" s="250"/>
      <c r="AN297" s="250"/>
      <c r="AO297" s="250"/>
      <c r="AP297" s="250"/>
      <c r="AQ297" s="250"/>
      <c r="AR297" s="250"/>
      <c r="AS297" s="250"/>
      <c r="AT297" s="251"/>
      <c r="EH297" s="163">
        <v>2012</v>
      </c>
      <c r="EI297" s="167">
        <f t="shared" si="0"/>
        <v>39338</v>
      </c>
      <c r="EJ297" s="167">
        <v>555836</v>
      </c>
      <c r="EK297" s="167">
        <v>46581823</v>
      </c>
      <c r="EL297" s="629" t="s">
        <v>131</v>
      </c>
      <c r="EM297" s="630">
        <f t="shared" si="2"/>
        <v>2.3227988034854929E-2</v>
      </c>
      <c r="EN297" s="630">
        <f t="shared" si="3"/>
        <v>5.5738980199184773E-3</v>
      </c>
      <c r="EO297" s="630">
        <f t="shared" si="4"/>
        <v>1.1667426545839854E-2</v>
      </c>
      <c r="EP297" s="167"/>
      <c r="EQ297" s="167"/>
    </row>
    <row r="298" spans="4:147" ht="14.25" customHeight="1" x14ac:dyDescent="0.35">
      <c r="D298" s="213">
        <v>2013</v>
      </c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49">
        <f t="shared" si="1"/>
        <v>40247</v>
      </c>
      <c r="Q298" s="249"/>
      <c r="R298" s="249"/>
      <c r="S298" s="249"/>
      <c r="T298" s="249"/>
      <c r="U298" s="249"/>
      <c r="V298" s="249"/>
      <c r="W298" s="249"/>
      <c r="X298" s="249"/>
      <c r="Y298" s="249"/>
      <c r="Z298" s="248">
        <v>37557</v>
      </c>
      <c r="AA298" s="250"/>
      <c r="AB298" s="250"/>
      <c r="AC298" s="250"/>
      <c r="AD298" s="250"/>
      <c r="AE298" s="250"/>
      <c r="AF298" s="250"/>
      <c r="AG298" s="250"/>
      <c r="AH298" s="250"/>
      <c r="AI298" s="251"/>
      <c r="AJ298" s="248">
        <v>2690</v>
      </c>
      <c r="AK298" s="250"/>
      <c r="AL298" s="250"/>
      <c r="AM298" s="250"/>
      <c r="AN298" s="250"/>
      <c r="AO298" s="250"/>
      <c r="AP298" s="250"/>
      <c r="AQ298" s="250"/>
      <c r="AR298" s="250"/>
      <c r="AS298" s="250"/>
      <c r="AT298" s="251"/>
      <c r="EH298" s="163">
        <v>2013</v>
      </c>
      <c r="EI298" s="167">
        <f t="shared" si="0"/>
        <v>40247</v>
      </c>
      <c r="EJ298" s="167">
        <v>558969</v>
      </c>
      <c r="EK298" s="167">
        <v>47121089</v>
      </c>
      <c r="EL298" s="629" t="s">
        <v>132</v>
      </c>
      <c r="EM298" s="630">
        <f t="shared" si="2"/>
        <v>2.3107427932279156E-2</v>
      </c>
      <c r="EN298" s="630">
        <f t="shared" si="3"/>
        <v>5.6365546672039191E-3</v>
      </c>
      <c r="EO298" s="630">
        <f t="shared" si="4"/>
        <v>1.1576747436440993E-2</v>
      </c>
      <c r="EP298" s="167"/>
      <c r="EQ298" s="167"/>
    </row>
    <row r="299" spans="4:147" ht="14.25" customHeight="1" x14ac:dyDescent="0.35">
      <c r="D299" s="213">
        <v>2014</v>
      </c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49">
        <f t="shared" si="1"/>
        <v>41188</v>
      </c>
      <c r="Q299" s="249"/>
      <c r="R299" s="249"/>
      <c r="S299" s="249"/>
      <c r="T299" s="249"/>
      <c r="U299" s="249"/>
      <c r="V299" s="249"/>
      <c r="W299" s="249"/>
      <c r="X299" s="249"/>
      <c r="Y299" s="249"/>
      <c r="Z299" s="248">
        <v>38515</v>
      </c>
      <c r="AA299" s="250"/>
      <c r="AB299" s="250"/>
      <c r="AC299" s="250"/>
      <c r="AD299" s="250"/>
      <c r="AE299" s="250"/>
      <c r="AF299" s="250"/>
      <c r="AG299" s="250"/>
      <c r="AH299" s="250"/>
      <c r="AI299" s="251"/>
      <c r="AJ299" s="248">
        <v>2673</v>
      </c>
      <c r="AK299" s="250"/>
      <c r="AL299" s="250"/>
      <c r="AM299" s="250"/>
      <c r="AN299" s="250"/>
      <c r="AO299" s="250"/>
      <c r="AP299" s="250"/>
      <c r="AQ299" s="250"/>
      <c r="AR299" s="250"/>
      <c r="AS299" s="250"/>
      <c r="AT299" s="251"/>
      <c r="EH299" s="163">
        <v>2014</v>
      </c>
      <c r="EI299" s="167">
        <f t="shared" si="0"/>
        <v>41188</v>
      </c>
      <c r="EJ299" s="167">
        <v>562114</v>
      </c>
      <c r="EK299" s="167">
        <v>47661787</v>
      </c>
      <c r="EL299" s="629" t="s">
        <v>133</v>
      </c>
      <c r="EM299" s="630">
        <f t="shared" si="2"/>
        <v>2.3380624642830528E-2</v>
      </c>
      <c r="EN299" s="630">
        <f t="shared" si="3"/>
        <v>5.6264300882518103E-3</v>
      </c>
      <c r="EO299" s="630">
        <f t="shared" si="4"/>
        <v>1.1474649917365021E-2</v>
      </c>
      <c r="EP299" s="167"/>
      <c r="EQ299" s="167"/>
    </row>
    <row r="300" spans="4:147" ht="14.25" customHeight="1" x14ac:dyDescent="0.35">
      <c r="D300" s="213">
        <v>2015</v>
      </c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49">
        <f t="shared" si="1"/>
        <v>42163</v>
      </c>
      <c r="Q300" s="249"/>
      <c r="R300" s="249"/>
      <c r="S300" s="249"/>
      <c r="T300" s="249"/>
      <c r="U300" s="249"/>
      <c r="V300" s="249"/>
      <c r="W300" s="249"/>
      <c r="X300" s="249"/>
      <c r="Y300" s="249"/>
      <c r="Z300" s="248">
        <v>39498</v>
      </c>
      <c r="AA300" s="250"/>
      <c r="AB300" s="250"/>
      <c r="AC300" s="250"/>
      <c r="AD300" s="250"/>
      <c r="AE300" s="250"/>
      <c r="AF300" s="250"/>
      <c r="AG300" s="250"/>
      <c r="AH300" s="250"/>
      <c r="AI300" s="251"/>
      <c r="AJ300" s="248">
        <v>2665</v>
      </c>
      <c r="AK300" s="250"/>
      <c r="AL300" s="250"/>
      <c r="AM300" s="250"/>
      <c r="AN300" s="250"/>
      <c r="AO300" s="250"/>
      <c r="AP300" s="250"/>
      <c r="AQ300" s="250"/>
      <c r="AR300" s="250"/>
      <c r="AS300" s="250"/>
      <c r="AT300" s="251"/>
      <c r="EH300" s="163">
        <v>2015</v>
      </c>
      <c r="EI300" s="167">
        <f t="shared" si="0"/>
        <v>42163</v>
      </c>
      <c r="EJ300" s="167">
        <v>565310</v>
      </c>
      <c r="EK300" s="167">
        <v>48203405</v>
      </c>
      <c r="EL300" s="629" t="s">
        <v>134</v>
      </c>
      <c r="EM300" s="630">
        <f t="shared" si="2"/>
        <v>2.367194328445188E-2</v>
      </c>
      <c r="EN300" s="630">
        <f t="shared" si="3"/>
        <v>5.6856794173423264E-3</v>
      </c>
      <c r="EO300" s="630">
        <f t="shared" si="4"/>
        <v>1.1363778701793059E-2</v>
      </c>
      <c r="EP300" s="167"/>
      <c r="EQ300" s="167"/>
    </row>
    <row r="301" spans="4:147" ht="14.25" customHeight="1" x14ac:dyDescent="0.35">
      <c r="D301" s="213">
        <v>2016</v>
      </c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49">
        <f>+Z301+AJ301</f>
        <v>43159</v>
      </c>
      <c r="Q301" s="249"/>
      <c r="R301" s="249"/>
      <c r="S301" s="249"/>
      <c r="T301" s="249"/>
      <c r="U301" s="249"/>
      <c r="V301" s="249"/>
      <c r="W301" s="249"/>
      <c r="X301" s="249"/>
      <c r="Y301" s="249"/>
      <c r="Z301" s="248">
        <v>40502</v>
      </c>
      <c r="AA301" s="250"/>
      <c r="AB301" s="250"/>
      <c r="AC301" s="250"/>
      <c r="AD301" s="250"/>
      <c r="AE301" s="250"/>
      <c r="AF301" s="250"/>
      <c r="AG301" s="250"/>
      <c r="AH301" s="250"/>
      <c r="AI301" s="251"/>
      <c r="AJ301" s="248">
        <v>2657</v>
      </c>
      <c r="AK301" s="250"/>
      <c r="AL301" s="250"/>
      <c r="AM301" s="250"/>
      <c r="AN301" s="250"/>
      <c r="AO301" s="250"/>
      <c r="AP301" s="250"/>
      <c r="AQ301" s="250"/>
      <c r="AR301" s="250"/>
      <c r="AS301" s="250"/>
      <c r="AT301" s="251"/>
      <c r="EH301" s="163">
        <v>2016</v>
      </c>
      <c r="EI301" s="167">
        <f t="shared" si="0"/>
        <v>43159</v>
      </c>
      <c r="EJ301" s="167">
        <v>568506</v>
      </c>
      <c r="EK301" s="167">
        <v>48747708</v>
      </c>
      <c r="EL301" s="629" t="s">
        <v>135</v>
      </c>
      <c r="EM301" s="630">
        <f t="shared" si="2"/>
        <v>2.3622607499466319E-2</v>
      </c>
      <c r="EN301" s="630">
        <f t="shared" si="3"/>
        <v>5.6535352284587947E-3</v>
      </c>
      <c r="EO301" s="630">
        <f t="shared" si="4"/>
        <v>1.1291795672940586E-2</v>
      </c>
      <c r="EP301" s="167"/>
      <c r="EQ301" s="167"/>
    </row>
    <row r="302" spans="4:147" ht="14.25" customHeight="1" x14ac:dyDescent="0.35">
      <c r="D302" s="213">
        <v>2017</v>
      </c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49">
        <v>44187</v>
      </c>
      <c r="Q302" s="249"/>
      <c r="R302" s="249"/>
      <c r="S302" s="249"/>
      <c r="T302" s="249"/>
      <c r="U302" s="249"/>
      <c r="V302" s="249"/>
      <c r="W302" s="249"/>
      <c r="X302" s="249"/>
      <c r="Y302" s="249"/>
      <c r="Z302" s="248">
        <v>41537</v>
      </c>
      <c r="AA302" s="250"/>
      <c r="AB302" s="250"/>
      <c r="AC302" s="250"/>
      <c r="AD302" s="250"/>
      <c r="AE302" s="250"/>
      <c r="AF302" s="250"/>
      <c r="AG302" s="250"/>
      <c r="AH302" s="250"/>
      <c r="AI302" s="251"/>
      <c r="AJ302" s="248">
        <v>2650</v>
      </c>
      <c r="AK302" s="250"/>
      <c r="AL302" s="250"/>
      <c r="AM302" s="250"/>
      <c r="AN302" s="250"/>
      <c r="AO302" s="250"/>
      <c r="AP302" s="250"/>
      <c r="AQ302" s="250"/>
      <c r="AR302" s="250"/>
      <c r="AS302" s="250"/>
      <c r="AT302" s="251"/>
      <c r="EH302" s="163">
        <v>2017</v>
      </c>
      <c r="EI302" s="167">
        <v>44187</v>
      </c>
      <c r="EJ302" s="167">
        <v>571733</v>
      </c>
      <c r="EK302" s="167">
        <v>49291609</v>
      </c>
      <c r="EL302" s="629" t="s">
        <v>864</v>
      </c>
      <c r="EM302" s="630">
        <f t="shared" si="2"/>
        <v>2.3818902198846192E-2</v>
      </c>
      <c r="EN302" s="630">
        <f t="shared" si="3"/>
        <v>5.6762813409181323E-3</v>
      </c>
      <c r="EO302" s="630">
        <f t="shared" si="4"/>
        <v>1.1157468162400486E-2</v>
      </c>
      <c r="EP302" s="167"/>
      <c r="EQ302" s="167"/>
    </row>
    <row r="303" spans="4:147" ht="14.25" customHeight="1" x14ac:dyDescent="0.35">
      <c r="D303" s="50" t="s">
        <v>140</v>
      </c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11"/>
      <c r="W303" s="11"/>
      <c r="X303" s="11"/>
      <c r="AV303" s="10" t="s">
        <v>139</v>
      </c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</row>
    <row r="304" spans="4:147" ht="14.25" customHeight="1" x14ac:dyDescent="0.35"/>
    <row r="305" spans="4:140" ht="14.25" customHeight="1" x14ac:dyDescent="0.35">
      <c r="D305" s="426" t="s">
        <v>865</v>
      </c>
      <c r="E305" s="426"/>
      <c r="F305" s="426"/>
      <c r="G305" s="426"/>
      <c r="H305" s="426"/>
      <c r="I305" s="426"/>
      <c r="J305" s="426"/>
      <c r="K305" s="426"/>
      <c r="L305" s="426"/>
      <c r="M305" s="426"/>
      <c r="N305" s="426"/>
      <c r="O305" s="426"/>
      <c r="P305" s="426"/>
      <c r="Q305" s="426"/>
      <c r="R305" s="426"/>
      <c r="S305" s="426"/>
      <c r="T305" s="426"/>
      <c r="U305" s="426"/>
      <c r="V305" s="426"/>
      <c r="W305" s="426"/>
      <c r="X305" s="426"/>
      <c r="Y305" s="426"/>
      <c r="Z305" s="426"/>
      <c r="AA305" s="426"/>
      <c r="AB305" s="426"/>
      <c r="AC305" s="426"/>
      <c r="AD305" s="426"/>
      <c r="AE305" s="426"/>
      <c r="AF305" s="426"/>
      <c r="AG305" s="426"/>
      <c r="AH305" s="426"/>
      <c r="AI305" s="426"/>
      <c r="AJ305" s="426"/>
      <c r="AK305" s="426"/>
      <c r="AL305" s="426"/>
      <c r="AM305" s="426"/>
      <c r="AN305" s="426"/>
      <c r="AO305" s="426"/>
      <c r="AP305" s="426"/>
      <c r="AQ305" s="426"/>
      <c r="AR305" s="426"/>
      <c r="AS305" s="426"/>
      <c r="AT305" s="426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EH305" s="306" t="s">
        <v>198</v>
      </c>
      <c r="EI305" s="306"/>
      <c r="EJ305" s="306"/>
    </row>
    <row r="306" spans="4:140" ht="14.25" customHeight="1" x14ac:dyDescent="0.35">
      <c r="D306" s="426"/>
      <c r="E306" s="426"/>
      <c r="F306" s="426"/>
      <c r="G306" s="426"/>
      <c r="H306" s="426"/>
      <c r="I306" s="426"/>
      <c r="J306" s="426"/>
      <c r="K306" s="426"/>
      <c r="L306" s="426"/>
      <c r="M306" s="426"/>
      <c r="N306" s="426"/>
      <c r="O306" s="426"/>
      <c r="P306" s="426"/>
      <c r="Q306" s="426"/>
      <c r="R306" s="426"/>
      <c r="S306" s="426"/>
      <c r="T306" s="426"/>
      <c r="U306" s="426"/>
      <c r="V306" s="426"/>
      <c r="W306" s="426"/>
      <c r="X306" s="426"/>
      <c r="Y306" s="426"/>
      <c r="Z306" s="426"/>
      <c r="AA306" s="426"/>
      <c r="AB306" s="426"/>
      <c r="AC306" s="426"/>
      <c r="AD306" s="426"/>
      <c r="AE306" s="426"/>
      <c r="AF306" s="426"/>
      <c r="AG306" s="426"/>
      <c r="AH306" s="426"/>
      <c r="AI306" s="426"/>
      <c r="AJ306" s="426"/>
      <c r="AK306" s="426"/>
      <c r="AL306" s="426"/>
      <c r="AM306" s="426"/>
      <c r="AN306" s="426"/>
      <c r="AO306" s="426"/>
      <c r="AP306" s="426"/>
      <c r="AQ306" s="426"/>
      <c r="AR306" s="426"/>
      <c r="AS306" s="426"/>
      <c r="AT306" s="426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EH306" s="186" t="s">
        <v>161</v>
      </c>
      <c r="EI306" s="186" t="s">
        <v>162</v>
      </c>
      <c r="EJ306" s="186" t="s">
        <v>163</v>
      </c>
    </row>
    <row r="307" spans="4:140" ht="14.25" customHeight="1" x14ac:dyDescent="0.35">
      <c r="EH307" s="631" t="str">
        <f t="shared" ref="EH307:EH323" si="5">+D311</f>
        <v>0-4</v>
      </c>
      <c r="EI307" s="632">
        <f t="shared" ref="EI307:EI323" si="6">+AB311/$Q$310</f>
        <v>4.9448932944078573E-2</v>
      </c>
      <c r="EJ307" s="632">
        <f t="shared" ref="EJ307:EJ323" si="7">-AL311/$Q$310</f>
        <v>-4.7140561703668503E-2</v>
      </c>
    </row>
    <row r="308" spans="4:140" ht="14.25" customHeight="1" x14ac:dyDescent="0.35">
      <c r="D308" s="470" t="s">
        <v>158</v>
      </c>
      <c r="E308" s="470"/>
      <c r="F308" s="470"/>
      <c r="G308" s="470"/>
      <c r="H308" s="470"/>
      <c r="I308" s="470"/>
      <c r="J308" s="470"/>
      <c r="K308" s="470"/>
      <c r="L308" s="470"/>
      <c r="M308" s="470"/>
      <c r="N308" s="470"/>
      <c r="O308" s="470"/>
      <c r="P308" s="470"/>
      <c r="Q308" s="289" t="s">
        <v>121</v>
      </c>
      <c r="R308" s="289"/>
      <c r="S308" s="289"/>
      <c r="T308" s="289"/>
      <c r="U308" s="289"/>
      <c r="V308" s="289"/>
      <c r="W308" s="289"/>
      <c r="X308" s="289"/>
      <c r="Y308" s="289"/>
      <c r="Z308" s="289"/>
      <c r="AA308" s="289"/>
      <c r="AB308" s="289" t="s">
        <v>159</v>
      </c>
      <c r="AC308" s="289"/>
      <c r="AD308" s="289"/>
      <c r="AE308" s="289"/>
      <c r="AF308" s="289"/>
      <c r="AG308" s="289"/>
      <c r="AH308" s="289"/>
      <c r="AI308" s="289"/>
      <c r="AJ308" s="289"/>
      <c r="AK308" s="289"/>
      <c r="AL308" s="289" t="s">
        <v>160</v>
      </c>
      <c r="AM308" s="289"/>
      <c r="AN308" s="289"/>
      <c r="AO308" s="289"/>
      <c r="AP308" s="289"/>
      <c r="AQ308" s="289"/>
      <c r="AR308" s="289"/>
      <c r="AS308" s="289"/>
      <c r="AT308" s="289"/>
      <c r="EH308" s="631" t="str">
        <f t="shared" si="5"/>
        <v>5-9</v>
      </c>
      <c r="EI308" s="632">
        <f t="shared" si="6"/>
        <v>4.8249485142689029E-2</v>
      </c>
      <c r="EJ308" s="632">
        <f t="shared" si="7"/>
        <v>-4.4311675379636546E-2</v>
      </c>
    </row>
    <row r="309" spans="4:140" ht="14.25" customHeight="1" x14ac:dyDescent="0.35">
      <c r="D309" s="470"/>
      <c r="E309" s="470"/>
      <c r="F309" s="470"/>
      <c r="G309" s="470"/>
      <c r="H309" s="470"/>
      <c r="I309" s="470"/>
      <c r="J309" s="470"/>
      <c r="K309" s="470"/>
      <c r="L309" s="470"/>
      <c r="M309" s="470"/>
      <c r="N309" s="470"/>
      <c r="O309" s="470"/>
      <c r="P309" s="470"/>
      <c r="Q309" s="289"/>
      <c r="R309" s="289"/>
      <c r="S309" s="289"/>
      <c r="T309" s="289"/>
      <c r="U309" s="289"/>
      <c r="V309" s="289"/>
      <c r="W309" s="289"/>
      <c r="X309" s="289"/>
      <c r="Y309" s="289"/>
      <c r="Z309" s="289"/>
      <c r="AA309" s="289"/>
      <c r="AB309" s="289"/>
      <c r="AC309" s="289"/>
      <c r="AD309" s="289"/>
      <c r="AE309" s="289"/>
      <c r="AF309" s="289"/>
      <c r="AG309" s="289"/>
      <c r="AH309" s="289"/>
      <c r="AI309" s="289"/>
      <c r="AJ309" s="289"/>
      <c r="AK309" s="289"/>
      <c r="AL309" s="289"/>
      <c r="AM309" s="289"/>
      <c r="AN309" s="289"/>
      <c r="AO309" s="289"/>
      <c r="AP309" s="289"/>
      <c r="AQ309" s="289"/>
      <c r="AR309" s="289"/>
      <c r="AS309" s="289"/>
      <c r="AT309" s="289"/>
      <c r="EH309" s="631" t="str">
        <f t="shared" si="5"/>
        <v>10-14</v>
      </c>
      <c r="EI309" s="632">
        <f t="shared" si="6"/>
        <v>4.6190055898793762E-2</v>
      </c>
      <c r="EJ309" s="632">
        <f t="shared" si="7"/>
        <v>-4.2840654491139926E-2</v>
      </c>
    </row>
    <row r="310" spans="4:140" ht="14.25" customHeight="1" x14ac:dyDescent="0.35">
      <c r="D310" s="450" t="s">
        <v>121</v>
      </c>
      <c r="E310" s="450"/>
      <c r="F310" s="450"/>
      <c r="G310" s="450"/>
      <c r="H310" s="450"/>
      <c r="I310" s="450"/>
      <c r="J310" s="450"/>
      <c r="K310" s="450"/>
      <c r="L310" s="450"/>
      <c r="M310" s="450"/>
      <c r="N310" s="450"/>
      <c r="O310" s="450"/>
      <c r="P310" s="450"/>
      <c r="Q310" s="455">
        <v>44187</v>
      </c>
      <c r="R310" s="456"/>
      <c r="S310" s="456"/>
      <c r="T310" s="456"/>
      <c r="U310" s="456"/>
      <c r="V310" s="456"/>
      <c r="W310" s="456"/>
      <c r="X310" s="456"/>
      <c r="Y310" s="456"/>
      <c r="Z310" s="456"/>
      <c r="AA310" s="457"/>
      <c r="AB310" s="455">
        <v>21789</v>
      </c>
      <c r="AC310" s="456"/>
      <c r="AD310" s="456"/>
      <c r="AE310" s="456"/>
      <c r="AF310" s="456"/>
      <c r="AG310" s="456"/>
      <c r="AH310" s="456"/>
      <c r="AI310" s="456"/>
      <c r="AJ310" s="456"/>
      <c r="AK310" s="457"/>
      <c r="AL310" s="455">
        <v>22398</v>
      </c>
      <c r="AM310" s="456"/>
      <c r="AN310" s="456"/>
      <c r="AO310" s="456"/>
      <c r="AP310" s="456"/>
      <c r="AQ310" s="456"/>
      <c r="AR310" s="456"/>
      <c r="AS310" s="456"/>
      <c r="AT310" s="457"/>
      <c r="EH310" s="631" t="str">
        <f t="shared" si="5"/>
        <v>15-19</v>
      </c>
      <c r="EI310" s="632">
        <f t="shared" si="6"/>
        <v>4.7683707877882633E-2</v>
      </c>
      <c r="EJ310" s="632">
        <f t="shared" si="7"/>
        <v>-4.5533754271618349E-2</v>
      </c>
    </row>
    <row r="311" spans="4:140" ht="14.25" customHeight="1" x14ac:dyDescent="0.35">
      <c r="D311" s="450" t="s">
        <v>141</v>
      </c>
      <c r="E311" s="450"/>
      <c r="F311" s="450"/>
      <c r="G311" s="450"/>
      <c r="H311" s="450"/>
      <c r="I311" s="450"/>
      <c r="J311" s="450"/>
      <c r="K311" s="450"/>
      <c r="L311" s="450"/>
      <c r="M311" s="450"/>
      <c r="N311" s="450"/>
      <c r="O311" s="450"/>
      <c r="P311" s="450"/>
      <c r="Q311" s="455">
        <v>4268</v>
      </c>
      <c r="R311" s="456"/>
      <c r="S311" s="456"/>
      <c r="T311" s="456"/>
      <c r="U311" s="456"/>
      <c r="V311" s="456"/>
      <c r="W311" s="456"/>
      <c r="X311" s="456"/>
      <c r="Y311" s="456"/>
      <c r="Z311" s="456"/>
      <c r="AA311" s="457"/>
      <c r="AB311" s="455">
        <v>2185</v>
      </c>
      <c r="AC311" s="456"/>
      <c r="AD311" s="456"/>
      <c r="AE311" s="456"/>
      <c r="AF311" s="456"/>
      <c r="AG311" s="456"/>
      <c r="AH311" s="456"/>
      <c r="AI311" s="456"/>
      <c r="AJ311" s="456"/>
      <c r="AK311" s="457"/>
      <c r="AL311" s="455">
        <v>2083</v>
      </c>
      <c r="AM311" s="456"/>
      <c r="AN311" s="456"/>
      <c r="AO311" s="456"/>
      <c r="AP311" s="456"/>
      <c r="AQ311" s="456"/>
      <c r="AR311" s="456"/>
      <c r="AS311" s="456"/>
      <c r="AT311" s="457"/>
      <c r="EH311" s="631" t="str">
        <f t="shared" si="5"/>
        <v>20-24</v>
      </c>
      <c r="EI311" s="632">
        <f t="shared" si="6"/>
        <v>4.4311675379636546E-2</v>
      </c>
      <c r="EJ311" s="632">
        <f t="shared" si="7"/>
        <v>-4.5624278633987374E-2</v>
      </c>
    </row>
    <row r="312" spans="4:140" ht="14.25" customHeight="1" x14ac:dyDescent="0.35">
      <c r="D312" s="450" t="s">
        <v>142</v>
      </c>
      <c r="E312" s="450"/>
      <c r="F312" s="450"/>
      <c r="G312" s="450"/>
      <c r="H312" s="450"/>
      <c r="I312" s="450"/>
      <c r="J312" s="450"/>
      <c r="K312" s="450"/>
      <c r="L312" s="450"/>
      <c r="M312" s="450"/>
      <c r="N312" s="450"/>
      <c r="O312" s="450"/>
      <c r="P312" s="450"/>
      <c r="Q312" s="455">
        <v>4090</v>
      </c>
      <c r="R312" s="456"/>
      <c r="S312" s="456"/>
      <c r="T312" s="456"/>
      <c r="U312" s="456"/>
      <c r="V312" s="456"/>
      <c r="W312" s="456"/>
      <c r="X312" s="456"/>
      <c r="Y312" s="456"/>
      <c r="Z312" s="456"/>
      <c r="AA312" s="457"/>
      <c r="AB312" s="455">
        <v>2132</v>
      </c>
      <c r="AC312" s="456"/>
      <c r="AD312" s="456"/>
      <c r="AE312" s="456"/>
      <c r="AF312" s="456"/>
      <c r="AG312" s="456"/>
      <c r="AH312" s="456"/>
      <c r="AI312" s="456"/>
      <c r="AJ312" s="456"/>
      <c r="AK312" s="457"/>
      <c r="AL312" s="455">
        <v>1958</v>
      </c>
      <c r="AM312" s="456"/>
      <c r="AN312" s="456"/>
      <c r="AO312" s="456"/>
      <c r="AP312" s="456"/>
      <c r="AQ312" s="456"/>
      <c r="AR312" s="456"/>
      <c r="AS312" s="456"/>
      <c r="AT312" s="457"/>
      <c r="EH312" s="631" t="str">
        <f t="shared" si="5"/>
        <v>25-29</v>
      </c>
      <c r="EI312" s="632">
        <f t="shared" si="6"/>
        <v>3.8699164912757149E-2</v>
      </c>
      <c r="EJ312" s="632">
        <f t="shared" si="7"/>
        <v>-3.9513884174078348E-2</v>
      </c>
    </row>
    <row r="313" spans="4:140" ht="14.25" customHeight="1" x14ac:dyDescent="0.35">
      <c r="D313" s="450" t="s">
        <v>143</v>
      </c>
      <c r="E313" s="450"/>
      <c r="F313" s="450"/>
      <c r="G313" s="450"/>
      <c r="H313" s="450"/>
      <c r="I313" s="450"/>
      <c r="J313" s="450"/>
      <c r="K313" s="450"/>
      <c r="L313" s="450"/>
      <c r="M313" s="450"/>
      <c r="N313" s="450"/>
      <c r="O313" s="450"/>
      <c r="P313" s="450"/>
      <c r="Q313" s="455">
        <v>3934</v>
      </c>
      <c r="R313" s="456"/>
      <c r="S313" s="456"/>
      <c r="T313" s="456"/>
      <c r="U313" s="456"/>
      <c r="V313" s="456"/>
      <c r="W313" s="456"/>
      <c r="X313" s="456"/>
      <c r="Y313" s="456"/>
      <c r="Z313" s="456"/>
      <c r="AA313" s="457"/>
      <c r="AB313" s="455">
        <v>2041</v>
      </c>
      <c r="AC313" s="456"/>
      <c r="AD313" s="456"/>
      <c r="AE313" s="456"/>
      <c r="AF313" s="456"/>
      <c r="AG313" s="456"/>
      <c r="AH313" s="456"/>
      <c r="AI313" s="456"/>
      <c r="AJ313" s="456"/>
      <c r="AK313" s="457"/>
      <c r="AL313" s="455">
        <v>1893</v>
      </c>
      <c r="AM313" s="456"/>
      <c r="AN313" s="456"/>
      <c r="AO313" s="456"/>
      <c r="AP313" s="456"/>
      <c r="AQ313" s="456"/>
      <c r="AR313" s="456"/>
      <c r="AS313" s="456"/>
      <c r="AT313" s="457"/>
      <c r="EH313" s="631" t="str">
        <f t="shared" si="5"/>
        <v>30-34</v>
      </c>
      <c r="EI313" s="632">
        <f t="shared" si="6"/>
        <v>2.9895670672369701E-2</v>
      </c>
      <c r="EJ313" s="632">
        <f t="shared" si="7"/>
        <v>-3.5078190417996244E-2</v>
      </c>
    </row>
    <row r="314" spans="4:140" ht="14.25" customHeight="1" x14ac:dyDescent="0.35">
      <c r="D314" s="450" t="s">
        <v>144</v>
      </c>
      <c r="E314" s="450"/>
      <c r="F314" s="450"/>
      <c r="G314" s="450"/>
      <c r="H314" s="450"/>
      <c r="I314" s="450"/>
      <c r="J314" s="450"/>
      <c r="K314" s="450"/>
      <c r="L314" s="450"/>
      <c r="M314" s="450"/>
      <c r="N314" s="450"/>
      <c r="O314" s="450"/>
      <c r="P314" s="450"/>
      <c r="Q314" s="455">
        <v>4119</v>
      </c>
      <c r="R314" s="456"/>
      <c r="S314" s="456"/>
      <c r="T314" s="456"/>
      <c r="U314" s="456"/>
      <c r="V314" s="456"/>
      <c r="W314" s="456"/>
      <c r="X314" s="456"/>
      <c r="Y314" s="456"/>
      <c r="Z314" s="456"/>
      <c r="AA314" s="457"/>
      <c r="AB314" s="455">
        <v>2107</v>
      </c>
      <c r="AC314" s="456"/>
      <c r="AD314" s="456"/>
      <c r="AE314" s="456"/>
      <c r="AF314" s="456"/>
      <c r="AG314" s="456"/>
      <c r="AH314" s="456"/>
      <c r="AI314" s="456"/>
      <c r="AJ314" s="456"/>
      <c r="AK314" s="457"/>
      <c r="AL314" s="455">
        <v>2012</v>
      </c>
      <c r="AM314" s="456"/>
      <c r="AN314" s="456"/>
      <c r="AO314" s="456"/>
      <c r="AP314" s="456"/>
      <c r="AQ314" s="456"/>
      <c r="AR314" s="456"/>
      <c r="AS314" s="456"/>
      <c r="AT314" s="457"/>
      <c r="EH314" s="631" t="str">
        <f t="shared" si="5"/>
        <v>35-39</v>
      </c>
      <c r="EI314" s="632">
        <f t="shared" si="6"/>
        <v>2.8990427048679476E-2</v>
      </c>
      <c r="EJ314" s="632">
        <f t="shared" si="7"/>
        <v>-3.347138298594609E-2</v>
      </c>
    </row>
    <row r="315" spans="4:140" ht="14.25" customHeight="1" x14ac:dyDescent="0.35">
      <c r="D315" s="450" t="s">
        <v>145</v>
      </c>
      <c r="E315" s="450"/>
      <c r="F315" s="450"/>
      <c r="G315" s="450"/>
      <c r="H315" s="450"/>
      <c r="I315" s="450"/>
      <c r="J315" s="450"/>
      <c r="K315" s="450"/>
      <c r="L315" s="450"/>
      <c r="M315" s="450"/>
      <c r="N315" s="450"/>
      <c r="O315" s="450"/>
      <c r="P315" s="450"/>
      <c r="Q315" s="455">
        <v>3974</v>
      </c>
      <c r="R315" s="456"/>
      <c r="S315" s="456"/>
      <c r="T315" s="456"/>
      <c r="U315" s="456"/>
      <c r="V315" s="456"/>
      <c r="W315" s="456"/>
      <c r="X315" s="456"/>
      <c r="Y315" s="456"/>
      <c r="Z315" s="456"/>
      <c r="AA315" s="457"/>
      <c r="AB315" s="455">
        <v>1958</v>
      </c>
      <c r="AC315" s="456"/>
      <c r="AD315" s="456"/>
      <c r="AE315" s="456"/>
      <c r="AF315" s="456"/>
      <c r="AG315" s="456"/>
      <c r="AH315" s="456"/>
      <c r="AI315" s="456"/>
      <c r="AJ315" s="456"/>
      <c r="AK315" s="457"/>
      <c r="AL315" s="455">
        <v>2016</v>
      </c>
      <c r="AM315" s="456"/>
      <c r="AN315" s="456"/>
      <c r="AO315" s="456"/>
      <c r="AP315" s="456"/>
      <c r="AQ315" s="456"/>
      <c r="AR315" s="456"/>
      <c r="AS315" s="456"/>
      <c r="AT315" s="457"/>
      <c r="EH315" s="631" t="str">
        <f t="shared" si="5"/>
        <v>40-44</v>
      </c>
      <c r="EI315" s="632">
        <f t="shared" si="6"/>
        <v>2.8809378323941429E-2</v>
      </c>
      <c r="EJ315" s="632">
        <f t="shared" si="7"/>
        <v>-3.1321429379681805E-2</v>
      </c>
    </row>
    <row r="316" spans="4:140" ht="14.25" customHeight="1" x14ac:dyDescent="0.35">
      <c r="D316" s="450" t="s">
        <v>146</v>
      </c>
      <c r="E316" s="450"/>
      <c r="F316" s="450"/>
      <c r="G316" s="450"/>
      <c r="H316" s="450"/>
      <c r="I316" s="450"/>
      <c r="J316" s="450"/>
      <c r="K316" s="450"/>
      <c r="L316" s="450"/>
      <c r="M316" s="450"/>
      <c r="N316" s="450"/>
      <c r="O316" s="450"/>
      <c r="P316" s="450"/>
      <c r="Q316" s="455">
        <v>3456</v>
      </c>
      <c r="R316" s="456"/>
      <c r="S316" s="456"/>
      <c r="T316" s="456"/>
      <c r="U316" s="456"/>
      <c r="V316" s="456"/>
      <c r="W316" s="456"/>
      <c r="X316" s="456"/>
      <c r="Y316" s="456"/>
      <c r="Z316" s="456"/>
      <c r="AA316" s="457"/>
      <c r="AB316" s="455">
        <v>1710</v>
      </c>
      <c r="AC316" s="456"/>
      <c r="AD316" s="456"/>
      <c r="AE316" s="456"/>
      <c r="AF316" s="456"/>
      <c r="AG316" s="456"/>
      <c r="AH316" s="456"/>
      <c r="AI316" s="456"/>
      <c r="AJ316" s="456"/>
      <c r="AK316" s="457"/>
      <c r="AL316" s="455">
        <v>1746</v>
      </c>
      <c r="AM316" s="456"/>
      <c r="AN316" s="456"/>
      <c r="AO316" s="456"/>
      <c r="AP316" s="456"/>
      <c r="AQ316" s="456"/>
      <c r="AR316" s="456"/>
      <c r="AS316" s="456"/>
      <c r="AT316" s="457"/>
      <c r="EH316" s="631" t="str">
        <f t="shared" si="5"/>
        <v>45-49</v>
      </c>
      <c r="EI316" s="632">
        <f t="shared" si="6"/>
        <v>2.8266232149727295E-2</v>
      </c>
      <c r="EJ316" s="632">
        <f t="shared" si="7"/>
        <v>-3.0325661393622558E-2</v>
      </c>
    </row>
    <row r="317" spans="4:140" ht="14.25" customHeight="1" x14ac:dyDescent="0.35">
      <c r="D317" s="450" t="s">
        <v>147</v>
      </c>
      <c r="E317" s="450"/>
      <c r="F317" s="450"/>
      <c r="G317" s="450"/>
      <c r="H317" s="450"/>
      <c r="I317" s="450"/>
      <c r="J317" s="450"/>
      <c r="K317" s="450"/>
      <c r="L317" s="450"/>
      <c r="M317" s="450"/>
      <c r="N317" s="450"/>
      <c r="O317" s="450"/>
      <c r="P317" s="450"/>
      <c r="Q317" s="455">
        <v>2871</v>
      </c>
      <c r="R317" s="456"/>
      <c r="S317" s="456"/>
      <c r="T317" s="456"/>
      <c r="U317" s="456"/>
      <c r="V317" s="456"/>
      <c r="W317" s="456"/>
      <c r="X317" s="456"/>
      <c r="Y317" s="456"/>
      <c r="Z317" s="456"/>
      <c r="AA317" s="457"/>
      <c r="AB317" s="455">
        <v>1321</v>
      </c>
      <c r="AC317" s="456"/>
      <c r="AD317" s="456"/>
      <c r="AE317" s="456"/>
      <c r="AF317" s="456"/>
      <c r="AG317" s="456"/>
      <c r="AH317" s="456"/>
      <c r="AI317" s="456"/>
      <c r="AJ317" s="456"/>
      <c r="AK317" s="457"/>
      <c r="AL317" s="455">
        <v>1550</v>
      </c>
      <c r="AM317" s="456"/>
      <c r="AN317" s="456"/>
      <c r="AO317" s="456"/>
      <c r="AP317" s="456"/>
      <c r="AQ317" s="456"/>
      <c r="AR317" s="456"/>
      <c r="AS317" s="456"/>
      <c r="AT317" s="457"/>
      <c r="EH317" s="631" t="str">
        <f t="shared" si="5"/>
        <v>50-54</v>
      </c>
      <c r="EI317" s="632">
        <f t="shared" si="6"/>
        <v>2.7089415438930002E-2</v>
      </c>
      <c r="EJ317" s="632">
        <f t="shared" si="7"/>
        <v>-2.8243601059135041E-2</v>
      </c>
    </row>
    <row r="318" spans="4:140" ht="14.25" customHeight="1" x14ac:dyDescent="0.35">
      <c r="D318" s="450" t="s">
        <v>148</v>
      </c>
      <c r="E318" s="450"/>
      <c r="F318" s="450"/>
      <c r="G318" s="450"/>
      <c r="H318" s="450"/>
      <c r="I318" s="450"/>
      <c r="J318" s="450"/>
      <c r="K318" s="450"/>
      <c r="L318" s="450"/>
      <c r="M318" s="450"/>
      <c r="N318" s="450"/>
      <c r="O318" s="450"/>
      <c r="P318" s="450"/>
      <c r="Q318" s="455">
        <v>2760</v>
      </c>
      <c r="R318" s="456"/>
      <c r="S318" s="456"/>
      <c r="T318" s="456"/>
      <c r="U318" s="456"/>
      <c r="V318" s="456"/>
      <c r="W318" s="456"/>
      <c r="X318" s="456"/>
      <c r="Y318" s="456"/>
      <c r="Z318" s="456"/>
      <c r="AA318" s="457"/>
      <c r="AB318" s="455">
        <v>1281</v>
      </c>
      <c r="AC318" s="456"/>
      <c r="AD318" s="456"/>
      <c r="AE318" s="456"/>
      <c r="AF318" s="456"/>
      <c r="AG318" s="456"/>
      <c r="AH318" s="456"/>
      <c r="AI318" s="456"/>
      <c r="AJ318" s="456"/>
      <c r="AK318" s="457"/>
      <c r="AL318" s="455">
        <v>1479</v>
      </c>
      <c r="AM318" s="456"/>
      <c r="AN318" s="456"/>
      <c r="AO318" s="456"/>
      <c r="AP318" s="456"/>
      <c r="AQ318" s="456"/>
      <c r="AR318" s="456"/>
      <c r="AS318" s="456"/>
      <c r="AT318" s="457"/>
      <c r="EH318" s="631" t="str">
        <f t="shared" si="5"/>
        <v>55-59</v>
      </c>
      <c r="EI318" s="632">
        <f t="shared" si="6"/>
        <v>2.1725846968565415E-2</v>
      </c>
      <c r="EJ318" s="632">
        <f t="shared" si="7"/>
        <v>-2.3468440944169101E-2</v>
      </c>
    </row>
    <row r="319" spans="4:140" ht="14.25" customHeight="1" x14ac:dyDescent="0.35">
      <c r="D319" s="450" t="s">
        <v>149</v>
      </c>
      <c r="E319" s="450"/>
      <c r="F319" s="450"/>
      <c r="G319" s="450"/>
      <c r="H319" s="450"/>
      <c r="I319" s="450"/>
      <c r="J319" s="450"/>
      <c r="K319" s="450"/>
      <c r="L319" s="450"/>
      <c r="M319" s="450"/>
      <c r="N319" s="450"/>
      <c r="O319" s="450"/>
      <c r="P319" s="450"/>
      <c r="Q319" s="455">
        <v>2657</v>
      </c>
      <c r="R319" s="456"/>
      <c r="S319" s="456"/>
      <c r="T319" s="456"/>
      <c r="U319" s="456"/>
      <c r="V319" s="456"/>
      <c r="W319" s="456"/>
      <c r="X319" s="456"/>
      <c r="Y319" s="456"/>
      <c r="Z319" s="456"/>
      <c r="AA319" s="457"/>
      <c r="AB319" s="455">
        <v>1273</v>
      </c>
      <c r="AC319" s="456"/>
      <c r="AD319" s="456"/>
      <c r="AE319" s="456"/>
      <c r="AF319" s="456"/>
      <c r="AG319" s="456"/>
      <c r="AH319" s="456"/>
      <c r="AI319" s="456"/>
      <c r="AJ319" s="456"/>
      <c r="AK319" s="457"/>
      <c r="AL319" s="455">
        <v>1384</v>
      </c>
      <c r="AM319" s="456"/>
      <c r="AN319" s="456"/>
      <c r="AO319" s="456"/>
      <c r="AP319" s="456"/>
      <c r="AQ319" s="456"/>
      <c r="AR319" s="456"/>
      <c r="AS319" s="456"/>
      <c r="AT319" s="457"/>
      <c r="EH319" s="631" t="str">
        <f t="shared" si="5"/>
        <v>60-64</v>
      </c>
      <c r="EI319" s="632">
        <f t="shared" si="6"/>
        <v>1.7810668296105191E-2</v>
      </c>
      <c r="EJ319" s="632">
        <f t="shared" si="7"/>
        <v>-1.9191164822232782E-2</v>
      </c>
    </row>
    <row r="320" spans="4:140" ht="14.25" customHeight="1" x14ac:dyDescent="0.35">
      <c r="D320" s="450" t="s">
        <v>150</v>
      </c>
      <c r="E320" s="450"/>
      <c r="F320" s="450"/>
      <c r="G320" s="450"/>
      <c r="H320" s="450"/>
      <c r="I320" s="450"/>
      <c r="J320" s="450"/>
      <c r="K320" s="450"/>
      <c r="L320" s="450"/>
      <c r="M320" s="450"/>
      <c r="N320" s="450"/>
      <c r="O320" s="450"/>
      <c r="P320" s="450"/>
      <c r="Q320" s="455">
        <v>2589</v>
      </c>
      <c r="R320" s="456"/>
      <c r="S320" s="456"/>
      <c r="T320" s="456"/>
      <c r="U320" s="456"/>
      <c r="V320" s="456"/>
      <c r="W320" s="456"/>
      <c r="X320" s="456"/>
      <c r="Y320" s="456"/>
      <c r="Z320" s="456"/>
      <c r="AA320" s="457"/>
      <c r="AB320" s="455">
        <v>1249</v>
      </c>
      <c r="AC320" s="456"/>
      <c r="AD320" s="456"/>
      <c r="AE320" s="456"/>
      <c r="AF320" s="456"/>
      <c r="AG320" s="456"/>
      <c r="AH320" s="456"/>
      <c r="AI320" s="456"/>
      <c r="AJ320" s="456"/>
      <c r="AK320" s="457"/>
      <c r="AL320" s="455">
        <v>1340</v>
      </c>
      <c r="AM320" s="456"/>
      <c r="AN320" s="456"/>
      <c r="AO320" s="456"/>
      <c r="AP320" s="456"/>
      <c r="AQ320" s="456"/>
      <c r="AR320" s="456"/>
      <c r="AS320" s="456"/>
      <c r="AT320" s="457"/>
      <c r="EH320" s="631" t="str">
        <f t="shared" si="5"/>
        <v>65-69</v>
      </c>
      <c r="EI320" s="632">
        <f t="shared" si="6"/>
        <v>1.3646547627130152E-2</v>
      </c>
      <c r="EJ320" s="632">
        <f t="shared" si="7"/>
        <v>-1.4981781972073234E-2</v>
      </c>
    </row>
    <row r="321" spans="4:140" ht="14.25" customHeight="1" x14ac:dyDescent="0.35">
      <c r="D321" s="450" t="s">
        <v>151</v>
      </c>
      <c r="E321" s="450"/>
      <c r="F321" s="450"/>
      <c r="G321" s="450"/>
      <c r="H321" s="450"/>
      <c r="I321" s="450"/>
      <c r="J321" s="450"/>
      <c r="K321" s="450"/>
      <c r="L321" s="450"/>
      <c r="M321" s="450"/>
      <c r="N321" s="450"/>
      <c r="O321" s="450"/>
      <c r="P321" s="450"/>
      <c r="Q321" s="455">
        <v>2445</v>
      </c>
      <c r="R321" s="456"/>
      <c r="S321" s="456"/>
      <c r="T321" s="456"/>
      <c r="U321" s="456"/>
      <c r="V321" s="456"/>
      <c r="W321" s="456"/>
      <c r="X321" s="456"/>
      <c r="Y321" s="456"/>
      <c r="Z321" s="456"/>
      <c r="AA321" s="457"/>
      <c r="AB321" s="455">
        <v>1197</v>
      </c>
      <c r="AC321" s="456"/>
      <c r="AD321" s="456"/>
      <c r="AE321" s="456"/>
      <c r="AF321" s="456"/>
      <c r="AG321" s="456"/>
      <c r="AH321" s="456"/>
      <c r="AI321" s="456"/>
      <c r="AJ321" s="456"/>
      <c r="AK321" s="457"/>
      <c r="AL321" s="455">
        <v>1248</v>
      </c>
      <c r="AM321" s="456"/>
      <c r="AN321" s="456"/>
      <c r="AO321" s="456"/>
      <c r="AP321" s="456"/>
      <c r="AQ321" s="456"/>
      <c r="AR321" s="456"/>
      <c r="AS321" s="456"/>
      <c r="AT321" s="457"/>
      <c r="EH321" s="631" t="str">
        <f t="shared" si="5"/>
        <v>70-74</v>
      </c>
      <c r="EI321" s="632">
        <f t="shared" si="6"/>
        <v>9.3692715051938349E-3</v>
      </c>
      <c r="EJ321" s="632">
        <f t="shared" si="7"/>
        <v>-1.0659243668952406E-2</v>
      </c>
    </row>
    <row r="322" spans="4:140" ht="14.25" customHeight="1" x14ac:dyDescent="0.35">
      <c r="D322" s="450" t="s">
        <v>152</v>
      </c>
      <c r="E322" s="450"/>
      <c r="F322" s="450"/>
      <c r="G322" s="450"/>
      <c r="H322" s="450"/>
      <c r="I322" s="450"/>
      <c r="J322" s="450"/>
      <c r="K322" s="450"/>
      <c r="L322" s="450"/>
      <c r="M322" s="450"/>
      <c r="N322" s="450"/>
      <c r="O322" s="450"/>
      <c r="P322" s="450"/>
      <c r="Q322" s="455">
        <v>1997</v>
      </c>
      <c r="R322" s="456"/>
      <c r="S322" s="456"/>
      <c r="T322" s="456"/>
      <c r="U322" s="456"/>
      <c r="V322" s="456"/>
      <c r="W322" s="456"/>
      <c r="X322" s="456"/>
      <c r="Y322" s="456"/>
      <c r="Z322" s="456"/>
      <c r="AA322" s="457"/>
      <c r="AB322" s="455">
        <v>960</v>
      </c>
      <c r="AC322" s="456"/>
      <c r="AD322" s="456"/>
      <c r="AE322" s="456"/>
      <c r="AF322" s="456"/>
      <c r="AG322" s="456"/>
      <c r="AH322" s="456"/>
      <c r="AI322" s="456"/>
      <c r="AJ322" s="456"/>
      <c r="AK322" s="457"/>
      <c r="AL322" s="455">
        <v>1037</v>
      </c>
      <c r="AM322" s="456"/>
      <c r="AN322" s="456"/>
      <c r="AO322" s="456"/>
      <c r="AP322" s="456"/>
      <c r="AQ322" s="456"/>
      <c r="AR322" s="456"/>
      <c r="AS322" s="456"/>
      <c r="AT322" s="457"/>
      <c r="EH322" s="631" t="str">
        <f t="shared" si="5"/>
        <v>75-79</v>
      </c>
      <c r="EI322" s="632">
        <f t="shared" si="6"/>
        <v>6.7214339058999251E-3</v>
      </c>
      <c r="EJ322" s="632">
        <f t="shared" si="7"/>
        <v>-7.4456288048521061E-3</v>
      </c>
    </row>
    <row r="323" spans="4:140" ht="14.25" customHeight="1" x14ac:dyDescent="0.35">
      <c r="D323" s="450" t="s">
        <v>153</v>
      </c>
      <c r="E323" s="450"/>
      <c r="F323" s="450"/>
      <c r="G323" s="450"/>
      <c r="H323" s="450"/>
      <c r="I323" s="450"/>
      <c r="J323" s="450"/>
      <c r="K323" s="450"/>
      <c r="L323" s="450"/>
      <c r="M323" s="450"/>
      <c r="N323" s="450"/>
      <c r="O323" s="450"/>
      <c r="P323" s="450"/>
      <c r="Q323" s="455">
        <v>1635</v>
      </c>
      <c r="R323" s="456"/>
      <c r="S323" s="456"/>
      <c r="T323" s="456"/>
      <c r="U323" s="456"/>
      <c r="V323" s="456"/>
      <c r="W323" s="456"/>
      <c r="X323" s="456"/>
      <c r="Y323" s="456"/>
      <c r="Z323" s="456"/>
      <c r="AA323" s="457"/>
      <c r="AB323" s="455">
        <v>787</v>
      </c>
      <c r="AC323" s="456"/>
      <c r="AD323" s="456"/>
      <c r="AE323" s="456"/>
      <c r="AF323" s="456"/>
      <c r="AG323" s="456"/>
      <c r="AH323" s="456"/>
      <c r="AI323" s="456"/>
      <c r="AJ323" s="456"/>
      <c r="AK323" s="457"/>
      <c r="AL323" s="455">
        <v>848</v>
      </c>
      <c r="AM323" s="456"/>
      <c r="AN323" s="456"/>
      <c r="AO323" s="456"/>
      <c r="AP323" s="456"/>
      <c r="AQ323" s="456"/>
      <c r="AR323" s="456"/>
      <c r="AS323" s="456"/>
      <c r="AT323" s="457"/>
      <c r="EH323" s="631" t="str">
        <f t="shared" si="5"/>
        <v>80 Y MÁS</v>
      </c>
      <c r="EI323" s="632">
        <f t="shared" si="6"/>
        <v>6.2009188222780457E-3</v>
      </c>
      <c r="EJ323" s="632">
        <f t="shared" si="7"/>
        <v>-7.7398329825514294E-3</v>
      </c>
    </row>
    <row r="324" spans="4:140" ht="14.25" customHeight="1" x14ac:dyDescent="0.35">
      <c r="D324" s="450" t="s">
        <v>154</v>
      </c>
      <c r="E324" s="450"/>
      <c r="F324" s="450"/>
      <c r="G324" s="450"/>
      <c r="H324" s="450"/>
      <c r="I324" s="450"/>
      <c r="J324" s="450"/>
      <c r="K324" s="450"/>
      <c r="L324" s="450"/>
      <c r="M324" s="450"/>
      <c r="N324" s="450"/>
      <c r="O324" s="450"/>
      <c r="P324" s="450"/>
      <c r="Q324" s="455">
        <v>1265</v>
      </c>
      <c r="R324" s="456"/>
      <c r="S324" s="456"/>
      <c r="T324" s="456"/>
      <c r="U324" s="456"/>
      <c r="V324" s="456"/>
      <c r="W324" s="456"/>
      <c r="X324" s="456"/>
      <c r="Y324" s="456"/>
      <c r="Z324" s="456"/>
      <c r="AA324" s="457"/>
      <c r="AB324" s="455">
        <v>603</v>
      </c>
      <c r="AC324" s="456"/>
      <c r="AD324" s="456"/>
      <c r="AE324" s="456"/>
      <c r="AF324" s="456"/>
      <c r="AG324" s="456"/>
      <c r="AH324" s="456"/>
      <c r="AI324" s="456"/>
      <c r="AJ324" s="456"/>
      <c r="AK324" s="457"/>
      <c r="AL324" s="455">
        <v>662</v>
      </c>
      <c r="AM324" s="456"/>
      <c r="AN324" s="456"/>
      <c r="AO324" s="456"/>
      <c r="AP324" s="456"/>
      <c r="AQ324" s="456"/>
      <c r="AR324" s="456"/>
      <c r="AS324" s="456"/>
      <c r="AT324" s="457"/>
    </row>
    <row r="325" spans="4:140" ht="14.25" customHeight="1" x14ac:dyDescent="0.35">
      <c r="D325" s="450" t="s">
        <v>155</v>
      </c>
      <c r="E325" s="450"/>
      <c r="F325" s="450"/>
      <c r="G325" s="450"/>
      <c r="H325" s="450"/>
      <c r="I325" s="450"/>
      <c r="J325" s="450"/>
      <c r="K325" s="450"/>
      <c r="L325" s="450"/>
      <c r="M325" s="450"/>
      <c r="N325" s="450"/>
      <c r="O325" s="450"/>
      <c r="P325" s="450"/>
      <c r="Q325" s="455">
        <v>885</v>
      </c>
      <c r="R325" s="456"/>
      <c r="S325" s="456"/>
      <c r="T325" s="456"/>
      <c r="U325" s="456"/>
      <c r="V325" s="456"/>
      <c r="W325" s="456"/>
      <c r="X325" s="456"/>
      <c r="Y325" s="456"/>
      <c r="Z325" s="456"/>
      <c r="AA325" s="457"/>
      <c r="AB325" s="455">
        <v>414</v>
      </c>
      <c r="AC325" s="456"/>
      <c r="AD325" s="456"/>
      <c r="AE325" s="456"/>
      <c r="AF325" s="456"/>
      <c r="AG325" s="456"/>
      <c r="AH325" s="456"/>
      <c r="AI325" s="456"/>
      <c r="AJ325" s="456"/>
      <c r="AK325" s="457"/>
      <c r="AL325" s="455">
        <v>471</v>
      </c>
      <c r="AM325" s="456"/>
      <c r="AN325" s="456"/>
      <c r="AO325" s="456"/>
      <c r="AP325" s="456"/>
      <c r="AQ325" s="456"/>
      <c r="AR325" s="456"/>
      <c r="AS325" s="456"/>
      <c r="AT325" s="457"/>
      <c r="AU325" s="10"/>
      <c r="AV325" s="10"/>
      <c r="AW325" s="3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</row>
    <row r="326" spans="4:140" ht="14.25" customHeight="1" x14ac:dyDescent="0.35">
      <c r="D326" s="450" t="s">
        <v>156</v>
      </c>
      <c r="E326" s="450"/>
      <c r="F326" s="450"/>
      <c r="G326" s="450"/>
      <c r="H326" s="450"/>
      <c r="I326" s="450"/>
      <c r="J326" s="450"/>
      <c r="K326" s="450"/>
      <c r="L326" s="450"/>
      <c r="M326" s="450"/>
      <c r="N326" s="450"/>
      <c r="O326" s="450"/>
      <c r="P326" s="450"/>
      <c r="Q326" s="455">
        <v>626</v>
      </c>
      <c r="R326" s="456"/>
      <c r="S326" s="456"/>
      <c r="T326" s="456"/>
      <c r="U326" s="456"/>
      <c r="V326" s="456"/>
      <c r="W326" s="456"/>
      <c r="X326" s="456"/>
      <c r="Y326" s="456"/>
      <c r="Z326" s="456"/>
      <c r="AA326" s="457"/>
      <c r="AB326" s="455">
        <v>297</v>
      </c>
      <c r="AC326" s="456"/>
      <c r="AD326" s="456"/>
      <c r="AE326" s="456"/>
      <c r="AF326" s="456"/>
      <c r="AG326" s="456"/>
      <c r="AH326" s="456"/>
      <c r="AI326" s="456"/>
      <c r="AJ326" s="456"/>
      <c r="AK326" s="457"/>
      <c r="AL326" s="455">
        <v>329</v>
      </c>
      <c r="AM326" s="456"/>
      <c r="AN326" s="456"/>
      <c r="AO326" s="456"/>
      <c r="AP326" s="456"/>
      <c r="AQ326" s="456"/>
      <c r="AR326" s="456"/>
      <c r="AS326" s="456"/>
      <c r="AT326" s="457"/>
    </row>
    <row r="327" spans="4:140" ht="14.25" customHeight="1" x14ac:dyDescent="0.35">
      <c r="D327" s="450" t="s">
        <v>157</v>
      </c>
      <c r="E327" s="450"/>
      <c r="F327" s="450"/>
      <c r="G327" s="450"/>
      <c r="H327" s="450"/>
      <c r="I327" s="450"/>
      <c r="J327" s="450"/>
      <c r="K327" s="450"/>
      <c r="L327" s="450"/>
      <c r="M327" s="450"/>
      <c r="N327" s="450"/>
      <c r="O327" s="450"/>
      <c r="P327" s="450"/>
      <c r="Q327" s="455">
        <v>616</v>
      </c>
      <c r="R327" s="456"/>
      <c r="S327" s="456"/>
      <c r="T327" s="456"/>
      <c r="U327" s="456"/>
      <c r="V327" s="456"/>
      <c r="W327" s="456"/>
      <c r="X327" s="456"/>
      <c r="Y327" s="456"/>
      <c r="Z327" s="456"/>
      <c r="AA327" s="457"/>
      <c r="AB327" s="455">
        <v>274</v>
      </c>
      <c r="AC327" s="456"/>
      <c r="AD327" s="456"/>
      <c r="AE327" s="456"/>
      <c r="AF327" s="456"/>
      <c r="AG327" s="456"/>
      <c r="AH327" s="456"/>
      <c r="AI327" s="456"/>
      <c r="AJ327" s="456"/>
      <c r="AK327" s="457"/>
      <c r="AL327" s="455">
        <v>342</v>
      </c>
      <c r="AM327" s="456"/>
      <c r="AN327" s="456"/>
      <c r="AO327" s="456"/>
      <c r="AP327" s="456"/>
      <c r="AQ327" s="456"/>
      <c r="AR327" s="456"/>
      <c r="AS327" s="456"/>
      <c r="AT327" s="457"/>
    </row>
    <row r="328" spans="4:140" ht="14.25" customHeight="1" x14ac:dyDescent="0.35">
      <c r="D328" s="404" t="s">
        <v>374</v>
      </c>
      <c r="E328" s="404"/>
      <c r="F328" s="404"/>
      <c r="G328" s="404"/>
      <c r="H328" s="404"/>
      <c r="I328" s="404"/>
      <c r="J328" s="404"/>
      <c r="K328" s="404"/>
      <c r="L328" s="404"/>
      <c r="M328" s="404"/>
      <c r="N328" s="404"/>
      <c r="O328" s="404"/>
      <c r="P328" s="404"/>
      <c r="Q328" s="517"/>
      <c r="R328" s="517"/>
      <c r="S328" s="517"/>
      <c r="T328" s="517"/>
      <c r="U328" s="517"/>
      <c r="V328" s="517"/>
      <c r="W328" s="51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V328" s="10" t="s">
        <v>139</v>
      </c>
    </row>
    <row r="329" spans="4:140" ht="14.25" customHeight="1" x14ac:dyDescent="0.35"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AV329" s="10"/>
    </row>
    <row r="330" spans="4:140" ht="14.25" customHeight="1" x14ac:dyDescent="0.35">
      <c r="D330" s="425" t="s">
        <v>170</v>
      </c>
      <c r="E330" s="425"/>
      <c r="F330" s="425"/>
      <c r="G330" s="425"/>
      <c r="H330" s="425"/>
      <c r="I330" s="425"/>
      <c r="J330" s="425"/>
      <c r="K330" s="425"/>
      <c r="L330" s="425"/>
      <c r="M330" s="425"/>
      <c r="N330" s="425"/>
      <c r="O330" s="425"/>
      <c r="P330" s="425"/>
      <c r="Q330" s="425"/>
      <c r="R330" s="425"/>
      <c r="S330" s="425"/>
      <c r="T330" s="425"/>
      <c r="U330" s="425"/>
      <c r="V330" s="425"/>
      <c r="W330" s="425"/>
      <c r="X330" s="425"/>
      <c r="Y330" s="425"/>
      <c r="Z330" s="425"/>
      <c r="AA330" s="425"/>
      <c r="AB330" s="425"/>
      <c r="AC330" s="425"/>
      <c r="AD330" s="425"/>
      <c r="AE330" s="425"/>
      <c r="AF330" s="425"/>
      <c r="AG330" s="425"/>
      <c r="AH330" s="425"/>
      <c r="AI330" s="425"/>
      <c r="AJ330" s="425"/>
      <c r="AK330" s="425"/>
      <c r="AL330" s="425"/>
      <c r="AM330" s="425"/>
      <c r="AN330" s="425"/>
      <c r="AO330" s="425"/>
      <c r="AP330" s="425"/>
      <c r="AQ330" s="425"/>
      <c r="AR330" s="425"/>
      <c r="AS330" s="425"/>
      <c r="AT330" s="425"/>
      <c r="AU330" s="9"/>
      <c r="AV330" s="425" t="s">
        <v>172</v>
      </c>
      <c r="AW330" s="425"/>
      <c r="AX330" s="425"/>
      <c r="AY330" s="425"/>
      <c r="AZ330" s="425"/>
      <c r="BA330" s="425"/>
      <c r="BB330" s="425"/>
      <c r="BC330" s="425"/>
      <c r="BD330" s="425"/>
      <c r="BE330" s="425"/>
      <c r="BF330" s="425"/>
      <c r="BG330" s="425"/>
      <c r="BH330" s="425"/>
      <c r="BI330" s="425"/>
      <c r="BJ330" s="425"/>
      <c r="BK330" s="425"/>
      <c r="BL330" s="9"/>
      <c r="BM330" s="9"/>
      <c r="BN330" s="9"/>
      <c r="BO330" s="9"/>
      <c r="BP330" s="9"/>
    </row>
    <row r="331" spans="4:140" ht="14.25" customHeight="1" x14ac:dyDescent="0.35">
      <c r="D331" s="425"/>
      <c r="E331" s="425"/>
      <c r="F331" s="425"/>
      <c r="G331" s="425"/>
      <c r="H331" s="425"/>
      <c r="I331" s="425"/>
      <c r="J331" s="425"/>
      <c r="K331" s="425"/>
      <c r="L331" s="425"/>
      <c r="M331" s="425"/>
      <c r="N331" s="425"/>
      <c r="O331" s="425"/>
      <c r="P331" s="425"/>
      <c r="Q331" s="425"/>
      <c r="R331" s="425"/>
      <c r="S331" s="425"/>
      <c r="T331" s="425"/>
      <c r="U331" s="425"/>
      <c r="V331" s="425"/>
      <c r="W331" s="425"/>
      <c r="X331" s="425"/>
      <c r="Y331" s="425"/>
      <c r="Z331" s="425"/>
      <c r="AA331" s="425"/>
      <c r="AB331" s="425"/>
      <c r="AC331" s="425"/>
      <c r="AD331" s="425"/>
      <c r="AE331" s="425"/>
      <c r="AF331" s="425"/>
      <c r="AG331" s="425"/>
      <c r="AH331" s="425"/>
      <c r="AI331" s="425"/>
      <c r="AJ331" s="425"/>
      <c r="AK331" s="425"/>
      <c r="AL331" s="425"/>
      <c r="AM331" s="425"/>
      <c r="AN331" s="425"/>
      <c r="AO331" s="425"/>
      <c r="AP331" s="425"/>
      <c r="AQ331" s="425"/>
      <c r="AR331" s="425"/>
      <c r="AS331" s="425"/>
      <c r="AT331" s="425"/>
      <c r="AU331" s="9"/>
      <c r="AV331" s="310"/>
      <c r="AW331" s="310"/>
      <c r="AX331" s="310"/>
      <c r="AY331" s="310"/>
      <c r="AZ331" s="310"/>
      <c r="BA331" s="310"/>
      <c r="BB331" s="310"/>
      <c r="BC331" s="310"/>
      <c r="BD331" s="310"/>
      <c r="BE331" s="310"/>
      <c r="BF331" s="310"/>
      <c r="BG331" s="310"/>
      <c r="BH331" s="310"/>
      <c r="BI331" s="310"/>
      <c r="BJ331" s="310"/>
      <c r="BK331" s="310"/>
      <c r="BL331" s="9"/>
      <c r="BM331" s="9"/>
      <c r="BN331" s="9"/>
      <c r="BX331" s="13" t="s">
        <v>181</v>
      </c>
    </row>
    <row r="332" spans="4:140" ht="14.25" customHeight="1" x14ac:dyDescent="0.35">
      <c r="D332" s="289" t="s">
        <v>164</v>
      </c>
      <c r="E332" s="289"/>
      <c r="F332" s="289"/>
      <c r="G332" s="289"/>
      <c r="H332" s="289"/>
      <c r="I332" s="289"/>
      <c r="J332" s="289"/>
      <c r="K332" s="289"/>
      <c r="L332" s="289"/>
      <c r="M332" s="289">
        <v>2009</v>
      </c>
      <c r="N332" s="289"/>
      <c r="O332" s="289"/>
      <c r="P332" s="289"/>
      <c r="Q332" s="289">
        <v>2010</v>
      </c>
      <c r="R332" s="289"/>
      <c r="S332" s="289"/>
      <c r="T332" s="289"/>
      <c r="U332" s="289">
        <v>2011</v>
      </c>
      <c r="V332" s="289"/>
      <c r="W332" s="289"/>
      <c r="X332" s="289"/>
      <c r="Y332" s="289">
        <v>2012</v>
      </c>
      <c r="Z332" s="289"/>
      <c r="AA332" s="289"/>
      <c r="AB332" s="289">
        <v>2013</v>
      </c>
      <c r="AC332" s="289"/>
      <c r="AD332" s="289"/>
      <c r="AE332" s="441">
        <v>2014</v>
      </c>
      <c r="AF332" s="442"/>
      <c r="AG332" s="442"/>
      <c r="AH332" s="443"/>
      <c r="AI332" s="289">
        <v>2015</v>
      </c>
      <c r="AJ332" s="289"/>
      <c r="AK332" s="289"/>
      <c r="AL332" s="289"/>
      <c r="AM332" s="289">
        <v>2016</v>
      </c>
      <c r="AN332" s="289"/>
      <c r="AO332" s="289"/>
      <c r="AP332" s="289"/>
      <c r="AQ332" s="289">
        <v>2017</v>
      </c>
      <c r="AR332" s="289"/>
      <c r="AS332" s="289"/>
      <c r="AT332" s="289"/>
      <c r="AU332" s="3"/>
      <c r="AV332" s="447" t="s">
        <v>376</v>
      </c>
      <c r="AW332" s="447"/>
      <c r="AX332" s="447"/>
      <c r="AY332" s="447"/>
      <c r="AZ332" s="447"/>
      <c r="BA332" s="447"/>
      <c r="BB332" s="447"/>
      <c r="BC332" s="447"/>
      <c r="BD332" s="447"/>
      <c r="BE332" s="447"/>
      <c r="BF332" s="447"/>
      <c r="BG332" s="447"/>
      <c r="BH332" s="447"/>
      <c r="BI332" s="447"/>
      <c r="BJ332" s="447"/>
      <c r="BK332" s="447"/>
      <c r="BL332" s="447" t="s">
        <v>332</v>
      </c>
      <c r="BM332" s="447"/>
      <c r="BN332" s="447"/>
      <c r="BO332" s="447"/>
      <c r="BP332" s="447"/>
      <c r="BQ332" s="447"/>
      <c r="BR332" s="447"/>
      <c r="BS332" s="447"/>
      <c r="BT332" s="447"/>
      <c r="BV332" s="14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6"/>
    </row>
    <row r="333" spans="4:140" ht="14.25" customHeight="1" x14ac:dyDescent="0.35">
      <c r="D333" s="289"/>
      <c r="E333" s="289"/>
      <c r="F333" s="289"/>
      <c r="G333" s="289"/>
      <c r="H333" s="289"/>
      <c r="I333" s="289"/>
      <c r="J333" s="289"/>
      <c r="K333" s="289"/>
      <c r="L333" s="289"/>
      <c r="M333" s="289"/>
      <c r="N333" s="289"/>
      <c r="O333" s="289"/>
      <c r="P333" s="289"/>
      <c r="Q333" s="289"/>
      <c r="R333" s="289"/>
      <c r="S333" s="289"/>
      <c r="T333" s="289"/>
      <c r="U333" s="289"/>
      <c r="V333" s="289"/>
      <c r="W333" s="289"/>
      <c r="X333" s="289"/>
      <c r="Y333" s="289"/>
      <c r="Z333" s="289"/>
      <c r="AA333" s="289"/>
      <c r="AB333" s="289"/>
      <c r="AC333" s="289"/>
      <c r="AD333" s="289"/>
      <c r="AE333" s="444"/>
      <c r="AF333" s="445"/>
      <c r="AG333" s="445"/>
      <c r="AH333" s="446"/>
      <c r="AI333" s="289"/>
      <c r="AJ333" s="289"/>
      <c r="AK333" s="289"/>
      <c r="AL333" s="289"/>
      <c r="AM333" s="289"/>
      <c r="AN333" s="289"/>
      <c r="AO333" s="289"/>
      <c r="AP333" s="289"/>
      <c r="AQ333" s="289"/>
      <c r="AR333" s="289"/>
      <c r="AS333" s="289"/>
      <c r="AT333" s="289"/>
      <c r="AU333" s="3"/>
      <c r="AV333" s="436" t="s">
        <v>173</v>
      </c>
      <c r="AW333" s="436"/>
      <c r="AX333" s="436"/>
      <c r="AY333" s="436"/>
      <c r="AZ333" s="436"/>
      <c r="BA333" s="436"/>
      <c r="BB333" s="436"/>
      <c r="BC333" s="436"/>
      <c r="BD333" s="436"/>
      <c r="BE333" s="436"/>
      <c r="BF333" s="436"/>
      <c r="BG333" s="436"/>
      <c r="BH333" s="436"/>
      <c r="BI333" s="436"/>
      <c r="BJ333" s="436"/>
      <c r="BK333" s="436"/>
      <c r="BL333" s="213">
        <v>99</v>
      </c>
      <c r="BM333" s="213"/>
      <c r="BN333" s="213"/>
      <c r="BO333" s="213"/>
      <c r="BP333" s="213"/>
      <c r="BQ333" s="213"/>
      <c r="BR333" s="213"/>
      <c r="BS333" s="213"/>
      <c r="BT333" s="213"/>
      <c r="BV333" s="17"/>
      <c r="BW333" s="432" t="s">
        <v>173</v>
      </c>
      <c r="BX333" s="432"/>
      <c r="BY333" s="432"/>
      <c r="BZ333" s="432"/>
      <c r="CA333" s="432"/>
      <c r="CB333" s="432"/>
      <c r="CC333" s="432"/>
      <c r="CD333" s="65"/>
      <c r="CE333" s="65"/>
      <c r="CF333" s="65"/>
      <c r="CG333" s="65"/>
      <c r="CH333" s="65"/>
      <c r="CI333" s="65"/>
      <c r="CJ333" s="65"/>
      <c r="CK333" s="65"/>
      <c r="CL333" s="6"/>
      <c r="CM333" s="6"/>
      <c r="CN333" s="18"/>
    </row>
    <row r="334" spans="4:140" ht="24.75" customHeight="1" x14ac:dyDescent="0.35">
      <c r="D334" s="471" t="s">
        <v>375</v>
      </c>
      <c r="E334" s="471"/>
      <c r="F334" s="471"/>
      <c r="G334" s="471"/>
      <c r="H334" s="471"/>
      <c r="I334" s="471"/>
      <c r="J334" s="471"/>
      <c r="K334" s="471"/>
      <c r="L334" s="471"/>
      <c r="M334" s="438">
        <v>4313</v>
      </c>
      <c r="N334" s="439"/>
      <c r="O334" s="439"/>
      <c r="P334" s="440"/>
      <c r="Q334" s="438">
        <v>4390</v>
      </c>
      <c r="R334" s="439"/>
      <c r="S334" s="439"/>
      <c r="T334" s="440"/>
      <c r="U334" s="438">
        <v>4466</v>
      </c>
      <c r="V334" s="439"/>
      <c r="W334" s="439"/>
      <c r="X334" s="440"/>
      <c r="Y334" s="438">
        <v>4549</v>
      </c>
      <c r="Z334" s="439"/>
      <c r="AA334" s="440"/>
      <c r="AB334" s="438">
        <v>4643</v>
      </c>
      <c r="AC334" s="439"/>
      <c r="AD334" s="440"/>
      <c r="AE334" s="438">
        <v>4747</v>
      </c>
      <c r="AF334" s="439"/>
      <c r="AG334" s="439"/>
      <c r="AH334" s="440"/>
      <c r="AI334" s="438">
        <v>4865</v>
      </c>
      <c r="AJ334" s="439"/>
      <c r="AK334" s="439"/>
      <c r="AL334" s="440"/>
      <c r="AM334" s="438">
        <v>4985</v>
      </c>
      <c r="AN334" s="439"/>
      <c r="AO334" s="439"/>
      <c r="AP334" s="440"/>
      <c r="AQ334" s="438">
        <v>5103</v>
      </c>
      <c r="AR334" s="439"/>
      <c r="AS334" s="439"/>
      <c r="AT334" s="440"/>
      <c r="AU334" s="3"/>
      <c r="AV334" s="436" t="s">
        <v>174</v>
      </c>
      <c r="AW334" s="436"/>
      <c r="AX334" s="436"/>
      <c r="AY334" s="436"/>
      <c r="AZ334" s="436"/>
      <c r="BA334" s="436"/>
      <c r="BB334" s="436"/>
      <c r="BC334" s="436"/>
      <c r="BD334" s="436"/>
      <c r="BE334" s="436"/>
      <c r="BF334" s="436"/>
      <c r="BG334" s="436"/>
      <c r="BH334" s="436"/>
      <c r="BI334" s="436"/>
      <c r="BJ334" s="436"/>
      <c r="BK334" s="436"/>
      <c r="BL334" s="262">
        <v>0</v>
      </c>
      <c r="BM334" s="262"/>
      <c r="BN334" s="262"/>
      <c r="BO334" s="262"/>
      <c r="BP334" s="262"/>
      <c r="BQ334" s="262"/>
      <c r="BR334" s="262"/>
      <c r="BS334" s="262"/>
      <c r="BT334" s="262"/>
      <c r="BV334" s="17"/>
      <c r="BW334" s="66"/>
      <c r="BX334" s="66"/>
      <c r="BY334" s="66"/>
      <c r="BZ334" s="66"/>
      <c r="CA334" s="66"/>
      <c r="CB334" s="66"/>
      <c r="CC334" s="66"/>
      <c r="CD334" s="65"/>
      <c r="CE334" s="65"/>
      <c r="CF334" s="431">
        <f>+BL333/BL339</f>
        <v>3.023085379259802E-3</v>
      </c>
      <c r="CG334" s="431"/>
      <c r="CH334" s="431"/>
      <c r="CI334" s="431"/>
      <c r="CJ334" s="431"/>
      <c r="CK334" s="431"/>
      <c r="CL334" s="6"/>
      <c r="CM334" s="6"/>
      <c r="CN334" s="18"/>
    </row>
    <row r="335" spans="4:140" ht="19.5" customHeight="1" x14ac:dyDescent="0.35">
      <c r="D335" s="472" t="s">
        <v>165</v>
      </c>
      <c r="E335" s="472"/>
      <c r="F335" s="472"/>
      <c r="G335" s="472"/>
      <c r="H335" s="472"/>
      <c r="I335" s="472"/>
      <c r="J335" s="472"/>
      <c r="K335" s="472"/>
      <c r="L335" s="472"/>
      <c r="M335" s="438">
        <v>4579</v>
      </c>
      <c r="N335" s="439"/>
      <c r="O335" s="439"/>
      <c r="P335" s="440"/>
      <c r="Q335" s="438">
        <v>4556</v>
      </c>
      <c r="R335" s="439"/>
      <c r="S335" s="439"/>
      <c r="T335" s="440"/>
      <c r="U335" s="438">
        <v>4553</v>
      </c>
      <c r="V335" s="439"/>
      <c r="W335" s="439"/>
      <c r="X335" s="440"/>
      <c r="Y335" s="438">
        <v>4565</v>
      </c>
      <c r="Z335" s="439"/>
      <c r="AA335" s="440"/>
      <c r="AB335" s="438">
        <v>4594</v>
      </c>
      <c r="AC335" s="439"/>
      <c r="AD335" s="440"/>
      <c r="AE335" s="438">
        <v>4637</v>
      </c>
      <c r="AF335" s="439"/>
      <c r="AG335" s="439"/>
      <c r="AH335" s="440"/>
      <c r="AI335" s="438">
        <v>4693</v>
      </c>
      <c r="AJ335" s="439"/>
      <c r="AK335" s="439"/>
      <c r="AL335" s="440"/>
      <c r="AM335" s="438">
        <v>4751</v>
      </c>
      <c r="AN335" s="439"/>
      <c r="AO335" s="439"/>
      <c r="AP335" s="440"/>
      <c r="AQ335" s="438">
        <v>4828</v>
      </c>
      <c r="AR335" s="439"/>
      <c r="AS335" s="439"/>
      <c r="AT335" s="440"/>
      <c r="AU335" s="3"/>
      <c r="AV335" s="427" t="s">
        <v>175</v>
      </c>
      <c r="AW335" s="427"/>
      <c r="AX335" s="427"/>
      <c r="AY335" s="427"/>
      <c r="AZ335" s="427"/>
      <c r="BA335" s="427"/>
      <c r="BB335" s="427"/>
      <c r="BC335" s="427"/>
      <c r="BD335" s="427"/>
      <c r="BE335" s="427"/>
      <c r="BF335" s="427"/>
      <c r="BG335" s="427"/>
      <c r="BH335" s="427"/>
      <c r="BI335" s="427"/>
      <c r="BJ335" s="427"/>
      <c r="BK335" s="427"/>
      <c r="BL335" s="262">
        <v>4</v>
      </c>
      <c r="BM335" s="262"/>
      <c r="BN335" s="262"/>
      <c r="BO335" s="262"/>
      <c r="BP335" s="262"/>
      <c r="BQ335" s="262"/>
      <c r="BR335" s="262"/>
      <c r="BS335" s="262"/>
      <c r="BT335" s="262"/>
      <c r="BV335" s="17"/>
      <c r="BW335" s="433" t="s">
        <v>180</v>
      </c>
      <c r="BX335" s="433"/>
      <c r="BY335" s="433"/>
      <c r="BZ335" s="433"/>
      <c r="CA335" s="433"/>
      <c r="CB335" s="433"/>
      <c r="CC335" s="433"/>
      <c r="CD335" s="65"/>
      <c r="CE335" s="65"/>
      <c r="CF335" s="65"/>
      <c r="CG335" s="65"/>
      <c r="CH335" s="65"/>
      <c r="CI335" s="65"/>
      <c r="CJ335" s="65"/>
      <c r="CK335" s="65"/>
      <c r="CL335" s="6"/>
      <c r="CM335" s="6"/>
      <c r="CN335" s="18"/>
    </row>
    <row r="336" spans="4:140" ht="27.75" customHeight="1" x14ac:dyDescent="0.35">
      <c r="D336" s="471" t="s">
        <v>166</v>
      </c>
      <c r="E336" s="471"/>
      <c r="F336" s="471"/>
      <c r="G336" s="471"/>
      <c r="H336" s="471"/>
      <c r="I336" s="471"/>
      <c r="J336" s="471"/>
      <c r="K336" s="471"/>
      <c r="L336" s="471"/>
      <c r="M336" s="438">
        <v>4516</v>
      </c>
      <c r="N336" s="439"/>
      <c r="O336" s="439"/>
      <c r="P336" s="440"/>
      <c r="Q336" s="438">
        <v>4626</v>
      </c>
      <c r="R336" s="439"/>
      <c r="S336" s="439"/>
      <c r="T336" s="440"/>
      <c r="U336" s="438">
        <v>4712</v>
      </c>
      <c r="V336" s="439"/>
      <c r="W336" s="439"/>
      <c r="X336" s="440"/>
      <c r="Y336" s="438">
        <v>4770</v>
      </c>
      <c r="Z336" s="439"/>
      <c r="AA336" s="440"/>
      <c r="AB336" s="438">
        <v>4800</v>
      </c>
      <c r="AC336" s="439"/>
      <c r="AD336" s="440"/>
      <c r="AE336" s="438">
        <v>4808</v>
      </c>
      <c r="AF336" s="439"/>
      <c r="AG336" s="439"/>
      <c r="AH336" s="440"/>
      <c r="AI336" s="438">
        <v>4804</v>
      </c>
      <c r="AJ336" s="439"/>
      <c r="AK336" s="439"/>
      <c r="AL336" s="440"/>
      <c r="AM336" s="438">
        <v>4812</v>
      </c>
      <c r="AN336" s="439"/>
      <c r="AO336" s="439"/>
      <c r="AP336" s="440"/>
      <c r="AQ336" s="438">
        <v>4826</v>
      </c>
      <c r="AR336" s="439"/>
      <c r="AS336" s="439"/>
      <c r="AT336" s="440"/>
      <c r="AU336" s="3"/>
      <c r="AV336" s="436" t="s">
        <v>176</v>
      </c>
      <c r="AW336" s="436"/>
      <c r="AX336" s="436"/>
      <c r="AY336" s="436"/>
      <c r="AZ336" s="436"/>
      <c r="BA336" s="436"/>
      <c r="BB336" s="436"/>
      <c r="BC336" s="436"/>
      <c r="BD336" s="436"/>
      <c r="BE336" s="436"/>
      <c r="BF336" s="436"/>
      <c r="BG336" s="436"/>
      <c r="BH336" s="436"/>
      <c r="BI336" s="436"/>
      <c r="BJ336" s="436"/>
      <c r="BK336" s="436"/>
      <c r="BL336" s="213">
        <v>628</v>
      </c>
      <c r="BM336" s="213"/>
      <c r="BN336" s="213"/>
      <c r="BO336" s="213"/>
      <c r="BP336" s="213"/>
      <c r="BQ336" s="213"/>
      <c r="BR336" s="213"/>
      <c r="BS336" s="213"/>
      <c r="BT336" s="213"/>
      <c r="BV336" s="17"/>
      <c r="BW336" s="66"/>
      <c r="BX336" s="66"/>
      <c r="BY336" s="66"/>
      <c r="BZ336" s="66"/>
      <c r="CA336" s="66"/>
      <c r="CB336" s="66"/>
      <c r="CC336" s="66"/>
      <c r="CD336" s="65"/>
      <c r="CE336" s="65"/>
      <c r="CF336" s="434">
        <f>+BL336/BL339</f>
        <v>1.9176743617930866E-2</v>
      </c>
      <c r="CG336" s="434"/>
      <c r="CH336" s="434"/>
      <c r="CI336" s="434"/>
      <c r="CJ336" s="434"/>
      <c r="CK336" s="434"/>
      <c r="CL336" s="6"/>
      <c r="CM336" s="6"/>
      <c r="CN336" s="18"/>
    </row>
    <row r="337" spans="4:146" ht="20.25" customHeight="1" x14ac:dyDescent="0.35">
      <c r="D337" s="59" t="s">
        <v>167</v>
      </c>
      <c r="E337" s="59"/>
      <c r="F337" s="59"/>
      <c r="G337" s="59"/>
      <c r="H337" s="59"/>
      <c r="I337" s="59"/>
      <c r="J337" s="59"/>
      <c r="K337" s="59"/>
      <c r="L337" s="59"/>
      <c r="M337" s="438">
        <v>9357</v>
      </c>
      <c r="N337" s="439"/>
      <c r="O337" s="439"/>
      <c r="P337" s="440"/>
      <c r="Q337" s="438">
        <v>9641</v>
      </c>
      <c r="R337" s="439"/>
      <c r="S337" s="439"/>
      <c r="T337" s="440"/>
      <c r="U337" s="438">
        <v>9940</v>
      </c>
      <c r="V337" s="439"/>
      <c r="W337" s="439"/>
      <c r="X337" s="440"/>
      <c r="Y337" s="438">
        <v>10251</v>
      </c>
      <c r="Z337" s="439"/>
      <c r="AA337" s="440"/>
      <c r="AB337" s="438">
        <v>10560</v>
      </c>
      <c r="AC337" s="439"/>
      <c r="AD337" s="440"/>
      <c r="AE337" s="438">
        <v>10870</v>
      </c>
      <c r="AF337" s="439"/>
      <c r="AG337" s="439"/>
      <c r="AH337" s="440"/>
      <c r="AI337" s="438">
        <v>11170</v>
      </c>
      <c r="AJ337" s="439"/>
      <c r="AK337" s="439"/>
      <c r="AL337" s="440"/>
      <c r="AM337" s="438">
        <v>11452</v>
      </c>
      <c r="AN337" s="439"/>
      <c r="AO337" s="439"/>
      <c r="AP337" s="440"/>
      <c r="AQ337" s="438">
        <v>11709</v>
      </c>
      <c r="AR337" s="439"/>
      <c r="AS337" s="439"/>
      <c r="AT337" s="440"/>
      <c r="AU337" s="3"/>
      <c r="AV337" s="436" t="s">
        <v>177</v>
      </c>
      <c r="AW337" s="436"/>
      <c r="AX337" s="436"/>
      <c r="AY337" s="436"/>
      <c r="AZ337" s="436"/>
      <c r="BA337" s="436"/>
      <c r="BB337" s="436"/>
      <c r="BC337" s="436"/>
      <c r="BD337" s="436"/>
      <c r="BE337" s="436"/>
      <c r="BF337" s="436"/>
      <c r="BG337" s="436"/>
      <c r="BH337" s="436"/>
      <c r="BI337" s="436"/>
      <c r="BJ337" s="436"/>
      <c r="BK337" s="436"/>
      <c r="BL337" s="249">
        <v>31949</v>
      </c>
      <c r="BM337" s="249"/>
      <c r="BN337" s="249"/>
      <c r="BO337" s="249"/>
      <c r="BP337" s="249"/>
      <c r="BQ337" s="249"/>
      <c r="BR337" s="249"/>
      <c r="BS337" s="249"/>
      <c r="BT337" s="249"/>
      <c r="BU337" s="43"/>
      <c r="BV337" s="17"/>
      <c r="BW337" s="393" t="s">
        <v>174</v>
      </c>
      <c r="BX337" s="393"/>
      <c r="BY337" s="393"/>
      <c r="BZ337" s="393"/>
      <c r="CA337" s="393"/>
      <c r="CB337" s="393"/>
      <c r="CC337" s="393"/>
      <c r="CD337" s="43"/>
      <c r="CE337" s="65"/>
      <c r="CF337" s="43"/>
      <c r="CG337" s="43"/>
      <c r="CH337" s="43"/>
      <c r="CI337" s="43"/>
      <c r="CJ337" s="43"/>
      <c r="CK337" s="43"/>
      <c r="CL337" s="6"/>
      <c r="CM337" s="7"/>
      <c r="CN337" s="61"/>
      <c r="CO337" s="7"/>
      <c r="CP337" s="162"/>
      <c r="CQ337" s="162"/>
      <c r="CS337" s="162"/>
      <c r="CT337" s="162"/>
      <c r="CU337" s="162"/>
      <c r="CV337" s="162"/>
      <c r="CW337" s="162"/>
    </row>
    <row r="338" spans="4:146" ht="18" customHeight="1" x14ac:dyDescent="0.35">
      <c r="D338" s="472" t="s">
        <v>168</v>
      </c>
      <c r="E338" s="472"/>
      <c r="F338" s="472"/>
      <c r="G338" s="472"/>
      <c r="H338" s="472"/>
      <c r="I338" s="472"/>
      <c r="J338" s="472"/>
      <c r="K338" s="472"/>
      <c r="L338" s="472"/>
      <c r="M338" s="438">
        <v>13356</v>
      </c>
      <c r="N338" s="439"/>
      <c r="O338" s="439"/>
      <c r="P338" s="440"/>
      <c r="Q338" s="438">
        <v>13682</v>
      </c>
      <c r="R338" s="439"/>
      <c r="S338" s="439"/>
      <c r="T338" s="440"/>
      <c r="U338" s="438">
        <v>13995</v>
      </c>
      <c r="V338" s="439"/>
      <c r="W338" s="439"/>
      <c r="X338" s="440"/>
      <c r="Y338" s="438">
        <v>14297</v>
      </c>
      <c r="Z338" s="439"/>
      <c r="AA338" s="440"/>
      <c r="AB338" s="438">
        <v>14594</v>
      </c>
      <c r="AC338" s="439"/>
      <c r="AD338" s="440"/>
      <c r="AE338" s="438">
        <v>14902</v>
      </c>
      <c r="AF338" s="439"/>
      <c r="AG338" s="439"/>
      <c r="AH338" s="440"/>
      <c r="AI338" s="438">
        <v>15232</v>
      </c>
      <c r="AJ338" s="439"/>
      <c r="AK338" s="439"/>
      <c r="AL338" s="440"/>
      <c r="AM338" s="438">
        <v>15582</v>
      </c>
      <c r="AN338" s="439"/>
      <c r="AO338" s="439"/>
      <c r="AP338" s="440"/>
      <c r="AQ338" s="438">
        <v>18775</v>
      </c>
      <c r="AR338" s="439"/>
      <c r="AS338" s="439"/>
      <c r="AT338" s="440"/>
      <c r="AU338" s="3"/>
      <c r="AV338" s="427" t="s">
        <v>178</v>
      </c>
      <c r="AW338" s="427"/>
      <c r="AX338" s="427"/>
      <c r="AY338" s="427"/>
      <c r="AZ338" s="427"/>
      <c r="BA338" s="427"/>
      <c r="BB338" s="427"/>
      <c r="BC338" s="427"/>
      <c r="BD338" s="427"/>
      <c r="BE338" s="427"/>
      <c r="BF338" s="427"/>
      <c r="BG338" s="427"/>
      <c r="BH338" s="427"/>
      <c r="BI338" s="427"/>
      <c r="BJ338" s="427"/>
      <c r="BK338" s="427"/>
      <c r="BL338" s="213">
        <v>68</v>
      </c>
      <c r="BM338" s="213"/>
      <c r="BN338" s="213"/>
      <c r="BO338" s="213"/>
      <c r="BP338" s="213"/>
      <c r="BQ338" s="213"/>
      <c r="BR338" s="213"/>
      <c r="BS338" s="213"/>
      <c r="BT338" s="213"/>
      <c r="BU338" s="43"/>
      <c r="BV338" s="62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5">
        <f>+BL334/BL339</f>
        <v>0</v>
      </c>
      <c r="CG338" s="435"/>
      <c r="CH338" s="435"/>
      <c r="CI338" s="435"/>
      <c r="CJ338" s="435"/>
      <c r="CK338" s="435"/>
      <c r="CL338" s="7"/>
      <c r="CM338" s="7"/>
      <c r="CN338" s="61"/>
      <c r="CO338" s="7"/>
      <c r="CP338" s="162"/>
      <c r="CQ338" s="162"/>
      <c r="CR338" s="162"/>
      <c r="CS338" s="162"/>
      <c r="CT338" s="162"/>
      <c r="CU338" s="162"/>
      <c r="CV338" s="162"/>
      <c r="CW338" s="162"/>
    </row>
    <row r="339" spans="4:146" ht="18" customHeight="1" x14ac:dyDescent="0.35">
      <c r="D339" s="472" t="s">
        <v>169</v>
      </c>
      <c r="E339" s="472"/>
      <c r="F339" s="472"/>
      <c r="G339" s="472"/>
      <c r="H339" s="472"/>
      <c r="I339" s="472"/>
      <c r="J339" s="472"/>
      <c r="K339" s="472"/>
      <c r="L339" s="472"/>
      <c r="M339" s="438">
        <v>3574</v>
      </c>
      <c r="N339" s="439"/>
      <c r="O339" s="439"/>
      <c r="P339" s="440"/>
      <c r="Q339" s="438">
        <v>3733</v>
      </c>
      <c r="R339" s="439"/>
      <c r="S339" s="439"/>
      <c r="T339" s="440"/>
      <c r="U339" s="438">
        <v>3894</v>
      </c>
      <c r="V339" s="439"/>
      <c r="W339" s="439"/>
      <c r="X339" s="440"/>
      <c r="Y339" s="438">
        <v>4066</v>
      </c>
      <c r="Z339" s="439"/>
      <c r="AA339" s="440"/>
      <c r="AB339" s="438">
        <v>4246</v>
      </c>
      <c r="AC339" s="439"/>
      <c r="AD339" s="440"/>
      <c r="AE339" s="438">
        <v>4434</v>
      </c>
      <c r="AF339" s="439"/>
      <c r="AG339" s="439"/>
      <c r="AH339" s="440"/>
      <c r="AI339" s="438">
        <v>4627</v>
      </c>
      <c r="AJ339" s="439"/>
      <c r="AK339" s="439"/>
      <c r="AL339" s="440"/>
      <c r="AM339" s="438">
        <v>4825</v>
      </c>
      <c r="AN339" s="439"/>
      <c r="AO339" s="439"/>
      <c r="AP339" s="440"/>
      <c r="AQ339" s="438">
        <v>5027</v>
      </c>
      <c r="AR339" s="439"/>
      <c r="AS339" s="439"/>
      <c r="AT339" s="440"/>
      <c r="AU339" s="3"/>
      <c r="AV339" s="437" t="s">
        <v>121</v>
      </c>
      <c r="AW339" s="437"/>
      <c r="AX339" s="437"/>
      <c r="AY339" s="437"/>
      <c r="AZ339" s="437"/>
      <c r="BA339" s="437"/>
      <c r="BB339" s="437"/>
      <c r="BC339" s="437"/>
      <c r="BD339" s="437"/>
      <c r="BE339" s="437"/>
      <c r="BF339" s="437"/>
      <c r="BG339" s="437"/>
      <c r="BH339" s="437"/>
      <c r="BI339" s="437"/>
      <c r="BJ339" s="437"/>
      <c r="BK339" s="437"/>
      <c r="BL339" s="424">
        <f>SUM(BL333:BT338)</f>
        <v>32748</v>
      </c>
      <c r="BM339" s="424"/>
      <c r="BN339" s="424"/>
      <c r="BO339" s="424"/>
      <c r="BP339" s="424"/>
      <c r="BQ339" s="424"/>
      <c r="BR339" s="424"/>
      <c r="BS339" s="424"/>
      <c r="BT339" s="424"/>
      <c r="BU339" s="8"/>
      <c r="BV339" s="19"/>
      <c r="BW339" s="63"/>
      <c r="BX339" s="63"/>
      <c r="BY339" s="63"/>
      <c r="BZ339" s="63"/>
      <c r="CA339" s="63"/>
      <c r="CB339" s="63"/>
      <c r="CC339" s="63"/>
      <c r="CD339" s="63"/>
      <c r="CE339" s="20"/>
      <c r="CF339" s="63"/>
      <c r="CG339" s="63"/>
      <c r="CH339" s="63"/>
      <c r="CI339" s="63"/>
      <c r="CJ339" s="63"/>
      <c r="CK339" s="63"/>
      <c r="CL339" s="20"/>
      <c r="CM339" s="63"/>
      <c r="CN339" s="64"/>
      <c r="CO339" s="8"/>
      <c r="CP339" s="163"/>
      <c r="CQ339" s="163"/>
      <c r="CR339" s="167"/>
      <c r="CS339" s="163"/>
      <c r="CT339" s="163"/>
      <c r="CU339" s="163"/>
      <c r="CV339" s="163"/>
      <c r="CW339" s="163"/>
    </row>
    <row r="340" spans="4:146" ht="14.25" customHeight="1" x14ac:dyDescent="0.35">
      <c r="D340" s="404" t="s">
        <v>374</v>
      </c>
      <c r="E340" s="404"/>
      <c r="F340" s="404"/>
      <c r="G340" s="404"/>
      <c r="H340" s="404"/>
      <c r="I340" s="404"/>
      <c r="J340" s="404"/>
      <c r="K340" s="404"/>
      <c r="L340" s="404"/>
      <c r="M340" s="404"/>
      <c r="N340" s="404"/>
      <c r="O340" s="404"/>
      <c r="P340" s="404"/>
      <c r="Q340" s="404"/>
      <c r="R340" s="404"/>
      <c r="S340" s="404"/>
      <c r="T340" s="404"/>
      <c r="U340" s="404"/>
      <c r="V340" s="404"/>
      <c r="W340" s="404"/>
      <c r="X340" s="404"/>
      <c r="Y340" s="404"/>
      <c r="Z340" s="404"/>
      <c r="AA340" s="404"/>
      <c r="AB340" s="404"/>
      <c r="AC340" s="404"/>
      <c r="AD340" s="404"/>
      <c r="AE340" s="404"/>
      <c r="AF340" s="404"/>
      <c r="AG340" s="404"/>
      <c r="AH340" s="404"/>
      <c r="AI340" s="404"/>
      <c r="AJ340" s="404"/>
      <c r="AK340" s="404"/>
      <c r="AL340" s="404"/>
      <c r="AM340" s="404"/>
      <c r="AN340" s="404"/>
      <c r="AO340" s="404"/>
      <c r="AP340" s="404"/>
      <c r="AQ340" s="404"/>
      <c r="AR340" s="404"/>
      <c r="AS340" s="404"/>
      <c r="AT340" s="404"/>
      <c r="AU340" s="58"/>
      <c r="AV340" s="10" t="s">
        <v>179</v>
      </c>
      <c r="BF340" s="6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314" t="s">
        <v>182</v>
      </c>
      <c r="BW340" s="314"/>
      <c r="BX340" s="314"/>
      <c r="BY340" s="314"/>
      <c r="BZ340" s="314"/>
      <c r="CA340" s="314"/>
      <c r="CB340" s="314"/>
      <c r="CC340" s="314"/>
      <c r="CD340" s="314"/>
      <c r="CE340" s="314"/>
      <c r="CF340" s="314"/>
      <c r="CG340" s="314"/>
      <c r="CH340" s="314"/>
      <c r="CI340" s="314"/>
      <c r="CJ340" s="314"/>
      <c r="CK340" s="314"/>
      <c r="CL340" s="314"/>
      <c r="CM340" s="314"/>
      <c r="CN340" s="314"/>
      <c r="CO340" s="8"/>
      <c r="CP340" s="163"/>
      <c r="CQ340" s="163"/>
      <c r="CR340" s="163"/>
      <c r="CS340" s="163"/>
      <c r="CT340" s="163"/>
      <c r="CU340" s="163"/>
      <c r="CV340" s="163"/>
      <c r="CW340" s="163"/>
    </row>
    <row r="341" spans="4:146" ht="14.25" customHeight="1" x14ac:dyDescent="0.35">
      <c r="AK341" s="3"/>
      <c r="AL341" s="60"/>
      <c r="AM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</row>
    <row r="342" spans="4:146" ht="14.25" customHeight="1" x14ac:dyDescent="0.35">
      <c r="D342" s="425" t="s">
        <v>186</v>
      </c>
      <c r="E342" s="425"/>
      <c r="F342" s="425"/>
      <c r="G342" s="425"/>
      <c r="H342" s="425"/>
      <c r="I342" s="425"/>
      <c r="J342" s="425"/>
      <c r="K342" s="425"/>
      <c r="L342" s="425"/>
      <c r="M342" s="425"/>
      <c r="N342" s="425"/>
      <c r="O342" s="425"/>
      <c r="P342" s="425"/>
      <c r="Q342" s="425"/>
      <c r="R342" s="425"/>
      <c r="S342" s="425"/>
      <c r="T342" s="425"/>
      <c r="U342" s="425"/>
      <c r="V342" s="425"/>
      <c r="W342" s="425"/>
      <c r="X342" s="425"/>
      <c r="Y342" s="425"/>
      <c r="Z342" s="425"/>
      <c r="AA342" s="425"/>
      <c r="AB342" s="425"/>
      <c r="AC342" s="425"/>
      <c r="AD342" s="425"/>
      <c r="AE342" s="425"/>
      <c r="AF342" s="425"/>
      <c r="AG342" s="425"/>
      <c r="AH342" s="425"/>
      <c r="AI342" s="425"/>
      <c r="AJ342" s="425"/>
      <c r="AK342" s="425"/>
      <c r="AL342" s="425"/>
      <c r="AM342" s="425"/>
      <c r="AN342" s="425"/>
      <c r="AO342" s="425"/>
      <c r="AP342" s="425"/>
      <c r="AQ342" s="425"/>
      <c r="AR342" s="425"/>
      <c r="AS342" s="425"/>
      <c r="AT342" s="425"/>
    </row>
    <row r="343" spans="4:146" ht="14.25" customHeight="1" x14ac:dyDescent="0.35">
      <c r="D343" s="310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310"/>
      <c r="T343" s="310"/>
      <c r="U343" s="310"/>
      <c r="V343" s="310"/>
      <c r="W343" s="310"/>
      <c r="X343" s="310"/>
      <c r="Y343" s="310"/>
      <c r="Z343" s="310"/>
      <c r="AA343" s="310"/>
      <c r="AB343" s="310"/>
      <c r="AC343" s="310"/>
      <c r="AD343" s="310"/>
      <c r="AE343" s="310"/>
      <c r="AF343" s="310"/>
      <c r="AG343" s="310"/>
      <c r="AH343" s="310"/>
      <c r="AI343" s="310"/>
      <c r="AJ343" s="310"/>
      <c r="AK343" s="310"/>
      <c r="AL343" s="310"/>
      <c r="AM343" s="310"/>
      <c r="AN343" s="310"/>
      <c r="AO343" s="310"/>
      <c r="AP343" s="310"/>
      <c r="AQ343" s="310"/>
      <c r="AR343" s="310"/>
      <c r="AS343" s="310"/>
      <c r="AT343" s="310"/>
      <c r="EH343" s="306" t="s">
        <v>197</v>
      </c>
      <c r="EI343" s="306"/>
      <c r="EJ343" s="306"/>
      <c r="EK343" s="306"/>
      <c r="EM343" s="306"/>
      <c r="EN343" s="306"/>
      <c r="EO343" s="306"/>
      <c r="EP343" s="306"/>
    </row>
    <row r="344" spans="4:146" ht="14.25" customHeight="1" x14ac:dyDescent="0.35">
      <c r="D344" s="289" t="s">
        <v>209</v>
      </c>
      <c r="E344" s="289"/>
      <c r="F344" s="289"/>
      <c r="G344" s="289"/>
      <c r="H344" s="289"/>
      <c r="I344" s="289"/>
      <c r="J344" s="289"/>
      <c r="K344" s="289"/>
      <c r="L344" s="289"/>
      <c r="M344" s="289"/>
      <c r="N344" s="289"/>
      <c r="O344" s="289"/>
      <c r="P344" s="289"/>
      <c r="Q344" s="289"/>
      <c r="R344" s="289"/>
      <c r="S344" s="289"/>
      <c r="T344" s="289"/>
      <c r="U344" s="289"/>
      <c r="V344" s="289"/>
      <c r="W344" s="289">
        <v>2005</v>
      </c>
      <c r="X344" s="289"/>
      <c r="Y344" s="289"/>
      <c r="Z344" s="289"/>
      <c r="AA344" s="289"/>
      <c r="AB344" s="289"/>
      <c r="AC344" s="289"/>
      <c r="AD344" s="289"/>
      <c r="AE344" s="289">
        <v>2017</v>
      </c>
      <c r="AF344" s="289"/>
      <c r="AG344" s="289"/>
      <c r="AH344" s="289"/>
      <c r="AI344" s="289"/>
      <c r="AJ344" s="289"/>
      <c r="AK344" s="289"/>
      <c r="AL344" s="289"/>
      <c r="AM344" s="289">
        <v>2020</v>
      </c>
      <c r="AN344" s="289"/>
      <c r="AO344" s="289"/>
      <c r="AP344" s="289"/>
      <c r="AQ344" s="289"/>
      <c r="AR344" s="289"/>
      <c r="AS344" s="289"/>
      <c r="AT344" s="289"/>
      <c r="EH344" s="627" t="s">
        <v>187</v>
      </c>
      <c r="EI344" s="627">
        <v>2005</v>
      </c>
      <c r="EJ344" s="627">
        <v>2017</v>
      </c>
      <c r="EK344" s="627">
        <v>2020</v>
      </c>
      <c r="EM344" s="633" t="s">
        <v>199</v>
      </c>
      <c r="EN344" s="627">
        <v>2005</v>
      </c>
      <c r="EO344" s="627">
        <v>2017</v>
      </c>
      <c r="EP344" s="627">
        <v>2020</v>
      </c>
    </row>
    <row r="345" spans="4:146" ht="14.25" customHeight="1" x14ac:dyDescent="0.35">
      <c r="D345" s="289"/>
      <c r="E345" s="289"/>
      <c r="F345" s="289"/>
      <c r="G345" s="289"/>
      <c r="H345" s="289"/>
      <c r="I345" s="289"/>
      <c r="J345" s="289"/>
      <c r="K345" s="289"/>
      <c r="L345" s="289"/>
      <c r="M345" s="289"/>
      <c r="N345" s="289"/>
      <c r="O345" s="289"/>
      <c r="P345" s="289"/>
      <c r="Q345" s="289"/>
      <c r="R345" s="289"/>
      <c r="S345" s="289"/>
      <c r="T345" s="289"/>
      <c r="U345" s="289"/>
      <c r="V345" s="289"/>
      <c r="W345" s="289"/>
      <c r="X345" s="289"/>
      <c r="Y345" s="289"/>
      <c r="Z345" s="289"/>
      <c r="AA345" s="289"/>
      <c r="AB345" s="289"/>
      <c r="AC345" s="289"/>
      <c r="AD345" s="289"/>
      <c r="AE345" s="289"/>
      <c r="AF345" s="289"/>
      <c r="AG345" s="289"/>
      <c r="AH345" s="289"/>
      <c r="AI345" s="289"/>
      <c r="AJ345" s="289"/>
      <c r="AK345" s="289"/>
      <c r="AL345" s="289"/>
      <c r="AM345" s="289"/>
      <c r="AN345" s="289"/>
      <c r="AO345" s="289"/>
      <c r="AP345" s="289"/>
      <c r="AQ345" s="289"/>
      <c r="AR345" s="289"/>
      <c r="AS345" s="289"/>
      <c r="AT345" s="289"/>
      <c r="EH345" s="173" t="s">
        <v>188</v>
      </c>
      <c r="EI345" s="626">
        <v>3395</v>
      </c>
      <c r="EJ345" s="626">
        <v>4268</v>
      </c>
      <c r="EK345" s="626">
        <v>4517</v>
      </c>
      <c r="EM345" s="634" t="s">
        <v>200</v>
      </c>
      <c r="EN345" s="635">
        <f t="shared" ref="EN345:EN353" si="8">+W346</f>
        <v>62.42909090909091</v>
      </c>
      <c r="EO345" s="635">
        <f t="shared" ref="EO345:EO353" si="9">+AE346</f>
        <v>55.025786759288501</v>
      </c>
      <c r="EP345" s="635">
        <f t="shared" ref="EP345:EP353" si="10">+AM346</f>
        <v>55.71386362890253</v>
      </c>
    </row>
    <row r="346" spans="4:146" ht="14.25" customHeight="1" x14ac:dyDescent="0.35">
      <c r="D346" s="398" t="s">
        <v>200</v>
      </c>
      <c r="E346" s="398"/>
      <c r="F346" s="398"/>
      <c r="G346" s="398"/>
      <c r="H346" s="398"/>
      <c r="I346" s="398"/>
      <c r="J346" s="398"/>
      <c r="K346" s="398"/>
      <c r="L346" s="398"/>
      <c r="M346" s="398"/>
      <c r="N346" s="398"/>
      <c r="O346" s="398"/>
      <c r="P346" s="398"/>
      <c r="Q346" s="398"/>
      <c r="R346" s="398"/>
      <c r="S346" s="398"/>
      <c r="T346" s="398"/>
      <c r="U346" s="398"/>
      <c r="V346" s="398"/>
      <c r="W346" s="428">
        <f>+((EI346+EI352)/EI349)*100</f>
        <v>62.42909090909091</v>
      </c>
      <c r="X346" s="429"/>
      <c r="Y346" s="429"/>
      <c r="Z346" s="429"/>
      <c r="AA346" s="429"/>
      <c r="AB346" s="429"/>
      <c r="AC346" s="429"/>
      <c r="AD346" s="430"/>
      <c r="AE346" s="428">
        <f>+((EJ346+EJ352)/EJ349)*100</f>
        <v>55.025786759288501</v>
      </c>
      <c r="AF346" s="429"/>
      <c r="AG346" s="429"/>
      <c r="AH346" s="429"/>
      <c r="AI346" s="429"/>
      <c r="AJ346" s="429"/>
      <c r="AK346" s="429"/>
      <c r="AL346" s="430"/>
      <c r="AM346" s="428">
        <f>+((EK346+EK352)/EK349)*100</f>
        <v>55.71386362890253</v>
      </c>
      <c r="AN346" s="429"/>
      <c r="AO346" s="429"/>
      <c r="AP346" s="429"/>
      <c r="AQ346" s="429"/>
      <c r="AR346" s="429"/>
      <c r="AS346" s="429"/>
      <c r="AT346" s="430"/>
      <c r="EH346" s="636" t="s">
        <v>189</v>
      </c>
      <c r="EI346" s="626">
        <v>10719</v>
      </c>
      <c r="EJ346" s="626">
        <v>12292</v>
      </c>
      <c r="EK346" s="626">
        <v>13100</v>
      </c>
      <c r="EM346" s="163" t="s">
        <v>201</v>
      </c>
      <c r="EN346" s="635">
        <f t="shared" si="8"/>
        <v>51.970909090909089</v>
      </c>
      <c r="EO346" s="635">
        <f t="shared" si="9"/>
        <v>43.125285057713228</v>
      </c>
      <c r="EP346" s="635">
        <f t="shared" si="10"/>
        <v>43.005810708775158</v>
      </c>
    </row>
    <row r="347" spans="4:146" ht="14.25" customHeight="1" x14ac:dyDescent="0.35">
      <c r="D347" s="398" t="s">
        <v>201</v>
      </c>
      <c r="E347" s="398"/>
      <c r="F347" s="398"/>
      <c r="G347" s="398"/>
      <c r="H347" s="398"/>
      <c r="I347" s="398"/>
      <c r="J347" s="398"/>
      <c r="K347" s="398"/>
      <c r="L347" s="398"/>
      <c r="M347" s="398"/>
      <c r="N347" s="398"/>
      <c r="O347" s="398"/>
      <c r="P347" s="398"/>
      <c r="Q347" s="398"/>
      <c r="R347" s="398"/>
      <c r="S347" s="398"/>
      <c r="T347" s="398"/>
      <c r="U347" s="398"/>
      <c r="V347" s="398"/>
      <c r="W347" s="428">
        <f>+EI346/EI349*100</f>
        <v>51.970909090909089</v>
      </c>
      <c r="X347" s="429"/>
      <c r="Y347" s="429"/>
      <c r="Z347" s="429"/>
      <c r="AA347" s="429"/>
      <c r="AB347" s="429"/>
      <c r="AC347" s="429"/>
      <c r="AD347" s="430"/>
      <c r="AE347" s="428">
        <f>+EJ346/EJ349*100</f>
        <v>43.125285057713228</v>
      </c>
      <c r="AF347" s="429"/>
      <c r="AG347" s="429"/>
      <c r="AH347" s="429"/>
      <c r="AI347" s="429"/>
      <c r="AJ347" s="429"/>
      <c r="AK347" s="429"/>
      <c r="AL347" s="430"/>
      <c r="AM347" s="428">
        <f>+EK346/EK349*100</f>
        <v>43.005810708775158</v>
      </c>
      <c r="AN347" s="429"/>
      <c r="AO347" s="429"/>
      <c r="AP347" s="429"/>
      <c r="AQ347" s="429"/>
      <c r="AR347" s="429"/>
      <c r="AS347" s="429"/>
      <c r="AT347" s="430"/>
      <c r="EH347" s="636" t="s">
        <v>190</v>
      </c>
      <c r="EI347" s="626">
        <v>3737</v>
      </c>
      <c r="EJ347" s="626">
        <v>4090</v>
      </c>
      <c r="EK347" s="626">
        <v>4376</v>
      </c>
      <c r="EM347" s="163" t="s">
        <v>202</v>
      </c>
      <c r="EN347" s="635">
        <f t="shared" si="8"/>
        <v>10.458181818181817</v>
      </c>
      <c r="EO347" s="635">
        <f t="shared" si="9"/>
        <v>11.900501701575273</v>
      </c>
      <c r="EP347" s="635">
        <f t="shared" si="10"/>
        <v>12.708052920127377</v>
      </c>
    </row>
    <row r="348" spans="4:146" ht="14.25" customHeight="1" x14ac:dyDescent="0.35">
      <c r="D348" s="398" t="s">
        <v>202</v>
      </c>
      <c r="E348" s="398"/>
      <c r="F348" s="398"/>
      <c r="G348" s="398"/>
      <c r="H348" s="398"/>
      <c r="I348" s="398"/>
      <c r="J348" s="398"/>
      <c r="K348" s="398"/>
      <c r="L348" s="398"/>
      <c r="M348" s="398"/>
      <c r="N348" s="398"/>
      <c r="O348" s="398"/>
      <c r="P348" s="398"/>
      <c r="Q348" s="398"/>
      <c r="R348" s="398"/>
      <c r="S348" s="398"/>
      <c r="T348" s="398"/>
      <c r="U348" s="398"/>
      <c r="V348" s="398"/>
      <c r="W348" s="428">
        <f>+(EI352/EI349)*100</f>
        <v>10.458181818181817</v>
      </c>
      <c r="X348" s="429"/>
      <c r="Y348" s="429"/>
      <c r="Z348" s="429"/>
      <c r="AA348" s="429"/>
      <c r="AB348" s="429"/>
      <c r="AC348" s="429"/>
      <c r="AD348" s="430"/>
      <c r="AE348" s="428">
        <f>+(EJ352/EJ349)*100</f>
        <v>11.900501701575273</v>
      </c>
      <c r="AF348" s="429"/>
      <c r="AG348" s="429"/>
      <c r="AH348" s="429"/>
      <c r="AI348" s="429"/>
      <c r="AJ348" s="429"/>
      <c r="AK348" s="429"/>
      <c r="AL348" s="430"/>
      <c r="AM348" s="428">
        <f>+(EK352/EK349)*100</f>
        <v>12.708052920127377</v>
      </c>
      <c r="AN348" s="429"/>
      <c r="AO348" s="429"/>
      <c r="AP348" s="429"/>
      <c r="AQ348" s="429"/>
      <c r="AR348" s="429"/>
      <c r="AS348" s="429"/>
      <c r="AT348" s="430"/>
      <c r="EH348" s="636" t="s">
        <v>191</v>
      </c>
      <c r="EI348" s="626">
        <v>5170</v>
      </c>
      <c r="EJ348" s="626">
        <v>7430</v>
      </c>
      <c r="EK348" s="626">
        <v>8120</v>
      </c>
      <c r="EM348" s="163" t="s">
        <v>203</v>
      </c>
      <c r="EN348" s="635">
        <f t="shared" si="8"/>
        <v>20.123145815841028</v>
      </c>
      <c r="EO348" s="635">
        <f t="shared" si="9"/>
        <v>27.595183859420764</v>
      </c>
      <c r="EP348" s="635">
        <f t="shared" si="10"/>
        <v>29.549618320610687</v>
      </c>
    </row>
    <row r="349" spans="4:146" ht="14.25" customHeight="1" x14ac:dyDescent="0.35">
      <c r="D349" s="398" t="s">
        <v>203</v>
      </c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8"/>
      <c r="Q349" s="398"/>
      <c r="R349" s="398"/>
      <c r="S349" s="398"/>
      <c r="T349" s="398"/>
      <c r="U349" s="398"/>
      <c r="V349" s="398"/>
      <c r="W349" s="428">
        <f>+EI352/EI346*100</f>
        <v>20.123145815841028</v>
      </c>
      <c r="X349" s="429"/>
      <c r="Y349" s="429"/>
      <c r="Z349" s="429"/>
      <c r="AA349" s="429"/>
      <c r="AB349" s="429"/>
      <c r="AC349" s="429"/>
      <c r="AD349" s="430"/>
      <c r="AE349" s="428">
        <f>+EJ352/EJ346*100</f>
        <v>27.595183859420764</v>
      </c>
      <c r="AF349" s="429"/>
      <c r="AG349" s="429"/>
      <c r="AH349" s="429"/>
      <c r="AI349" s="429"/>
      <c r="AJ349" s="429"/>
      <c r="AK349" s="429"/>
      <c r="AL349" s="430"/>
      <c r="AM349" s="428">
        <f>+EK352/EK346*100</f>
        <v>29.549618320610687</v>
      </c>
      <c r="AN349" s="429"/>
      <c r="AO349" s="429"/>
      <c r="AP349" s="429"/>
      <c r="AQ349" s="429"/>
      <c r="AR349" s="429"/>
      <c r="AS349" s="429"/>
      <c r="AT349" s="430"/>
      <c r="EH349" s="636" t="s">
        <v>192</v>
      </c>
      <c r="EI349" s="626">
        <v>20625</v>
      </c>
      <c r="EJ349" s="626">
        <v>28503</v>
      </c>
      <c r="EK349" s="626">
        <v>30461</v>
      </c>
      <c r="EM349" s="163" t="s">
        <v>204</v>
      </c>
      <c r="EN349" s="635">
        <f t="shared" si="8"/>
        <v>36.532220676866018</v>
      </c>
      <c r="EO349" s="635">
        <f t="shared" si="9"/>
        <v>36.615566037735846</v>
      </c>
      <c r="EP349" s="635">
        <f t="shared" si="10"/>
        <v>35.494704210798247</v>
      </c>
    </row>
    <row r="350" spans="4:146" ht="14.25" customHeight="1" x14ac:dyDescent="0.35">
      <c r="D350" s="398" t="s">
        <v>204</v>
      </c>
      <c r="E350" s="398"/>
      <c r="F350" s="398"/>
      <c r="G350" s="398"/>
      <c r="H350" s="398"/>
      <c r="I350" s="398"/>
      <c r="J350" s="398"/>
      <c r="K350" s="398"/>
      <c r="L350" s="398"/>
      <c r="M350" s="398"/>
      <c r="N350" s="398"/>
      <c r="O350" s="398"/>
      <c r="P350" s="398"/>
      <c r="Q350" s="398"/>
      <c r="R350" s="398"/>
      <c r="S350" s="398"/>
      <c r="T350" s="398"/>
      <c r="U350" s="398"/>
      <c r="V350" s="398"/>
      <c r="W350" s="428">
        <f>+EI351/EI352*100</f>
        <v>36.532220676866018</v>
      </c>
      <c r="X350" s="429"/>
      <c r="Y350" s="429"/>
      <c r="Z350" s="429"/>
      <c r="AA350" s="429"/>
      <c r="AB350" s="429"/>
      <c r="AC350" s="429"/>
      <c r="AD350" s="430"/>
      <c r="AE350" s="428">
        <f>+EJ351/EJ352*100</f>
        <v>36.615566037735846</v>
      </c>
      <c r="AF350" s="429"/>
      <c r="AG350" s="429"/>
      <c r="AH350" s="429"/>
      <c r="AI350" s="429"/>
      <c r="AJ350" s="429"/>
      <c r="AK350" s="429"/>
      <c r="AL350" s="430"/>
      <c r="AM350" s="428">
        <f>+EK351/EK352*100</f>
        <v>35.494704210798247</v>
      </c>
      <c r="AN350" s="429"/>
      <c r="AO350" s="429"/>
      <c r="AP350" s="429"/>
      <c r="AQ350" s="429"/>
      <c r="AR350" s="429"/>
      <c r="AS350" s="429"/>
      <c r="AT350" s="430"/>
      <c r="EH350" s="636" t="s">
        <v>193</v>
      </c>
      <c r="EI350" s="626">
        <v>2164</v>
      </c>
      <c r="EJ350" s="626">
        <v>3632</v>
      </c>
      <c r="EK350" s="626">
        <v>4101</v>
      </c>
      <c r="EM350" s="163" t="s">
        <v>205</v>
      </c>
      <c r="EN350" s="635">
        <f t="shared" si="8"/>
        <v>39.321287931433865</v>
      </c>
      <c r="EO350" s="635">
        <f t="shared" si="9"/>
        <v>37.026112605187819</v>
      </c>
      <c r="EP350" s="635">
        <f t="shared" si="10"/>
        <v>37.024590163934427</v>
      </c>
    </row>
    <row r="351" spans="4:146" ht="14.25" customHeight="1" x14ac:dyDescent="0.35">
      <c r="D351" s="398" t="s">
        <v>205</v>
      </c>
      <c r="E351" s="398"/>
      <c r="F351" s="398"/>
      <c r="G351" s="398"/>
      <c r="H351" s="398"/>
      <c r="I351" s="398"/>
      <c r="J351" s="398"/>
      <c r="K351" s="398"/>
      <c r="L351" s="398"/>
      <c r="M351" s="398"/>
      <c r="N351" s="398"/>
      <c r="O351" s="398"/>
      <c r="P351" s="398"/>
      <c r="Q351" s="398"/>
      <c r="R351" s="398"/>
      <c r="S351" s="398"/>
      <c r="T351" s="398"/>
      <c r="U351" s="398"/>
      <c r="V351" s="398"/>
      <c r="W351" s="428">
        <f>+EI345/EI353*100</f>
        <v>39.321287931433865</v>
      </c>
      <c r="X351" s="429"/>
      <c r="Y351" s="429"/>
      <c r="Z351" s="429"/>
      <c r="AA351" s="429"/>
      <c r="AB351" s="429"/>
      <c r="AC351" s="429"/>
      <c r="AD351" s="430"/>
      <c r="AE351" s="428">
        <f>+EJ345/EJ353*100</f>
        <v>37.026112605187819</v>
      </c>
      <c r="AF351" s="429"/>
      <c r="AG351" s="429"/>
      <c r="AH351" s="429"/>
      <c r="AI351" s="429"/>
      <c r="AJ351" s="429"/>
      <c r="AK351" s="429"/>
      <c r="AL351" s="430"/>
      <c r="AM351" s="428">
        <f>+EK345/EK353*100</f>
        <v>37.024590163934427</v>
      </c>
      <c r="AN351" s="429"/>
      <c r="AO351" s="429"/>
      <c r="AP351" s="429"/>
      <c r="AQ351" s="429"/>
      <c r="AR351" s="429"/>
      <c r="AS351" s="429"/>
      <c r="AT351" s="430"/>
      <c r="EH351" s="636" t="s">
        <v>194</v>
      </c>
      <c r="EI351" s="626">
        <v>788</v>
      </c>
      <c r="EJ351" s="626">
        <v>1242</v>
      </c>
      <c r="EK351" s="626">
        <v>1374</v>
      </c>
      <c r="EM351" s="637" t="s">
        <v>206</v>
      </c>
      <c r="EN351" s="635">
        <f t="shared" si="8"/>
        <v>238.90942698706098</v>
      </c>
      <c r="EO351" s="635">
        <f t="shared" si="9"/>
        <v>204.57048458149779</v>
      </c>
      <c r="EP351" s="635">
        <f t="shared" si="10"/>
        <v>198.00048768593027</v>
      </c>
    </row>
    <row r="352" spans="4:146" ht="14.25" customHeight="1" x14ac:dyDescent="0.35">
      <c r="D352" s="529" t="s">
        <v>206</v>
      </c>
      <c r="E352" s="529"/>
      <c r="F352" s="529"/>
      <c r="G352" s="529"/>
      <c r="H352" s="529"/>
      <c r="I352" s="529"/>
      <c r="J352" s="529"/>
      <c r="K352" s="529"/>
      <c r="L352" s="529"/>
      <c r="M352" s="529"/>
      <c r="N352" s="529"/>
      <c r="O352" s="529"/>
      <c r="P352" s="529"/>
      <c r="Q352" s="529"/>
      <c r="R352" s="529"/>
      <c r="S352" s="529"/>
      <c r="T352" s="529"/>
      <c r="U352" s="529"/>
      <c r="V352" s="529"/>
      <c r="W352" s="428">
        <f>+EI348/EI350*100</f>
        <v>238.90942698706098</v>
      </c>
      <c r="X352" s="429"/>
      <c r="Y352" s="429"/>
      <c r="Z352" s="429"/>
      <c r="AA352" s="429"/>
      <c r="AB352" s="429"/>
      <c r="AC352" s="429"/>
      <c r="AD352" s="430"/>
      <c r="AE352" s="428">
        <f>+EJ348/EJ350*100</f>
        <v>204.57048458149779</v>
      </c>
      <c r="AF352" s="429"/>
      <c r="AG352" s="429"/>
      <c r="AH352" s="429"/>
      <c r="AI352" s="429"/>
      <c r="AJ352" s="429"/>
      <c r="AK352" s="429"/>
      <c r="AL352" s="430"/>
      <c r="AM352" s="428">
        <f>+EK348/EK350*100</f>
        <v>198.00048768593027</v>
      </c>
      <c r="AN352" s="429"/>
      <c r="AO352" s="429"/>
      <c r="AP352" s="429"/>
      <c r="AQ352" s="429"/>
      <c r="AR352" s="429"/>
      <c r="AS352" s="429"/>
      <c r="AT352" s="430"/>
      <c r="EH352" s="636" t="s">
        <v>195</v>
      </c>
      <c r="EI352" s="626">
        <v>2157</v>
      </c>
      <c r="EJ352" s="626">
        <v>3392</v>
      </c>
      <c r="EK352" s="626">
        <v>3871</v>
      </c>
      <c r="EM352" s="163" t="s">
        <v>207</v>
      </c>
      <c r="EN352" s="635">
        <f t="shared" si="8"/>
        <v>90.84827401659085</v>
      </c>
      <c r="EO352" s="635">
        <f t="shared" si="9"/>
        <v>104.35207823960879</v>
      </c>
      <c r="EP352" s="635">
        <f t="shared" si="10"/>
        <v>103.22212065813528</v>
      </c>
    </row>
    <row r="353" spans="4:146" ht="14.25" customHeight="1" x14ac:dyDescent="0.35">
      <c r="D353" s="398" t="s">
        <v>207</v>
      </c>
      <c r="E353" s="398"/>
      <c r="F353" s="398"/>
      <c r="G353" s="398"/>
      <c r="H353" s="398"/>
      <c r="I353" s="398"/>
      <c r="J353" s="398"/>
      <c r="K353" s="398"/>
      <c r="L353" s="398"/>
      <c r="M353" s="398"/>
      <c r="N353" s="398"/>
      <c r="O353" s="398"/>
      <c r="P353" s="398"/>
      <c r="Q353" s="398"/>
      <c r="R353" s="398"/>
      <c r="S353" s="398"/>
      <c r="T353" s="398"/>
      <c r="U353" s="398"/>
      <c r="V353" s="398"/>
      <c r="W353" s="428">
        <f>+EI345/EI347*100</f>
        <v>90.84827401659085</v>
      </c>
      <c r="X353" s="429"/>
      <c r="Y353" s="429"/>
      <c r="Z353" s="429"/>
      <c r="AA353" s="429"/>
      <c r="AB353" s="429"/>
      <c r="AC353" s="429"/>
      <c r="AD353" s="430"/>
      <c r="AE353" s="428">
        <f>+EJ345/EJ347*100</f>
        <v>104.35207823960879</v>
      </c>
      <c r="AF353" s="429"/>
      <c r="AG353" s="429"/>
      <c r="AH353" s="429"/>
      <c r="AI353" s="429"/>
      <c r="AJ353" s="429"/>
      <c r="AK353" s="429"/>
      <c r="AL353" s="430"/>
      <c r="AM353" s="428">
        <f>+EK345/EK347*100</f>
        <v>103.22212065813528</v>
      </c>
      <c r="AN353" s="429"/>
      <c r="AO353" s="429"/>
      <c r="AP353" s="429"/>
      <c r="AQ353" s="429"/>
      <c r="AR353" s="429"/>
      <c r="AS353" s="429"/>
      <c r="AT353" s="430"/>
      <c r="EH353" s="636" t="s">
        <v>196</v>
      </c>
      <c r="EI353" s="626">
        <v>8634</v>
      </c>
      <c r="EJ353" s="626">
        <v>11527</v>
      </c>
      <c r="EK353" s="626">
        <v>12200</v>
      </c>
      <c r="EM353" s="163" t="s">
        <v>208</v>
      </c>
      <c r="EN353" s="635">
        <f t="shared" si="8"/>
        <v>97.809400094473304</v>
      </c>
      <c r="EO353" s="635">
        <f t="shared" si="9"/>
        <v>97.281007232788639</v>
      </c>
      <c r="EP353" s="635">
        <f t="shared" si="10"/>
        <v>97.083142892757721</v>
      </c>
    </row>
    <row r="354" spans="4:146" ht="14.25" customHeight="1" x14ac:dyDescent="0.35">
      <c r="D354" s="398" t="s">
        <v>208</v>
      </c>
      <c r="E354" s="398"/>
      <c r="F354" s="398"/>
      <c r="G354" s="398"/>
      <c r="H354" s="398"/>
      <c r="I354" s="398"/>
      <c r="J354" s="398"/>
      <c r="K354" s="398"/>
      <c r="L354" s="398"/>
      <c r="M354" s="398"/>
      <c r="N354" s="398"/>
      <c r="O354" s="398"/>
      <c r="P354" s="398"/>
      <c r="Q354" s="398"/>
      <c r="R354" s="398"/>
      <c r="S354" s="398"/>
      <c r="T354" s="398"/>
      <c r="U354" s="398"/>
      <c r="V354" s="398"/>
      <c r="W354" s="428">
        <f>+EI354/EI355*100</f>
        <v>97.809400094473304</v>
      </c>
      <c r="X354" s="429"/>
      <c r="Y354" s="429"/>
      <c r="Z354" s="429"/>
      <c r="AA354" s="429"/>
      <c r="AB354" s="429"/>
      <c r="AC354" s="429"/>
      <c r="AD354" s="430"/>
      <c r="AE354" s="428">
        <f>+EJ354/EJ355*100</f>
        <v>97.281007232788639</v>
      </c>
      <c r="AF354" s="429"/>
      <c r="AG354" s="429"/>
      <c r="AH354" s="429"/>
      <c r="AI354" s="429"/>
      <c r="AJ354" s="429"/>
      <c r="AK354" s="429"/>
      <c r="AL354" s="430"/>
      <c r="AM354" s="428">
        <f>+EK354/EK355*100</f>
        <v>97.083142892757721</v>
      </c>
      <c r="AN354" s="429"/>
      <c r="AO354" s="429"/>
      <c r="AP354" s="429"/>
      <c r="AQ354" s="429"/>
      <c r="AR354" s="429"/>
      <c r="AS354" s="429"/>
      <c r="AT354" s="430"/>
      <c r="EH354" s="636" t="s">
        <v>159</v>
      </c>
      <c r="EI354" s="626">
        <v>16565</v>
      </c>
      <c r="EJ354" s="626">
        <v>21789</v>
      </c>
      <c r="EK354" s="626">
        <v>23365</v>
      </c>
    </row>
    <row r="355" spans="4:146" ht="14.25" customHeight="1" x14ac:dyDescent="0.35">
      <c r="D355" s="11" t="s">
        <v>210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AV355" s="11" t="s">
        <v>210</v>
      </c>
      <c r="BD355" s="3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EH355" s="636" t="s">
        <v>211</v>
      </c>
      <c r="EI355" s="626">
        <v>16936</v>
      </c>
      <c r="EJ355" s="626">
        <v>22398</v>
      </c>
      <c r="EK355" s="626">
        <v>24067</v>
      </c>
    </row>
    <row r="356" spans="4:146" ht="14.25" customHeight="1" x14ac:dyDescent="0.35">
      <c r="D356" s="67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3"/>
      <c r="CI356" s="11"/>
      <c r="CJ356" s="11"/>
      <c r="EH356" s="636"/>
      <c r="EI356" s="626"/>
      <c r="EJ356" s="626"/>
      <c r="EK356" s="626"/>
    </row>
    <row r="357" spans="4:146" ht="14.25" customHeight="1" x14ac:dyDescent="0.35">
      <c r="D357" s="315" t="s">
        <v>1112</v>
      </c>
      <c r="E357" s="315"/>
      <c r="F357" s="315"/>
      <c r="G357" s="315"/>
      <c r="H357" s="315"/>
      <c r="I357" s="315"/>
      <c r="J357" s="315"/>
      <c r="K357" s="315"/>
      <c r="L357" s="315"/>
      <c r="M357" s="315"/>
      <c r="N357" s="315"/>
      <c r="O357" s="315"/>
      <c r="P357" s="315"/>
      <c r="Q357" s="315"/>
      <c r="R357" s="315"/>
      <c r="S357" s="315"/>
      <c r="T357" s="315"/>
      <c r="U357" s="315"/>
      <c r="V357" s="315"/>
      <c r="W357" s="315"/>
      <c r="X357" s="315"/>
      <c r="Y357" s="315"/>
      <c r="Z357" s="315"/>
      <c r="AA357" s="315"/>
      <c r="AB357" s="315"/>
      <c r="AC357" s="315"/>
      <c r="AD357" s="315"/>
      <c r="AE357" s="315"/>
      <c r="AF357" s="315"/>
      <c r="AG357" s="315"/>
      <c r="AH357" s="315"/>
      <c r="AI357" s="140"/>
      <c r="AJ357" s="140"/>
      <c r="AK357" s="140"/>
      <c r="AL357" s="140"/>
      <c r="AM357" s="140"/>
      <c r="AN357" s="140"/>
      <c r="AO357" s="140"/>
      <c r="AP357" s="140"/>
      <c r="AV357" s="315" t="s">
        <v>212</v>
      </c>
      <c r="AW357" s="315"/>
      <c r="AX357" s="315"/>
      <c r="AY357" s="315"/>
      <c r="AZ357" s="315"/>
      <c r="BA357" s="315"/>
      <c r="BB357" s="315"/>
      <c r="BC357" s="315"/>
      <c r="BD357" s="315"/>
      <c r="BE357" s="315"/>
      <c r="BF357" s="315"/>
      <c r="BG357" s="315"/>
      <c r="BH357" s="315"/>
      <c r="BI357" s="315"/>
      <c r="BJ357" s="315"/>
      <c r="BK357" s="315"/>
      <c r="BL357" s="315"/>
      <c r="BM357" s="315"/>
      <c r="BN357" s="315"/>
      <c r="BO357" s="315"/>
      <c r="BP357" s="315"/>
      <c r="BQ357" s="315"/>
      <c r="BR357" s="315"/>
      <c r="BS357" s="315"/>
      <c r="BT357" s="315"/>
      <c r="BU357" s="315"/>
      <c r="BV357" s="315"/>
      <c r="BW357" s="315"/>
      <c r="BX357" s="315"/>
      <c r="BY357" s="315"/>
      <c r="BZ357" s="315"/>
      <c r="CI357" s="11"/>
      <c r="CJ357" s="11"/>
      <c r="EH357" s="636"/>
      <c r="EI357" s="626"/>
      <c r="EJ357" s="626"/>
      <c r="EK357" s="626"/>
    </row>
    <row r="358" spans="4:146" ht="14.25" customHeight="1" x14ac:dyDescent="0.35">
      <c r="D358" s="315"/>
      <c r="E358" s="315"/>
      <c r="F358" s="315"/>
      <c r="G358" s="315"/>
      <c r="H358" s="315"/>
      <c r="I358" s="315"/>
      <c r="J358" s="315"/>
      <c r="K358" s="315"/>
      <c r="L358" s="315"/>
      <c r="M358" s="315"/>
      <c r="N358" s="315"/>
      <c r="O358" s="315"/>
      <c r="P358" s="315"/>
      <c r="Q358" s="315"/>
      <c r="R358" s="315"/>
      <c r="S358" s="315"/>
      <c r="T358" s="315"/>
      <c r="U358" s="315"/>
      <c r="V358" s="315"/>
      <c r="W358" s="315"/>
      <c r="X358" s="315"/>
      <c r="Y358" s="315"/>
      <c r="Z358" s="315"/>
      <c r="AA358" s="315"/>
      <c r="AB358" s="315"/>
      <c r="AC358" s="315"/>
      <c r="AD358" s="315"/>
      <c r="AE358" s="315"/>
      <c r="AF358" s="315"/>
      <c r="AG358" s="315"/>
      <c r="AH358" s="315"/>
      <c r="AV358" s="315"/>
      <c r="AW358" s="315"/>
      <c r="AX358" s="315"/>
      <c r="AY358" s="315"/>
      <c r="AZ358" s="315"/>
      <c r="BA358" s="315"/>
      <c r="BB358" s="315"/>
      <c r="BC358" s="315"/>
      <c r="BD358" s="315"/>
      <c r="BE358" s="315"/>
      <c r="BF358" s="315"/>
      <c r="BG358" s="315"/>
      <c r="BH358" s="315"/>
      <c r="BI358" s="315"/>
      <c r="BJ358" s="315"/>
      <c r="BK358" s="315"/>
      <c r="BL358" s="315"/>
      <c r="BM358" s="315"/>
      <c r="BN358" s="315"/>
      <c r="BO358" s="315"/>
      <c r="BP358" s="315"/>
      <c r="BQ358" s="315"/>
      <c r="BR358" s="315"/>
      <c r="BS358" s="315"/>
      <c r="BT358" s="315"/>
      <c r="BU358" s="315"/>
      <c r="BV358" s="315"/>
      <c r="BW358" s="315"/>
      <c r="BX358" s="315"/>
      <c r="BY358" s="315"/>
      <c r="BZ358" s="315"/>
    </row>
    <row r="359" spans="4:146" ht="14.25" customHeight="1" x14ac:dyDescent="0.35">
      <c r="D359" s="197" t="s">
        <v>213</v>
      </c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 t="s">
        <v>214</v>
      </c>
      <c r="S359" s="197"/>
      <c r="T359" s="197"/>
      <c r="U359" s="197"/>
      <c r="V359" s="197"/>
      <c r="W359" s="197"/>
      <c r="X359" s="197"/>
      <c r="Y359" s="197"/>
      <c r="Z359" s="197"/>
      <c r="AA359" s="197"/>
      <c r="AB359" s="197"/>
      <c r="AC359" s="197"/>
      <c r="AD359" s="197"/>
      <c r="AE359" s="197"/>
      <c r="AF359" s="197" t="s">
        <v>215</v>
      </c>
      <c r="AG359" s="197"/>
      <c r="AH359" s="197"/>
      <c r="AI359" s="197"/>
      <c r="AJ359" s="197"/>
      <c r="AK359" s="197"/>
      <c r="AL359" s="197"/>
      <c r="AM359" s="197"/>
      <c r="AN359" s="197"/>
      <c r="AO359" s="197"/>
      <c r="AP359" s="197"/>
      <c r="AQ359" s="197"/>
      <c r="AR359" s="197"/>
      <c r="AS359" s="197"/>
      <c r="AT359" s="197"/>
      <c r="AV359" s="207" t="s">
        <v>183</v>
      </c>
      <c r="AW359" s="207"/>
      <c r="AX359" s="207"/>
      <c r="AY359" s="207"/>
      <c r="AZ359" s="207"/>
      <c r="BA359" s="207"/>
      <c r="BB359" s="207"/>
      <c r="BC359" s="207"/>
      <c r="BD359" s="207"/>
      <c r="BE359" s="207"/>
      <c r="BF359" s="207"/>
      <c r="BG359" s="207"/>
      <c r="BH359" s="207"/>
      <c r="BI359" s="207"/>
      <c r="BJ359" s="207"/>
      <c r="BK359" s="207"/>
      <c r="BL359" s="197" t="s">
        <v>184</v>
      </c>
      <c r="BM359" s="197"/>
      <c r="BN359" s="197"/>
      <c r="BO359" s="197"/>
      <c r="BP359" s="197" t="s">
        <v>124</v>
      </c>
      <c r="BQ359" s="197"/>
      <c r="BR359" s="197"/>
      <c r="BS359" s="197"/>
      <c r="BT359" s="197"/>
      <c r="BU359" s="197"/>
      <c r="BV359" s="197"/>
      <c r="BW359" s="197"/>
      <c r="BX359" s="197"/>
      <c r="BY359" s="197"/>
      <c r="BZ359" s="197" t="s">
        <v>184</v>
      </c>
      <c r="CA359" s="197"/>
      <c r="CB359" s="197"/>
      <c r="CC359" s="197"/>
      <c r="CD359" s="197" t="s">
        <v>185</v>
      </c>
      <c r="CE359" s="197"/>
      <c r="CF359" s="197"/>
      <c r="CG359" s="197"/>
      <c r="CH359" s="197"/>
      <c r="CI359" s="197"/>
      <c r="CJ359" s="197"/>
      <c r="CK359" s="197"/>
      <c r="CL359" s="197"/>
      <c r="CM359" s="197"/>
      <c r="CN359" s="197"/>
    </row>
    <row r="360" spans="4:146" ht="14.25" customHeight="1" x14ac:dyDescent="0.35"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  <c r="AM360" s="197"/>
      <c r="AN360" s="197"/>
      <c r="AO360" s="197"/>
      <c r="AP360" s="197"/>
      <c r="AQ360" s="197"/>
      <c r="AR360" s="197"/>
      <c r="AS360" s="197"/>
      <c r="AT360" s="197"/>
      <c r="AV360" s="207"/>
      <c r="AW360" s="207"/>
      <c r="AX360" s="207"/>
      <c r="AY360" s="207"/>
      <c r="AZ360" s="207"/>
      <c r="BA360" s="207"/>
      <c r="BB360" s="207"/>
      <c r="BC360" s="207"/>
      <c r="BD360" s="207"/>
      <c r="BE360" s="207"/>
      <c r="BF360" s="207"/>
      <c r="BG360" s="207"/>
      <c r="BH360" s="207"/>
      <c r="BI360" s="207"/>
      <c r="BJ360" s="207"/>
      <c r="BK360" s="207"/>
      <c r="BL360" s="197"/>
      <c r="BM360" s="197"/>
      <c r="BN360" s="197"/>
      <c r="BO360" s="197"/>
      <c r="BP360" s="197"/>
      <c r="BQ360" s="197"/>
      <c r="BR360" s="197"/>
      <c r="BS360" s="197"/>
      <c r="BT360" s="197"/>
      <c r="BU360" s="197"/>
      <c r="BV360" s="197"/>
      <c r="BW360" s="197"/>
      <c r="BX360" s="197"/>
      <c r="BY360" s="197"/>
      <c r="BZ360" s="197"/>
      <c r="CA360" s="197"/>
      <c r="CB360" s="197"/>
      <c r="CC360" s="197"/>
      <c r="CD360" s="197"/>
      <c r="CE360" s="197"/>
      <c r="CF360" s="197"/>
      <c r="CG360" s="197"/>
      <c r="CH360" s="197"/>
      <c r="CI360" s="197"/>
      <c r="CJ360" s="197"/>
      <c r="CK360" s="197"/>
      <c r="CL360" s="197"/>
      <c r="CM360" s="197"/>
      <c r="CN360" s="197"/>
    </row>
    <row r="361" spans="4:146" ht="14.25" customHeight="1" x14ac:dyDescent="0.35">
      <c r="D361" s="194" t="s">
        <v>720</v>
      </c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325">
        <v>316</v>
      </c>
      <c r="S361" s="325"/>
      <c r="T361" s="325"/>
      <c r="U361" s="325"/>
      <c r="V361" s="325"/>
      <c r="W361" s="325"/>
      <c r="X361" s="325"/>
      <c r="Y361" s="325"/>
      <c r="Z361" s="325"/>
      <c r="AA361" s="325"/>
      <c r="AB361" s="325"/>
      <c r="AC361" s="325"/>
      <c r="AD361" s="325"/>
      <c r="AE361" s="325"/>
      <c r="AF361" s="325">
        <v>4034</v>
      </c>
      <c r="AG361" s="325"/>
      <c r="AH361" s="325"/>
      <c r="AI361" s="325"/>
      <c r="AJ361" s="325"/>
      <c r="AK361" s="325"/>
      <c r="AL361" s="325"/>
      <c r="AM361" s="325"/>
      <c r="AN361" s="325"/>
      <c r="AO361" s="325"/>
      <c r="AP361" s="325"/>
      <c r="AQ361" s="325"/>
      <c r="AR361" s="325"/>
      <c r="AS361" s="325"/>
      <c r="AT361" s="325"/>
      <c r="AV361" s="325">
        <v>35920</v>
      </c>
      <c r="AW361" s="325"/>
      <c r="AX361" s="325"/>
      <c r="AY361" s="325"/>
      <c r="AZ361" s="325"/>
      <c r="BA361" s="325"/>
      <c r="BB361" s="325"/>
      <c r="BC361" s="325"/>
      <c r="BD361" s="325"/>
      <c r="BE361" s="325"/>
      <c r="BF361" s="325"/>
      <c r="BG361" s="325"/>
      <c r="BH361" s="325"/>
      <c r="BI361" s="325"/>
      <c r="BJ361" s="325"/>
      <c r="BK361" s="325"/>
      <c r="BL361" s="483">
        <f>+AV361/CD361</f>
        <v>0.93510009632155777</v>
      </c>
      <c r="BM361" s="483"/>
      <c r="BN361" s="483"/>
      <c r="BO361" s="483"/>
      <c r="BP361" s="194">
        <v>2493</v>
      </c>
      <c r="BQ361" s="194"/>
      <c r="BR361" s="194"/>
      <c r="BS361" s="194"/>
      <c r="BT361" s="194"/>
      <c r="BU361" s="194"/>
      <c r="BV361" s="194"/>
      <c r="BW361" s="194"/>
      <c r="BX361" s="194"/>
      <c r="BY361" s="194"/>
      <c r="BZ361" s="483">
        <f>+BP361/CD361</f>
        <v>6.48999036784422E-2</v>
      </c>
      <c r="CA361" s="483"/>
      <c r="CB361" s="483"/>
      <c r="CC361" s="483"/>
      <c r="CD361" s="325">
        <f>+AV361+BP361</f>
        <v>38413</v>
      </c>
      <c r="CE361" s="325"/>
      <c r="CF361" s="325"/>
      <c r="CG361" s="325"/>
      <c r="CH361" s="325"/>
      <c r="CI361" s="325"/>
      <c r="CJ361" s="325"/>
      <c r="CK361" s="325"/>
      <c r="CL361" s="325"/>
      <c r="CM361" s="325"/>
      <c r="CN361" s="325"/>
    </row>
    <row r="362" spans="4:146" ht="14.25" customHeight="1" x14ac:dyDescent="0.35"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325"/>
      <c r="S362" s="325"/>
      <c r="T362" s="325"/>
      <c r="U362" s="325"/>
      <c r="V362" s="325"/>
      <c r="W362" s="325"/>
      <c r="X362" s="325"/>
      <c r="Y362" s="325"/>
      <c r="Z362" s="325"/>
      <c r="AA362" s="325"/>
      <c r="AB362" s="325"/>
      <c r="AC362" s="325"/>
      <c r="AD362" s="325"/>
      <c r="AE362" s="325"/>
      <c r="AF362" s="325"/>
      <c r="AG362" s="325"/>
      <c r="AH362" s="325"/>
      <c r="AI362" s="325"/>
      <c r="AJ362" s="325"/>
      <c r="AK362" s="325"/>
      <c r="AL362" s="325"/>
      <c r="AM362" s="325"/>
      <c r="AN362" s="325"/>
      <c r="AO362" s="325"/>
      <c r="AP362" s="325"/>
      <c r="AQ362" s="325"/>
      <c r="AR362" s="325"/>
      <c r="AS362" s="325"/>
      <c r="AT362" s="325"/>
      <c r="AV362" s="325"/>
      <c r="AW362" s="325"/>
      <c r="AX362" s="325"/>
      <c r="AY362" s="325"/>
      <c r="AZ362" s="325"/>
      <c r="BA362" s="325"/>
      <c r="BB362" s="325"/>
      <c r="BC362" s="325"/>
      <c r="BD362" s="325"/>
      <c r="BE362" s="325"/>
      <c r="BF362" s="325"/>
      <c r="BG362" s="325"/>
      <c r="BH362" s="325"/>
      <c r="BI362" s="325"/>
      <c r="BJ362" s="325"/>
      <c r="BK362" s="325"/>
      <c r="BL362" s="483"/>
      <c r="BM362" s="483"/>
      <c r="BN362" s="483"/>
      <c r="BO362" s="483"/>
      <c r="BP362" s="194"/>
      <c r="BQ362" s="194"/>
      <c r="BR362" s="194"/>
      <c r="BS362" s="194"/>
      <c r="BT362" s="194"/>
      <c r="BU362" s="194"/>
      <c r="BV362" s="194"/>
      <c r="BW362" s="194"/>
      <c r="BX362" s="194"/>
      <c r="BY362" s="194"/>
      <c r="BZ362" s="483"/>
      <c r="CA362" s="483"/>
      <c r="CB362" s="483"/>
      <c r="CC362" s="483"/>
      <c r="CD362" s="325"/>
      <c r="CE362" s="325"/>
      <c r="CF362" s="325"/>
      <c r="CG362" s="325"/>
      <c r="CH362" s="325"/>
      <c r="CI362" s="325"/>
      <c r="CJ362" s="325"/>
      <c r="CK362" s="325"/>
      <c r="CL362" s="325"/>
      <c r="CM362" s="325"/>
      <c r="CN362" s="325"/>
    </row>
    <row r="363" spans="4:146" ht="14.25" customHeight="1" x14ac:dyDescent="0.35">
      <c r="D363" s="449" t="s">
        <v>710</v>
      </c>
      <c r="E363" s="449"/>
      <c r="F363" s="449"/>
      <c r="G363" s="449"/>
      <c r="H363" s="449"/>
      <c r="I363" s="449"/>
      <c r="J363" s="449"/>
      <c r="K363" s="449"/>
      <c r="L363" s="449"/>
      <c r="M363" s="449"/>
      <c r="N363" s="449"/>
      <c r="O363" s="449"/>
      <c r="P363" s="449"/>
      <c r="Q363" s="449"/>
      <c r="R363" s="449"/>
      <c r="S363" s="449"/>
      <c r="T363" s="449"/>
      <c r="U363" s="449"/>
      <c r="V363" s="449"/>
      <c r="W363" s="449"/>
      <c r="X363" s="449"/>
      <c r="Y363" s="449"/>
      <c r="Z363" s="449"/>
      <c r="AA363" s="449"/>
      <c r="AB363" s="449"/>
      <c r="AC363" s="449"/>
      <c r="AD363" s="449"/>
      <c r="AE363" s="449"/>
      <c r="AF363" s="449"/>
      <c r="AG363" s="449"/>
      <c r="AH363" s="449"/>
      <c r="AI363" s="449"/>
      <c r="AJ363" s="449"/>
      <c r="AK363" s="449"/>
      <c r="AL363" s="449"/>
      <c r="AM363" s="449"/>
      <c r="AN363" s="449"/>
      <c r="AO363" s="449"/>
      <c r="AP363" s="449"/>
      <c r="AQ363" s="449"/>
      <c r="AR363" s="449"/>
      <c r="AS363" s="449"/>
      <c r="AT363" s="449"/>
      <c r="AV363" s="482" t="s">
        <v>852</v>
      </c>
      <c r="AW363" s="482"/>
      <c r="AX363" s="482"/>
      <c r="AY363" s="482"/>
      <c r="AZ363" s="482"/>
      <c r="BA363" s="482"/>
      <c r="BB363" s="482"/>
      <c r="BC363" s="482"/>
      <c r="BD363" s="482"/>
      <c r="BE363" s="482"/>
      <c r="BF363" s="482"/>
      <c r="BG363" s="482"/>
      <c r="BH363" s="482"/>
      <c r="BI363" s="482"/>
      <c r="BJ363" s="482"/>
      <c r="BK363" s="482"/>
      <c r="BL363" s="482"/>
      <c r="BM363" s="482"/>
      <c r="BN363" s="482"/>
      <c r="BO363" s="482"/>
      <c r="BP363" s="482"/>
      <c r="BQ363" s="482"/>
      <c r="BR363" s="482"/>
      <c r="BS363" s="482"/>
      <c r="BT363" s="482"/>
      <c r="BU363" s="482"/>
      <c r="BV363" s="482"/>
      <c r="BW363" s="482"/>
      <c r="BX363" s="482"/>
      <c r="BY363" s="482"/>
      <c r="BZ363" s="482"/>
    </row>
    <row r="364" spans="4:146" ht="14.25" customHeight="1" x14ac:dyDescent="0.35"/>
    <row r="365" spans="4:146" ht="14.25" customHeight="1" x14ac:dyDescent="0.35">
      <c r="D365" s="425" t="s">
        <v>237</v>
      </c>
      <c r="E365" s="425"/>
      <c r="F365" s="425"/>
      <c r="G365" s="425"/>
      <c r="H365" s="425"/>
      <c r="I365" s="425"/>
      <c r="J365" s="425"/>
      <c r="K365" s="425"/>
      <c r="L365" s="425"/>
      <c r="M365" s="425"/>
      <c r="N365" s="425"/>
      <c r="O365" s="425"/>
      <c r="P365" s="425"/>
      <c r="Q365" s="425"/>
      <c r="R365" s="425"/>
      <c r="S365" s="425"/>
      <c r="T365" s="425"/>
      <c r="U365" s="425"/>
      <c r="V365" s="425"/>
      <c r="W365" s="425"/>
      <c r="X365" s="425"/>
      <c r="Y365" s="425"/>
      <c r="Z365" s="425"/>
      <c r="AA365" s="425"/>
      <c r="AB365" s="425"/>
      <c r="AC365" s="425"/>
      <c r="AD365" s="425"/>
      <c r="AE365" s="425"/>
      <c r="AF365" s="425"/>
      <c r="AG365" s="425"/>
      <c r="AH365" s="425"/>
      <c r="AI365" s="425"/>
      <c r="AJ365" s="425"/>
      <c r="AK365" s="425"/>
      <c r="AL365" s="425"/>
      <c r="AM365" s="425"/>
      <c r="AN365" s="425"/>
      <c r="AO365" s="425"/>
      <c r="AP365" s="425"/>
      <c r="AQ365" s="425"/>
      <c r="AR365" s="425"/>
      <c r="AS365" s="425"/>
      <c r="AT365" s="425"/>
    </row>
    <row r="366" spans="4:146" ht="14.25" customHeight="1" x14ac:dyDescent="0.35">
      <c r="D366" s="425"/>
      <c r="E366" s="425"/>
      <c r="F366" s="425"/>
      <c r="G366" s="425"/>
      <c r="H366" s="425"/>
      <c r="I366" s="425"/>
      <c r="J366" s="425"/>
      <c r="K366" s="425"/>
      <c r="L366" s="425"/>
      <c r="M366" s="425"/>
      <c r="N366" s="425"/>
      <c r="O366" s="425"/>
      <c r="P366" s="425"/>
      <c r="Q366" s="425"/>
      <c r="R366" s="425"/>
      <c r="S366" s="425"/>
      <c r="T366" s="425"/>
      <c r="U366" s="425"/>
      <c r="V366" s="425"/>
      <c r="W366" s="425"/>
      <c r="X366" s="425"/>
      <c r="Y366" s="425"/>
      <c r="Z366" s="425"/>
      <c r="AA366" s="425"/>
      <c r="AB366" s="425"/>
      <c r="AC366" s="425"/>
      <c r="AD366" s="425"/>
      <c r="AE366" s="425"/>
      <c r="AF366" s="425"/>
      <c r="AG366" s="425"/>
      <c r="AH366" s="425"/>
      <c r="AI366" s="425"/>
      <c r="AJ366" s="425"/>
      <c r="AK366" s="425"/>
      <c r="AL366" s="425"/>
      <c r="AM366" s="425"/>
      <c r="AN366" s="425"/>
      <c r="AO366" s="425"/>
      <c r="AP366" s="425"/>
      <c r="AQ366" s="425"/>
      <c r="AR366" s="425"/>
      <c r="AS366" s="425"/>
      <c r="AT366" s="425"/>
    </row>
    <row r="367" spans="4:146" ht="14.25" customHeight="1" x14ac:dyDescent="0.35">
      <c r="D367" s="197" t="s">
        <v>119</v>
      </c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 t="s">
        <v>120</v>
      </c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 t="s">
        <v>121</v>
      </c>
      <c r="AG367" s="197"/>
      <c r="AH367" s="197"/>
      <c r="AI367" s="197"/>
      <c r="AJ367" s="197"/>
      <c r="AK367" s="197"/>
      <c r="AL367" s="197"/>
      <c r="AM367" s="197"/>
      <c r="AN367" s="197"/>
      <c r="AO367" s="197"/>
      <c r="AP367" s="197"/>
      <c r="AQ367" s="197"/>
      <c r="AR367" s="197"/>
      <c r="AS367" s="197"/>
      <c r="AT367" s="197"/>
    </row>
    <row r="368" spans="4:146" ht="14.25" customHeight="1" x14ac:dyDescent="0.35">
      <c r="D368" s="505" t="s">
        <v>235</v>
      </c>
      <c r="E368" s="505"/>
      <c r="F368" s="505"/>
      <c r="G368" s="505"/>
      <c r="H368" s="505"/>
      <c r="I368" s="505"/>
      <c r="J368" s="505"/>
      <c r="K368" s="505" t="s">
        <v>236</v>
      </c>
      <c r="L368" s="505"/>
      <c r="M368" s="505"/>
      <c r="N368" s="505"/>
      <c r="O368" s="505"/>
      <c r="P368" s="505"/>
      <c r="Q368" s="505"/>
      <c r="R368" s="505" t="s">
        <v>235</v>
      </c>
      <c r="S368" s="505"/>
      <c r="T368" s="505"/>
      <c r="U368" s="505"/>
      <c r="V368" s="505"/>
      <c r="W368" s="505"/>
      <c r="X368" s="505"/>
      <c r="Y368" s="505" t="s">
        <v>236</v>
      </c>
      <c r="Z368" s="505"/>
      <c r="AA368" s="505"/>
      <c r="AB368" s="505"/>
      <c r="AC368" s="505"/>
      <c r="AD368" s="505"/>
      <c r="AE368" s="505"/>
      <c r="AF368" s="505" t="s">
        <v>235</v>
      </c>
      <c r="AG368" s="505"/>
      <c r="AH368" s="505"/>
      <c r="AI368" s="505"/>
      <c r="AJ368" s="505"/>
      <c r="AK368" s="505"/>
      <c r="AL368" s="505"/>
      <c r="AM368" s="505" t="s">
        <v>236</v>
      </c>
      <c r="AN368" s="505"/>
      <c r="AO368" s="505"/>
      <c r="AP368" s="505"/>
      <c r="AQ368" s="505"/>
      <c r="AR368" s="505"/>
      <c r="AS368" s="505"/>
      <c r="AT368" s="505"/>
    </row>
    <row r="369" spans="4:139" ht="14.25" customHeight="1" x14ac:dyDescent="0.35">
      <c r="D369" s="505"/>
      <c r="E369" s="505"/>
      <c r="F369" s="505"/>
      <c r="G369" s="505"/>
      <c r="H369" s="505"/>
      <c r="I369" s="505"/>
      <c r="J369" s="505"/>
      <c r="K369" s="505"/>
      <c r="L369" s="505"/>
      <c r="M369" s="505"/>
      <c r="N369" s="505"/>
      <c r="O369" s="505"/>
      <c r="P369" s="505"/>
      <c r="Q369" s="505"/>
      <c r="R369" s="505"/>
      <c r="S369" s="505"/>
      <c r="T369" s="505"/>
      <c r="U369" s="505"/>
      <c r="V369" s="505"/>
      <c r="W369" s="505"/>
      <c r="X369" s="505"/>
      <c r="Y369" s="505"/>
      <c r="Z369" s="505"/>
      <c r="AA369" s="505"/>
      <c r="AB369" s="505"/>
      <c r="AC369" s="505"/>
      <c r="AD369" s="505"/>
      <c r="AE369" s="505"/>
      <c r="AF369" s="505"/>
      <c r="AG369" s="505"/>
      <c r="AH369" s="505"/>
      <c r="AI369" s="505"/>
      <c r="AJ369" s="505"/>
      <c r="AK369" s="505"/>
      <c r="AL369" s="505"/>
      <c r="AM369" s="505"/>
      <c r="AN369" s="505"/>
      <c r="AO369" s="505"/>
      <c r="AP369" s="505"/>
      <c r="AQ369" s="505"/>
      <c r="AR369" s="505"/>
      <c r="AS369" s="505"/>
      <c r="AT369" s="505"/>
      <c r="EH369" s="306" t="s">
        <v>247</v>
      </c>
      <c r="EI369" s="306"/>
    </row>
    <row r="370" spans="4:139" ht="14.25" customHeight="1" x14ac:dyDescent="0.35">
      <c r="D370" s="504">
        <v>22.56</v>
      </c>
      <c r="E370" s="504"/>
      <c r="F370" s="504"/>
      <c r="G370" s="504"/>
      <c r="H370" s="504"/>
      <c r="I370" s="504"/>
      <c r="J370" s="504"/>
      <c r="K370" s="504">
        <v>5.71</v>
      </c>
      <c r="L370" s="504"/>
      <c r="M370" s="504"/>
      <c r="N370" s="504"/>
      <c r="O370" s="504"/>
      <c r="P370" s="504"/>
      <c r="Q370" s="504"/>
      <c r="R370" s="504">
        <v>20.37</v>
      </c>
      <c r="S370" s="504"/>
      <c r="T370" s="504"/>
      <c r="U370" s="504"/>
      <c r="V370" s="504"/>
      <c r="W370" s="504"/>
      <c r="X370" s="504"/>
      <c r="Y370" s="504">
        <v>8.27</v>
      </c>
      <c r="Z370" s="504"/>
      <c r="AA370" s="504"/>
      <c r="AB370" s="504"/>
      <c r="AC370" s="504"/>
      <c r="AD370" s="504"/>
      <c r="AE370" s="504"/>
      <c r="AF370" s="504">
        <v>22.38</v>
      </c>
      <c r="AG370" s="504"/>
      <c r="AH370" s="504"/>
      <c r="AI370" s="504"/>
      <c r="AJ370" s="504"/>
      <c r="AK370" s="504"/>
      <c r="AL370" s="504"/>
      <c r="AM370" s="504">
        <v>5.31</v>
      </c>
      <c r="AN370" s="504"/>
      <c r="AO370" s="504"/>
      <c r="AP370" s="504"/>
      <c r="AQ370" s="504"/>
      <c r="AR370" s="504"/>
      <c r="AS370" s="504"/>
      <c r="AT370" s="504"/>
      <c r="EH370" s="165" t="s">
        <v>119</v>
      </c>
      <c r="EI370" s="165">
        <f>+D370</f>
        <v>22.56</v>
      </c>
    </row>
    <row r="371" spans="4:139" ht="14.25" customHeight="1" x14ac:dyDescent="0.35">
      <c r="D371" s="504"/>
      <c r="E371" s="504"/>
      <c r="F371" s="504"/>
      <c r="G371" s="504"/>
      <c r="H371" s="504"/>
      <c r="I371" s="504"/>
      <c r="J371" s="504"/>
      <c r="K371" s="504"/>
      <c r="L371" s="504"/>
      <c r="M371" s="504"/>
      <c r="N371" s="504"/>
      <c r="O371" s="504"/>
      <c r="P371" s="504"/>
      <c r="Q371" s="504"/>
      <c r="R371" s="504"/>
      <c r="S371" s="504"/>
      <c r="T371" s="504"/>
      <c r="U371" s="504"/>
      <c r="V371" s="504"/>
      <c r="W371" s="504"/>
      <c r="X371" s="504"/>
      <c r="Y371" s="504"/>
      <c r="Z371" s="504"/>
      <c r="AA371" s="504"/>
      <c r="AB371" s="504"/>
      <c r="AC371" s="504"/>
      <c r="AD371" s="504"/>
      <c r="AE371" s="504"/>
      <c r="AF371" s="504"/>
      <c r="AG371" s="504"/>
      <c r="AH371" s="504"/>
      <c r="AI371" s="504"/>
      <c r="AJ371" s="504"/>
      <c r="AK371" s="504"/>
      <c r="AL371" s="504"/>
      <c r="AM371" s="504"/>
      <c r="AN371" s="504"/>
      <c r="AO371" s="504"/>
      <c r="AP371" s="504"/>
      <c r="AQ371" s="504"/>
      <c r="AR371" s="504"/>
      <c r="AS371" s="504"/>
      <c r="AT371" s="504"/>
      <c r="EH371" s="165" t="s">
        <v>120</v>
      </c>
      <c r="EI371" s="165">
        <f>+R370</f>
        <v>20.37</v>
      </c>
    </row>
    <row r="372" spans="4:139" ht="14.25" customHeight="1" x14ac:dyDescent="0.35">
      <c r="D372" s="449" t="s">
        <v>238</v>
      </c>
      <c r="E372" s="449"/>
      <c r="F372" s="449"/>
      <c r="G372" s="449"/>
      <c r="H372" s="449"/>
      <c r="I372" s="449"/>
      <c r="J372" s="449"/>
      <c r="K372" s="449"/>
      <c r="L372" s="449"/>
      <c r="M372" s="449"/>
      <c r="N372" s="449"/>
      <c r="O372" s="449"/>
      <c r="P372" s="449"/>
      <c r="Q372" s="449"/>
      <c r="R372" s="449"/>
      <c r="S372" s="449"/>
      <c r="T372" s="449"/>
      <c r="U372" s="449"/>
      <c r="V372" s="449"/>
      <c r="W372" s="449"/>
      <c r="X372" s="449"/>
      <c r="Y372" s="449"/>
      <c r="Z372" s="449"/>
      <c r="AA372" s="449"/>
      <c r="AB372" s="449"/>
      <c r="AC372" s="449"/>
      <c r="AD372" s="449"/>
      <c r="AE372" s="449"/>
      <c r="AF372" s="449"/>
      <c r="AG372" s="449"/>
      <c r="AH372" s="449"/>
      <c r="AI372" s="449"/>
      <c r="AJ372" s="449"/>
      <c r="AK372" s="449"/>
      <c r="AL372" s="449"/>
      <c r="AM372" s="449"/>
      <c r="AN372" s="449"/>
      <c r="AO372" s="449"/>
      <c r="AP372" s="449"/>
      <c r="AQ372" s="449"/>
      <c r="AR372" s="449"/>
      <c r="AS372" s="449"/>
      <c r="AT372" s="449"/>
      <c r="EH372" s="165" t="s">
        <v>121</v>
      </c>
      <c r="EI372" s="165">
        <f>+AF370</f>
        <v>22.38</v>
      </c>
    </row>
    <row r="373" spans="4:139" ht="14.25" customHeight="1" x14ac:dyDescent="0.35"/>
    <row r="374" spans="4:139" ht="14.25" customHeight="1" x14ac:dyDescent="0.35">
      <c r="D374" s="425" t="s">
        <v>239</v>
      </c>
      <c r="E374" s="425"/>
      <c r="F374" s="425"/>
      <c r="G374" s="425"/>
      <c r="H374" s="425"/>
      <c r="I374" s="425"/>
      <c r="J374" s="425"/>
      <c r="K374" s="425"/>
      <c r="L374" s="425"/>
      <c r="M374" s="425"/>
      <c r="N374" s="425"/>
      <c r="O374" s="425"/>
      <c r="P374" s="425"/>
      <c r="Q374" s="425"/>
      <c r="R374" s="425"/>
      <c r="S374" s="425"/>
      <c r="T374" s="425"/>
      <c r="U374" s="425"/>
      <c r="V374" s="425"/>
      <c r="W374" s="425"/>
      <c r="X374" s="425"/>
      <c r="Y374" s="425"/>
      <c r="Z374" s="425"/>
      <c r="AA374" s="425"/>
      <c r="AB374" s="425"/>
      <c r="AC374" s="425"/>
      <c r="AD374" s="425"/>
      <c r="AE374" s="425"/>
      <c r="AF374" s="425"/>
      <c r="AG374" s="425"/>
      <c r="AH374" s="425"/>
      <c r="AI374" s="425"/>
      <c r="AJ374" s="425"/>
      <c r="AK374" s="425"/>
      <c r="AL374" s="425"/>
      <c r="AM374" s="425"/>
      <c r="AN374" s="425"/>
      <c r="AO374" s="425"/>
      <c r="AP374" s="425"/>
      <c r="AQ374" s="425"/>
      <c r="AR374" s="425"/>
      <c r="AS374" s="425"/>
      <c r="AT374" s="425"/>
    </row>
    <row r="375" spans="4:139" ht="14.25" customHeight="1" x14ac:dyDescent="0.35">
      <c r="D375" s="425"/>
      <c r="E375" s="425"/>
      <c r="F375" s="425"/>
      <c r="G375" s="425"/>
      <c r="H375" s="425"/>
      <c r="I375" s="425"/>
      <c r="J375" s="425"/>
      <c r="K375" s="425"/>
      <c r="L375" s="425"/>
      <c r="M375" s="425"/>
      <c r="N375" s="425"/>
      <c r="O375" s="425"/>
      <c r="P375" s="425"/>
      <c r="Q375" s="425"/>
      <c r="R375" s="425"/>
      <c r="S375" s="425"/>
      <c r="T375" s="425"/>
      <c r="U375" s="425"/>
      <c r="V375" s="425"/>
      <c r="W375" s="425"/>
      <c r="X375" s="425"/>
      <c r="Y375" s="425"/>
      <c r="Z375" s="425"/>
      <c r="AA375" s="425"/>
      <c r="AB375" s="425"/>
      <c r="AC375" s="425"/>
      <c r="AD375" s="425"/>
      <c r="AE375" s="425"/>
      <c r="AF375" s="425"/>
      <c r="AG375" s="425"/>
      <c r="AH375" s="425"/>
      <c r="AI375" s="425"/>
      <c r="AJ375" s="425"/>
      <c r="AK375" s="425"/>
      <c r="AL375" s="425"/>
      <c r="AM375" s="425"/>
      <c r="AN375" s="425"/>
      <c r="AO375" s="425"/>
      <c r="AP375" s="425"/>
      <c r="AQ375" s="425"/>
      <c r="AR375" s="425"/>
      <c r="AS375" s="425"/>
      <c r="AT375" s="425"/>
    </row>
    <row r="376" spans="4:139" ht="14.25" customHeight="1" x14ac:dyDescent="0.35">
      <c r="D376" s="207" t="s">
        <v>240</v>
      </c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  <c r="T376" s="207"/>
      <c r="U376" s="207"/>
      <c r="V376" s="207"/>
      <c r="W376" s="207" t="s">
        <v>119</v>
      </c>
      <c r="X376" s="207"/>
      <c r="Y376" s="207"/>
      <c r="Z376" s="207"/>
      <c r="AA376" s="207"/>
      <c r="AB376" s="207"/>
      <c r="AC376" s="207"/>
      <c r="AD376" s="207"/>
      <c r="AE376" s="207" t="s">
        <v>120</v>
      </c>
      <c r="AF376" s="207"/>
      <c r="AG376" s="207"/>
      <c r="AH376" s="207"/>
      <c r="AI376" s="207"/>
      <c r="AJ376" s="207"/>
      <c r="AK376" s="207"/>
      <c r="AL376" s="207"/>
      <c r="AM376" s="207" t="s">
        <v>121</v>
      </c>
      <c r="AN376" s="207"/>
      <c r="AO376" s="207"/>
      <c r="AP376" s="207"/>
      <c r="AQ376" s="207"/>
      <c r="AR376" s="207"/>
      <c r="AS376" s="207"/>
      <c r="AT376" s="207"/>
    </row>
    <row r="377" spans="4:139" ht="14.25" customHeight="1" x14ac:dyDescent="0.35"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  <c r="T377" s="207"/>
      <c r="U377" s="207"/>
      <c r="V377" s="207"/>
      <c r="W377" s="207"/>
      <c r="X377" s="207"/>
      <c r="Y377" s="207"/>
      <c r="Z377" s="207"/>
      <c r="AA377" s="207"/>
      <c r="AB377" s="207"/>
      <c r="AC377" s="207"/>
      <c r="AD377" s="207"/>
      <c r="AE377" s="207"/>
      <c r="AF377" s="207"/>
      <c r="AG377" s="207"/>
      <c r="AH377" s="207"/>
      <c r="AI377" s="207"/>
      <c r="AJ377" s="207"/>
      <c r="AK377" s="207"/>
      <c r="AL377" s="207"/>
      <c r="AM377" s="207"/>
      <c r="AN377" s="207"/>
      <c r="AO377" s="207"/>
      <c r="AP377" s="207"/>
      <c r="AQ377" s="207"/>
      <c r="AR377" s="207"/>
      <c r="AS377" s="207"/>
      <c r="AT377" s="207"/>
    </row>
    <row r="378" spans="4:139" ht="14.25" customHeight="1" x14ac:dyDescent="0.35">
      <c r="D378" s="448" t="s">
        <v>241</v>
      </c>
      <c r="E378" s="448"/>
      <c r="F378" s="448"/>
      <c r="G378" s="448"/>
      <c r="H378" s="448"/>
      <c r="I378" s="448"/>
      <c r="J378" s="448"/>
      <c r="K378" s="448"/>
      <c r="L378" s="448"/>
      <c r="M378" s="448"/>
      <c r="N378" s="448"/>
      <c r="O378" s="448"/>
      <c r="P378" s="448"/>
      <c r="Q378" s="448"/>
      <c r="R378" s="448"/>
      <c r="S378" s="448"/>
      <c r="T378" s="448"/>
      <c r="U378" s="448"/>
      <c r="V378" s="448"/>
      <c r="W378" s="213">
        <v>3.25</v>
      </c>
      <c r="X378" s="213"/>
      <c r="Y378" s="213"/>
      <c r="Z378" s="213"/>
      <c r="AA378" s="213"/>
      <c r="AB378" s="213"/>
      <c r="AC378" s="213"/>
      <c r="AD378" s="213"/>
      <c r="AE378" s="213">
        <v>3.266</v>
      </c>
      <c r="AF378" s="213"/>
      <c r="AG378" s="213"/>
      <c r="AH378" s="213"/>
      <c r="AI378" s="213"/>
      <c r="AJ378" s="213"/>
      <c r="AK378" s="213"/>
      <c r="AL378" s="213"/>
      <c r="AM378" s="213">
        <v>3.25</v>
      </c>
      <c r="AN378" s="213"/>
      <c r="AO378" s="213"/>
      <c r="AP378" s="213"/>
      <c r="AQ378" s="213"/>
      <c r="AR378" s="213"/>
      <c r="AS378" s="213"/>
      <c r="AT378" s="213"/>
    </row>
    <row r="379" spans="4:139" ht="14.25" customHeight="1" x14ac:dyDescent="0.35">
      <c r="D379" s="448" t="s">
        <v>242</v>
      </c>
      <c r="E379" s="448"/>
      <c r="F379" s="448"/>
      <c r="G379" s="448"/>
      <c r="H379" s="448"/>
      <c r="I379" s="448"/>
      <c r="J379" s="448"/>
      <c r="K379" s="448"/>
      <c r="L379" s="448"/>
      <c r="M379" s="448"/>
      <c r="N379" s="448"/>
      <c r="O379" s="448"/>
      <c r="P379" s="448"/>
      <c r="Q379" s="448"/>
      <c r="R379" s="448"/>
      <c r="S379" s="448"/>
      <c r="T379" s="448"/>
      <c r="U379" s="448"/>
      <c r="V379" s="448"/>
      <c r="W379" s="213">
        <v>1.75</v>
      </c>
      <c r="X379" s="213"/>
      <c r="Y379" s="213"/>
      <c r="Z379" s="213"/>
      <c r="AA379" s="213"/>
      <c r="AB379" s="213"/>
      <c r="AC379" s="213"/>
      <c r="AD379" s="213"/>
      <c r="AE379" s="213">
        <v>3.32</v>
      </c>
      <c r="AF379" s="213"/>
      <c r="AG379" s="213"/>
      <c r="AH379" s="213"/>
      <c r="AI379" s="213"/>
      <c r="AJ379" s="213"/>
      <c r="AK379" s="213"/>
      <c r="AL379" s="213"/>
      <c r="AM379" s="213">
        <v>1.88</v>
      </c>
      <c r="AN379" s="213"/>
      <c r="AO379" s="213"/>
      <c r="AP379" s="213"/>
      <c r="AQ379" s="213"/>
      <c r="AR379" s="213"/>
      <c r="AS379" s="213"/>
      <c r="AT379" s="213"/>
    </row>
    <row r="380" spans="4:139" ht="14.25" customHeight="1" x14ac:dyDescent="0.35">
      <c r="D380" s="448" t="s">
        <v>243</v>
      </c>
      <c r="E380" s="448"/>
      <c r="F380" s="448"/>
      <c r="G380" s="448"/>
      <c r="H380" s="448"/>
      <c r="I380" s="448"/>
      <c r="J380" s="448"/>
      <c r="K380" s="448"/>
      <c r="L380" s="448"/>
      <c r="M380" s="448"/>
      <c r="N380" s="448"/>
      <c r="O380" s="448"/>
      <c r="P380" s="448"/>
      <c r="Q380" s="448"/>
      <c r="R380" s="448"/>
      <c r="S380" s="448"/>
      <c r="T380" s="448"/>
      <c r="U380" s="448"/>
      <c r="V380" s="448"/>
      <c r="W380" s="213">
        <v>0.48</v>
      </c>
      <c r="X380" s="213"/>
      <c r="Y380" s="213"/>
      <c r="Z380" s="213"/>
      <c r="AA380" s="213"/>
      <c r="AB380" s="213"/>
      <c r="AC380" s="213"/>
      <c r="AD380" s="213"/>
      <c r="AE380" s="213">
        <v>0.85499999999999998</v>
      </c>
      <c r="AF380" s="213"/>
      <c r="AG380" s="213"/>
      <c r="AH380" s="213"/>
      <c r="AI380" s="213"/>
      <c r="AJ380" s="213"/>
      <c r="AK380" s="213"/>
      <c r="AL380" s="213"/>
      <c r="AM380" s="213">
        <v>0.51</v>
      </c>
      <c r="AN380" s="213"/>
      <c r="AO380" s="213"/>
      <c r="AP380" s="213"/>
      <c r="AQ380" s="213"/>
      <c r="AR380" s="213"/>
      <c r="AS380" s="213"/>
      <c r="AT380" s="213"/>
    </row>
    <row r="381" spans="4:139" ht="14.25" customHeight="1" x14ac:dyDescent="0.35">
      <c r="D381" s="448" t="s">
        <v>244</v>
      </c>
      <c r="E381" s="448"/>
      <c r="F381" s="448"/>
      <c r="G381" s="448"/>
      <c r="H381" s="448"/>
      <c r="I381" s="448"/>
      <c r="J381" s="448"/>
      <c r="K381" s="448"/>
      <c r="L381" s="448"/>
      <c r="M381" s="448"/>
      <c r="N381" s="448"/>
      <c r="O381" s="448"/>
      <c r="P381" s="448"/>
      <c r="Q381" s="448"/>
      <c r="R381" s="448"/>
      <c r="S381" s="448"/>
      <c r="T381" s="448"/>
      <c r="U381" s="448"/>
      <c r="V381" s="448"/>
      <c r="W381" s="213">
        <v>6.92</v>
      </c>
      <c r="X381" s="213"/>
      <c r="Y381" s="213"/>
      <c r="Z381" s="213"/>
      <c r="AA381" s="213"/>
      <c r="AB381" s="213"/>
      <c r="AC381" s="213"/>
      <c r="AD381" s="213"/>
      <c r="AE381" s="213">
        <v>4.4400000000000004</v>
      </c>
      <c r="AF381" s="213"/>
      <c r="AG381" s="213"/>
      <c r="AH381" s="213"/>
      <c r="AI381" s="213"/>
      <c r="AJ381" s="213"/>
      <c r="AK381" s="213"/>
      <c r="AL381" s="213"/>
      <c r="AM381" s="213">
        <v>6.72</v>
      </c>
      <c r="AN381" s="213"/>
      <c r="AO381" s="213"/>
      <c r="AP381" s="213"/>
      <c r="AQ381" s="213"/>
      <c r="AR381" s="213"/>
      <c r="AS381" s="213"/>
      <c r="AT381" s="213"/>
      <c r="AV381" s="3"/>
    </row>
    <row r="382" spans="4:139" ht="14.25" customHeight="1" x14ac:dyDescent="0.35">
      <c r="D382" s="448" t="s">
        <v>245</v>
      </c>
      <c r="E382" s="448"/>
      <c r="F382" s="448"/>
      <c r="G382" s="448"/>
      <c r="H382" s="448"/>
      <c r="I382" s="448"/>
      <c r="J382" s="448"/>
      <c r="K382" s="448"/>
      <c r="L382" s="448"/>
      <c r="M382" s="448"/>
      <c r="N382" s="448"/>
      <c r="O382" s="448"/>
      <c r="P382" s="448"/>
      <c r="Q382" s="448"/>
      <c r="R382" s="448"/>
      <c r="S382" s="448"/>
      <c r="T382" s="448"/>
      <c r="U382" s="448"/>
      <c r="V382" s="448"/>
      <c r="W382" s="213">
        <v>4.21</v>
      </c>
      <c r="X382" s="213"/>
      <c r="Y382" s="213"/>
      <c r="Z382" s="213"/>
      <c r="AA382" s="213"/>
      <c r="AB382" s="213"/>
      <c r="AC382" s="213"/>
      <c r="AD382" s="213"/>
      <c r="AE382" s="213">
        <v>4.4000000000000004</v>
      </c>
      <c r="AF382" s="213"/>
      <c r="AG382" s="213"/>
      <c r="AH382" s="213"/>
      <c r="AI382" s="213"/>
      <c r="AJ382" s="213"/>
      <c r="AK382" s="213"/>
      <c r="AL382" s="213"/>
      <c r="AM382" s="213">
        <v>4.2300000000000004</v>
      </c>
      <c r="AN382" s="213"/>
      <c r="AO382" s="213"/>
      <c r="AP382" s="213"/>
      <c r="AQ382" s="213"/>
      <c r="AR382" s="213"/>
      <c r="AS382" s="213"/>
      <c r="AT382" s="213"/>
    </row>
    <row r="383" spans="4:139" ht="14.25" customHeight="1" x14ac:dyDescent="0.35">
      <c r="D383" s="448" t="s">
        <v>246</v>
      </c>
      <c r="E383" s="448"/>
      <c r="F383" s="448"/>
      <c r="G383" s="448"/>
      <c r="H383" s="448"/>
      <c r="I383" s="448"/>
      <c r="J383" s="448"/>
      <c r="K383" s="448"/>
      <c r="L383" s="448"/>
      <c r="M383" s="448"/>
      <c r="N383" s="448"/>
      <c r="O383" s="448"/>
      <c r="P383" s="448"/>
      <c r="Q383" s="448"/>
      <c r="R383" s="448"/>
      <c r="S383" s="448"/>
      <c r="T383" s="448"/>
      <c r="U383" s="448"/>
      <c r="V383" s="448"/>
      <c r="W383" s="213">
        <v>13.47</v>
      </c>
      <c r="X383" s="213"/>
      <c r="Y383" s="213"/>
      <c r="Z383" s="213"/>
      <c r="AA383" s="213"/>
      <c r="AB383" s="213"/>
      <c r="AC383" s="213"/>
      <c r="AD383" s="213"/>
      <c r="AE383" s="503">
        <v>13.27</v>
      </c>
      <c r="AF383" s="503"/>
      <c r="AG383" s="503"/>
      <c r="AH383" s="503"/>
      <c r="AI383" s="503"/>
      <c r="AJ383" s="503"/>
      <c r="AK383" s="503"/>
      <c r="AL383" s="503"/>
      <c r="AM383" s="213">
        <v>13.45</v>
      </c>
      <c r="AN383" s="213"/>
      <c r="AO383" s="213"/>
      <c r="AP383" s="213"/>
      <c r="AQ383" s="213"/>
      <c r="AR383" s="213"/>
      <c r="AS383" s="213"/>
      <c r="AT383" s="213"/>
    </row>
    <row r="384" spans="4:139" ht="14.25" customHeight="1" x14ac:dyDescent="0.35">
      <c r="D384" s="449" t="s">
        <v>238</v>
      </c>
      <c r="E384" s="449"/>
      <c r="F384" s="449"/>
      <c r="G384" s="449"/>
      <c r="H384" s="449"/>
      <c r="I384" s="449"/>
      <c r="J384" s="449"/>
      <c r="K384" s="449"/>
      <c r="L384" s="449"/>
      <c r="M384" s="449"/>
      <c r="N384" s="449"/>
      <c r="O384" s="449"/>
      <c r="P384" s="449"/>
      <c r="Q384" s="449"/>
      <c r="R384" s="449"/>
      <c r="S384" s="449"/>
      <c r="T384" s="449"/>
      <c r="U384" s="449"/>
      <c r="V384" s="449"/>
      <c r="W384" s="449"/>
      <c r="X384" s="449"/>
      <c r="Y384" s="449"/>
      <c r="Z384" s="449"/>
      <c r="AA384" s="449"/>
      <c r="AB384" s="449"/>
      <c r="AC384" s="449"/>
      <c r="AD384" s="449"/>
      <c r="AE384" s="449"/>
      <c r="AF384" s="449"/>
      <c r="AG384" s="449"/>
      <c r="AH384" s="449"/>
      <c r="AI384" s="449"/>
      <c r="AJ384" s="449"/>
      <c r="AK384" s="449"/>
      <c r="AL384" s="449"/>
      <c r="AM384" s="449"/>
      <c r="AN384" s="449"/>
      <c r="AO384" s="449"/>
      <c r="AP384" s="449"/>
      <c r="AQ384" s="449"/>
      <c r="AR384" s="449"/>
      <c r="AS384" s="449"/>
      <c r="AT384" s="449"/>
      <c r="AV384" s="263" t="s">
        <v>238</v>
      </c>
      <c r="AW384" s="263"/>
      <c r="AX384" s="263"/>
      <c r="AY384" s="263"/>
      <c r="AZ384" s="263"/>
      <c r="BA384" s="263"/>
      <c r="BB384" s="263"/>
      <c r="BC384" s="263"/>
      <c r="BD384" s="263"/>
      <c r="BE384" s="263"/>
      <c r="BF384" s="263"/>
      <c r="BG384" s="263"/>
      <c r="BH384" s="263"/>
      <c r="BI384" s="263"/>
      <c r="BJ384" s="263"/>
      <c r="BK384" s="263"/>
      <c r="BL384" s="263"/>
      <c r="BM384" s="263"/>
      <c r="BN384" s="263"/>
      <c r="BO384" s="263"/>
      <c r="BP384" s="263"/>
      <c r="BQ384" s="263"/>
      <c r="BR384" s="263"/>
      <c r="BS384" s="263"/>
    </row>
    <row r="385" spans="4:94" ht="14.25" customHeight="1" x14ac:dyDescent="0.35"/>
    <row r="386" spans="4:94" ht="14.25" customHeight="1" x14ac:dyDescent="0.35">
      <c r="D386" s="208" t="s">
        <v>660</v>
      </c>
      <c r="E386" s="208"/>
      <c r="F386" s="208"/>
      <c r="G386" s="208"/>
      <c r="H386" s="208"/>
      <c r="I386" s="208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208"/>
      <c r="V386" s="208"/>
      <c r="W386" s="208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/>
      <c r="AH386" s="208"/>
      <c r="AI386" s="208"/>
      <c r="AJ386" s="208"/>
      <c r="AK386" s="208"/>
      <c r="AL386" s="208"/>
      <c r="AM386" s="208"/>
      <c r="AN386" s="208"/>
      <c r="AO386" s="208"/>
      <c r="AP386" s="208"/>
      <c r="AQ386" s="208"/>
      <c r="AR386" s="208"/>
      <c r="AS386" s="208"/>
      <c r="AT386" s="208"/>
      <c r="AU386" s="208"/>
      <c r="AV386" s="208"/>
      <c r="AW386" s="208"/>
      <c r="AX386" s="208"/>
      <c r="AY386" s="208"/>
      <c r="AZ386" s="208"/>
      <c r="BA386" s="208"/>
      <c r="BB386" s="208"/>
      <c r="BC386" s="208"/>
      <c r="BD386" s="208"/>
      <c r="BE386" s="208"/>
      <c r="BF386" s="208"/>
      <c r="BG386" s="208"/>
      <c r="BH386" s="208"/>
      <c r="BI386" s="208"/>
      <c r="BJ386" s="208"/>
      <c r="BK386" s="208"/>
      <c r="BL386" s="208"/>
      <c r="BM386" s="208"/>
      <c r="BN386" s="208"/>
      <c r="BO386" s="208"/>
      <c r="BP386" s="208"/>
      <c r="BQ386" s="208"/>
      <c r="BR386" s="208"/>
      <c r="BS386" s="208"/>
      <c r="BT386" s="208"/>
      <c r="BU386" s="208"/>
      <c r="BV386" s="208"/>
      <c r="BW386" s="208"/>
      <c r="BX386" s="208"/>
      <c r="BY386" s="208"/>
      <c r="BZ386" s="208"/>
      <c r="CA386" s="208"/>
      <c r="CB386" s="208"/>
      <c r="CC386" s="208"/>
      <c r="CD386" s="208"/>
      <c r="CE386" s="208"/>
      <c r="CF386" s="208"/>
      <c r="CG386" s="208"/>
      <c r="CH386" s="208"/>
      <c r="CI386" s="208"/>
      <c r="CJ386" s="208"/>
      <c r="CK386" s="208"/>
      <c r="CL386" s="208"/>
      <c r="CM386" s="208"/>
      <c r="CN386" s="208"/>
    </row>
    <row r="387" spans="4:94" ht="14.25" customHeight="1" x14ac:dyDescent="0.35">
      <c r="D387" s="208"/>
      <c r="E387" s="208"/>
      <c r="F387" s="208"/>
      <c r="G387" s="208"/>
      <c r="H387" s="208"/>
      <c r="I387" s="208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208"/>
      <c r="V387" s="208"/>
      <c r="W387" s="208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/>
      <c r="AH387" s="208"/>
      <c r="AI387" s="208"/>
      <c r="AJ387" s="208"/>
      <c r="AK387" s="208"/>
      <c r="AL387" s="208"/>
      <c r="AM387" s="208"/>
      <c r="AN387" s="208"/>
      <c r="AO387" s="208"/>
      <c r="AP387" s="208"/>
      <c r="AQ387" s="208"/>
      <c r="AR387" s="208"/>
      <c r="AS387" s="208"/>
      <c r="AT387" s="208"/>
      <c r="AU387" s="208"/>
      <c r="AV387" s="208"/>
      <c r="AW387" s="208"/>
      <c r="AX387" s="208"/>
      <c r="AY387" s="208"/>
      <c r="AZ387" s="208"/>
      <c r="BA387" s="208"/>
      <c r="BB387" s="208"/>
      <c r="BC387" s="208"/>
      <c r="BD387" s="208"/>
      <c r="BE387" s="208"/>
      <c r="BF387" s="208"/>
      <c r="BG387" s="208"/>
      <c r="BH387" s="208"/>
      <c r="BI387" s="208"/>
      <c r="BJ387" s="208"/>
      <c r="BK387" s="208"/>
      <c r="BL387" s="208"/>
      <c r="BM387" s="208"/>
      <c r="BN387" s="208"/>
      <c r="BO387" s="208"/>
      <c r="BP387" s="208"/>
      <c r="BQ387" s="208"/>
      <c r="BR387" s="208"/>
      <c r="BS387" s="208"/>
      <c r="BT387" s="208"/>
      <c r="BU387" s="208"/>
      <c r="BV387" s="208"/>
      <c r="BW387" s="208"/>
      <c r="BX387" s="208"/>
      <c r="BY387" s="208"/>
      <c r="BZ387" s="208"/>
      <c r="CA387" s="208"/>
      <c r="CB387" s="208"/>
      <c r="CC387" s="208"/>
      <c r="CD387" s="208"/>
      <c r="CE387" s="208"/>
      <c r="CF387" s="208"/>
      <c r="CG387" s="208"/>
      <c r="CH387" s="208"/>
      <c r="CI387" s="208"/>
      <c r="CJ387" s="208"/>
      <c r="CK387" s="208"/>
      <c r="CL387" s="208"/>
      <c r="CM387" s="208"/>
      <c r="CN387" s="208"/>
    </row>
    <row r="388" spans="4:94" ht="14.25" customHeight="1" x14ac:dyDescent="0.35"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172"/>
    </row>
    <row r="389" spans="4:94" ht="14.25" customHeight="1" x14ac:dyDescent="0.35">
      <c r="D389" s="531" t="s">
        <v>216</v>
      </c>
      <c r="E389" s="531"/>
      <c r="F389" s="531"/>
      <c r="G389" s="531"/>
      <c r="H389" s="531"/>
      <c r="I389" s="531"/>
      <c r="J389" s="531"/>
      <c r="K389" s="531"/>
      <c r="L389" s="531"/>
      <c r="M389" s="531"/>
      <c r="N389" s="531"/>
      <c r="O389" s="531"/>
      <c r="P389" s="531"/>
      <c r="Q389" s="531"/>
      <c r="R389" s="531"/>
      <c r="S389" s="531"/>
      <c r="T389" s="531"/>
      <c r="U389" s="197" t="s">
        <v>121</v>
      </c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 t="s">
        <v>234</v>
      </c>
      <c r="AN389" s="197"/>
      <c r="AO389" s="197"/>
      <c r="AP389" s="197"/>
      <c r="AQ389" s="197"/>
      <c r="AR389" s="197"/>
      <c r="AS389" s="197"/>
      <c r="AT389" s="197"/>
      <c r="AU389" s="197"/>
      <c r="AV389" s="197"/>
      <c r="AW389" s="197"/>
      <c r="AX389" s="197"/>
      <c r="AY389" s="197"/>
      <c r="AZ389" s="197"/>
      <c r="BA389" s="197"/>
      <c r="BB389" s="197"/>
      <c r="BC389" s="197"/>
      <c r="BD389" s="197"/>
      <c r="BE389" s="197" t="s">
        <v>108</v>
      </c>
      <c r="BF389" s="197"/>
      <c r="BG389" s="197"/>
      <c r="BH389" s="197"/>
      <c r="BI389" s="197"/>
      <c r="BJ389" s="197"/>
      <c r="BK389" s="197"/>
      <c r="BL389" s="197"/>
      <c r="BM389" s="197"/>
      <c r="BN389" s="197"/>
      <c r="BO389" s="197"/>
      <c r="BP389" s="197"/>
      <c r="BQ389" s="197"/>
      <c r="BR389" s="197"/>
      <c r="BS389" s="197"/>
      <c r="BT389" s="197"/>
      <c r="BU389" s="197"/>
      <c r="BV389" s="197"/>
      <c r="BW389" s="197" t="s">
        <v>233</v>
      </c>
      <c r="BX389" s="197"/>
      <c r="BY389" s="197"/>
      <c r="BZ389" s="197"/>
      <c r="CA389" s="197"/>
      <c r="CB389" s="197"/>
      <c r="CC389" s="197"/>
      <c r="CD389" s="197"/>
      <c r="CE389" s="197"/>
      <c r="CF389" s="197"/>
      <c r="CG389" s="197"/>
      <c r="CH389" s="197"/>
      <c r="CI389" s="197"/>
      <c r="CJ389" s="197"/>
      <c r="CK389" s="197"/>
      <c r="CL389" s="197"/>
      <c r="CM389" s="197"/>
      <c r="CN389" s="197"/>
    </row>
    <row r="390" spans="4:94" ht="14.25" customHeight="1" x14ac:dyDescent="0.35">
      <c r="D390" s="531"/>
      <c r="E390" s="531"/>
      <c r="F390" s="531"/>
      <c r="G390" s="531"/>
      <c r="H390" s="531"/>
      <c r="I390" s="531"/>
      <c r="J390" s="531"/>
      <c r="K390" s="531"/>
      <c r="L390" s="531"/>
      <c r="M390" s="531"/>
      <c r="N390" s="531"/>
      <c r="O390" s="531"/>
      <c r="P390" s="531"/>
      <c r="Q390" s="531"/>
      <c r="R390" s="531"/>
      <c r="S390" s="531"/>
      <c r="T390" s="531"/>
      <c r="U390" s="215" t="s">
        <v>121</v>
      </c>
      <c r="V390" s="216"/>
      <c r="W390" s="216"/>
      <c r="X390" s="216"/>
      <c r="Y390" s="216"/>
      <c r="Z390" s="217"/>
      <c r="AA390" s="218" t="s">
        <v>159</v>
      </c>
      <c r="AB390" s="219"/>
      <c r="AC390" s="219"/>
      <c r="AD390" s="219"/>
      <c r="AE390" s="219"/>
      <c r="AF390" s="220"/>
      <c r="AG390" s="218" t="s">
        <v>160</v>
      </c>
      <c r="AH390" s="219"/>
      <c r="AI390" s="219"/>
      <c r="AJ390" s="219"/>
      <c r="AK390" s="219"/>
      <c r="AL390" s="220"/>
      <c r="AM390" s="215" t="s">
        <v>121</v>
      </c>
      <c r="AN390" s="216"/>
      <c r="AO390" s="216"/>
      <c r="AP390" s="216"/>
      <c r="AQ390" s="216"/>
      <c r="AR390" s="217"/>
      <c r="AS390" s="197" t="s">
        <v>159</v>
      </c>
      <c r="AT390" s="197"/>
      <c r="AU390" s="197"/>
      <c r="AV390" s="197"/>
      <c r="AW390" s="197"/>
      <c r="AX390" s="197"/>
      <c r="AY390" s="197" t="s">
        <v>160</v>
      </c>
      <c r="AZ390" s="197"/>
      <c r="BA390" s="197"/>
      <c r="BB390" s="197"/>
      <c r="BC390" s="197"/>
      <c r="BD390" s="197"/>
      <c r="BE390" s="197" t="s">
        <v>121</v>
      </c>
      <c r="BF390" s="197"/>
      <c r="BG390" s="197"/>
      <c r="BH390" s="197"/>
      <c r="BI390" s="197"/>
      <c r="BJ390" s="197"/>
      <c r="BK390" s="197" t="s">
        <v>159</v>
      </c>
      <c r="BL390" s="197"/>
      <c r="BM390" s="197"/>
      <c r="BN390" s="197"/>
      <c r="BO390" s="197"/>
      <c r="BP390" s="197"/>
      <c r="BQ390" s="197" t="s">
        <v>160</v>
      </c>
      <c r="BR390" s="197"/>
      <c r="BS390" s="197"/>
      <c r="BT390" s="197"/>
      <c r="BU390" s="197"/>
      <c r="BV390" s="197"/>
      <c r="BW390" s="197" t="s">
        <v>121</v>
      </c>
      <c r="BX390" s="197"/>
      <c r="BY390" s="197"/>
      <c r="BZ390" s="197"/>
      <c r="CA390" s="197"/>
      <c r="CB390" s="197"/>
      <c r="CC390" s="197" t="s">
        <v>159</v>
      </c>
      <c r="CD390" s="197"/>
      <c r="CE390" s="197"/>
      <c r="CF390" s="197"/>
      <c r="CG390" s="197"/>
      <c r="CH390" s="197"/>
      <c r="CI390" s="197" t="s">
        <v>160</v>
      </c>
      <c r="CJ390" s="197"/>
      <c r="CK390" s="197"/>
      <c r="CL390" s="197"/>
      <c r="CM390" s="197"/>
      <c r="CN390" s="197"/>
    </row>
    <row r="391" spans="4:94" ht="14.25" customHeight="1" x14ac:dyDescent="0.35">
      <c r="D391" s="213" t="s">
        <v>853</v>
      </c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3"/>
      <c r="P391" s="213"/>
      <c r="Q391" s="213"/>
      <c r="R391" s="213"/>
      <c r="S391" s="213"/>
      <c r="T391" s="213"/>
      <c r="U391" s="249">
        <f>+AM391+BE391+BW391</f>
        <v>7</v>
      </c>
      <c r="V391" s="249"/>
      <c r="W391" s="249"/>
      <c r="X391" s="249"/>
      <c r="Y391" s="249"/>
      <c r="Z391" s="249"/>
      <c r="AA391" s="249">
        <f>+AS391+BK391+CC391</f>
        <v>3</v>
      </c>
      <c r="AB391" s="249"/>
      <c r="AC391" s="249"/>
      <c r="AD391" s="249"/>
      <c r="AE391" s="249"/>
      <c r="AF391" s="249"/>
      <c r="AG391" s="249">
        <f>+AY391+BQ391+CI391</f>
        <v>4</v>
      </c>
      <c r="AH391" s="249"/>
      <c r="AI391" s="249"/>
      <c r="AJ391" s="249"/>
      <c r="AK391" s="249"/>
      <c r="AL391" s="249"/>
      <c r="AM391" s="249">
        <f>SUM(AS391:BD391)</f>
        <v>6</v>
      </c>
      <c r="AN391" s="249"/>
      <c r="AO391" s="249"/>
      <c r="AP391" s="249"/>
      <c r="AQ391" s="249"/>
      <c r="AR391" s="249"/>
      <c r="AS391" s="249">
        <v>3</v>
      </c>
      <c r="AT391" s="249"/>
      <c r="AU391" s="249"/>
      <c r="AV391" s="249"/>
      <c r="AW391" s="249"/>
      <c r="AX391" s="249"/>
      <c r="AY391" s="530">
        <v>3</v>
      </c>
      <c r="AZ391" s="530"/>
      <c r="BA391" s="530"/>
      <c r="BB391" s="530"/>
      <c r="BC391" s="530"/>
      <c r="BD391" s="530"/>
      <c r="BE391" s="249">
        <f>SUM(BK391:BV391)</f>
        <v>0</v>
      </c>
      <c r="BF391" s="249"/>
      <c r="BG391" s="249"/>
      <c r="BH391" s="249"/>
      <c r="BI391" s="249"/>
      <c r="BJ391" s="249"/>
      <c r="BK391" s="249">
        <v>0</v>
      </c>
      <c r="BL391" s="249"/>
      <c r="BM391" s="249"/>
      <c r="BN391" s="249"/>
      <c r="BO391" s="249"/>
      <c r="BP391" s="249"/>
      <c r="BQ391" s="353">
        <v>0</v>
      </c>
      <c r="BR391" s="353"/>
      <c r="BS391" s="353"/>
      <c r="BT391" s="353"/>
      <c r="BU391" s="353"/>
      <c r="BV391" s="353"/>
      <c r="BW391" s="249">
        <f>SUM(CC391:CN391)</f>
        <v>1</v>
      </c>
      <c r="BX391" s="249"/>
      <c r="BY391" s="249"/>
      <c r="BZ391" s="249"/>
      <c r="CA391" s="249"/>
      <c r="CB391" s="249"/>
      <c r="CC391" s="249">
        <v>0</v>
      </c>
      <c r="CD391" s="249"/>
      <c r="CE391" s="249"/>
      <c r="CF391" s="249"/>
      <c r="CG391" s="249"/>
      <c r="CH391" s="249"/>
      <c r="CI391" s="353">
        <v>1</v>
      </c>
      <c r="CJ391" s="353"/>
      <c r="CK391" s="353"/>
      <c r="CL391" s="353"/>
      <c r="CM391" s="353"/>
      <c r="CN391" s="353"/>
    </row>
    <row r="392" spans="4:94" ht="14.25" customHeight="1" x14ac:dyDescent="0.35">
      <c r="D392" s="213" t="s">
        <v>217</v>
      </c>
      <c r="E392" s="213"/>
      <c r="F392" s="213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3"/>
      <c r="R392" s="213"/>
      <c r="S392" s="213"/>
      <c r="T392" s="213"/>
      <c r="U392" s="249">
        <f>+AM392+BE392+BW392</f>
        <v>28</v>
      </c>
      <c r="V392" s="249"/>
      <c r="W392" s="249"/>
      <c r="X392" s="249"/>
      <c r="Y392" s="249"/>
      <c r="Z392" s="249"/>
      <c r="AA392" s="249">
        <f>+AS392+BK392+CC392</f>
        <v>17</v>
      </c>
      <c r="AB392" s="249"/>
      <c r="AC392" s="249"/>
      <c r="AD392" s="249"/>
      <c r="AE392" s="249"/>
      <c r="AF392" s="249"/>
      <c r="AG392" s="249">
        <f>+AY392+BQ392+CI392</f>
        <v>11</v>
      </c>
      <c r="AH392" s="249"/>
      <c r="AI392" s="249"/>
      <c r="AJ392" s="249"/>
      <c r="AK392" s="249"/>
      <c r="AL392" s="249"/>
      <c r="AM392" s="249">
        <f>SUM(AS392:BD392)</f>
        <v>28</v>
      </c>
      <c r="AN392" s="249"/>
      <c r="AO392" s="249"/>
      <c r="AP392" s="249"/>
      <c r="AQ392" s="249"/>
      <c r="AR392" s="249"/>
      <c r="AS392" s="249">
        <v>17</v>
      </c>
      <c r="AT392" s="249"/>
      <c r="AU392" s="249"/>
      <c r="AV392" s="249"/>
      <c r="AW392" s="249"/>
      <c r="AX392" s="249"/>
      <c r="AY392" s="530">
        <v>11</v>
      </c>
      <c r="AZ392" s="530"/>
      <c r="BA392" s="530"/>
      <c r="BB392" s="530"/>
      <c r="BC392" s="530"/>
      <c r="BD392" s="530"/>
      <c r="BE392" s="249">
        <f>SUM(BK392:BV392)</f>
        <v>0</v>
      </c>
      <c r="BF392" s="249"/>
      <c r="BG392" s="249"/>
      <c r="BH392" s="249"/>
      <c r="BI392" s="249"/>
      <c r="BJ392" s="249"/>
      <c r="BK392" s="249">
        <v>0</v>
      </c>
      <c r="BL392" s="249"/>
      <c r="BM392" s="249"/>
      <c r="BN392" s="249"/>
      <c r="BO392" s="249"/>
      <c r="BP392" s="249"/>
      <c r="BQ392" s="353">
        <v>0</v>
      </c>
      <c r="BR392" s="353"/>
      <c r="BS392" s="353"/>
      <c r="BT392" s="353"/>
      <c r="BU392" s="353"/>
      <c r="BV392" s="353"/>
      <c r="BW392" s="249">
        <f>SUM(CC392:CN392)</f>
        <v>0</v>
      </c>
      <c r="BX392" s="249"/>
      <c r="BY392" s="249"/>
      <c r="BZ392" s="249"/>
      <c r="CA392" s="249"/>
      <c r="CB392" s="249"/>
      <c r="CC392" s="249">
        <v>0</v>
      </c>
      <c r="CD392" s="249"/>
      <c r="CE392" s="249"/>
      <c r="CF392" s="249"/>
      <c r="CG392" s="249"/>
      <c r="CH392" s="249"/>
      <c r="CI392" s="353">
        <v>0</v>
      </c>
      <c r="CJ392" s="353"/>
      <c r="CK392" s="353"/>
      <c r="CL392" s="353"/>
      <c r="CM392" s="353"/>
      <c r="CN392" s="353"/>
    </row>
    <row r="393" spans="4:94" ht="14.25" customHeight="1" x14ac:dyDescent="0.35">
      <c r="D393" s="213" t="s">
        <v>218</v>
      </c>
      <c r="E393" s="213"/>
      <c r="F393" s="213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3"/>
      <c r="R393" s="213"/>
      <c r="S393" s="213"/>
      <c r="T393" s="213"/>
      <c r="U393" s="249">
        <f t="shared" ref="U393:U408" si="11">+AM393+BE393+BW393</f>
        <v>51</v>
      </c>
      <c r="V393" s="249"/>
      <c r="W393" s="249"/>
      <c r="X393" s="249"/>
      <c r="Y393" s="249"/>
      <c r="Z393" s="249"/>
      <c r="AA393" s="249">
        <f t="shared" ref="AA393:AA408" si="12">+AS393+BK393+CC393</f>
        <v>33</v>
      </c>
      <c r="AB393" s="249"/>
      <c r="AC393" s="249"/>
      <c r="AD393" s="249"/>
      <c r="AE393" s="249"/>
      <c r="AF393" s="249"/>
      <c r="AG393" s="249">
        <f t="shared" ref="AG393:AG408" si="13">+AY393+BQ393+CI393</f>
        <v>18</v>
      </c>
      <c r="AH393" s="249"/>
      <c r="AI393" s="249"/>
      <c r="AJ393" s="249"/>
      <c r="AK393" s="249"/>
      <c r="AL393" s="249"/>
      <c r="AM393" s="249">
        <f t="shared" ref="AM393:AM407" si="14">SUM(AS393:BD393)</f>
        <v>50</v>
      </c>
      <c r="AN393" s="249"/>
      <c r="AO393" s="249"/>
      <c r="AP393" s="249"/>
      <c r="AQ393" s="249"/>
      <c r="AR393" s="249"/>
      <c r="AS393" s="249">
        <v>33</v>
      </c>
      <c r="AT393" s="249"/>
      <c r="AU393" s="249"/>
      <c r="AV393" s="249"/>
      <c r="AW393" s="249"/>
      <c r="AX393" s="249"/>
      <c r="AY393" s="530">
        <v>17</v>
      </c>
      <c r="AZ393" s="530"/>
      <c r="BA393" s="530"/>
      <c r="BB393" s="530"/>
      <c r="BC393" s="530"/>
      <c r="BD393" s="530"/>
      <c r="BE393" s="249">
        <f t="shared" ref="BE393:BE407" si="15">SUM(BK393:BV393)</f>
        <v>0</v>
      </c>
      <c r="BF393" s="249"/>
      <c r="BG393" s="249"/>
      <c r="BH393" s="249"/>
      <c r="BI393" s="249"/>
      <c r="BJ393" s="249"/>
      <c r="BK393" s="249">
        <v>0</v>
      </c>
      <c r="BL393" s="249"/>
      <c r="BM393" s="249"/>
      <c r="BN393" s="249"/>
      <c r="BO393" s="249"/>
      <c r="BP393" s="249"/>
      <c r="BQ393" s="353">
        <v>0</v>
      </c>
      <c r="BR393" s="353"/>
      <c r="BS393" s="353"/>
      <c r="BT393" s="353"/>
      <c r="BU393" s="353"/>
      <c r="BV393" s="353"/>
      <c r="BW393" s="249">
        <f t="shared" ref="BW393:BW407" si="16">SUM(CC393:CN393)</f>
        <v>1</v>
      </c>
      <c r="BX393" s="249"/>
      <c r="BY393" s="249"/>
      <c r="BZ393" s="249"/>
      <c r="CA393" s="249"/>
      <c r="CB393" s="249"/>
      <c r="CC393" s="249">
        <v>0</v>
      </c>
      <c r="CD393" s="249"/>
      <c r="CE393" s="249"/>
      <c r="CF393" s="249"/>
      <c r="CG393" s="249"/>
      <c r="CH393" s="249"/>
      <c r="CI393" s="353">
        <v>1</v>
      </c>
      <c r="CJ393" s="353"/>
      <c r="CK393" s="353"/>
      <c r="CL393" s="353"/>
      <c r="CM393" s="353"/>
      <c r="CN393" s="353"/>
    </row>
    <row r="394" spans="4:94" ht="14.25" customHeight="1" x14ac:dyDescent="0.35">
      <c r="D394" s="213" t="s">
        <v>219</v>
      </c>
      <c r="E394" s="213"/>
      <c r="F394" s="213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3"/>
      <c r="R394" s="213"/>
      <c r="S394" s="213"/>
      <c r="T394" s="213"/>
      <c r="U394" s="249">
        <f t="shared" si="11"/>
        <v>88</v>
      </c>
      <c r="V394" s="249"/>
      <c r="W394" s="249"/>
      <c r="X394" s="249"/>
      <c r="Y394" s="249"/>
      <c r="Z394" s="249"/>
      <c r="AA394" s="249">
        <f t="shared" si="12"/>
        <v>47</v>
      </c>
      <c r="AB394" s="249"/>
      <c r="AC394" s="249"/>
      <c r="AD394" s="249"/>
      <c r="AE394" s="249"/>
      <c r="AF394" s="249"/>
      <c r="AG394" s="249">
        <f t="shared" si="13"/>
        <v>41</v>
      </c>
      <c r="AH394" s="249"/>
      <c r="AI394" s="249"/>
      <c r="AJ394" s="249"/>
      <c r="AK394" s="249"/>
      <c r="AL394" s="249"/>
      <c r="AM394" s="249">
        <f t="shared" si="14"/>
        <v>81</v>
      </c>
      <c r="AN394" s="249"/>
      <c r="AO394" s="249"/>
      <c r="AP394" s="249"/>
      <c r="AQ394" s="249"/>
      <c r="AR394" s="249"/>
      <c r="AS394" s="249">
        <v>42</v>
      </c>
      <c r="AT394" s="249"/>
      <c r="AU394" s="249"/>
      <c r="AV394" s="249"/>
      <c r="AW394" s="249"/>
      <c r="AX394" s="249"/>
      <c r="AY394" s="530">
        <v>39</v>
      </c>
      <c r="AZ394" s="530"/>
      <c r="BA394" s="530"/>
      <c r="BB394" s="530"/>
      <c r="BC394" s="530"/>
      <c r="BD394" s="530"/>
      <c r="BE394" s="249">
        <f t="shared" si="15"/>
        <v>5</v>
      </c>
      <c r="BF394" s="249"/>
      <c r="BG394" s="249"/>
      <c r="BH394" s="249"/>
      <c r="BI394" s="249"/>
      <c r="BJ394" s="249"/>
      <c r="BK394" s="249">
        <v>3</v>
      </c>
      <c r="BL394" s="249"/>
      <c r="BM394" s="249"/>
      <c r="BN394" s="249"/>
      <c r="BO394" s="249"/>
      <c r="BP394" s="249"/>
      <c r="BQ394" s="353">
        <v>2</v>
      </c>
      <c r="BR394" s="353"/>
      <c r="BS394" s="353"/>
      <c r="BT394" s="353"/>
      <c r="BU394" s="353"/>
      <c r="BV394" s="353"/>
      <c r="BW394" s="249">
        <f t="shared" si="16"/>
        <v>2</v>
      </c>
      <c r="BX394" s="249"/>
      <c r="BY394" s="249"/>
      <c r="BZ394" s="249"/>
      <c r="CA394" s="249"/>
      <c r="CB394" s="249"/>
      <c r="CC394" s="249">
        <v>2</v>
      </c>
      <c r="CD394" s="249"/>
      <c r="CE394" s="249"/>
      <c r="CF394" s="249"/>
      <c r="CG394" s="249"/>
      <c r="CH394" s="249"/>
      <c r="CI394" s="353">
        <v>0</v>
      </c>
      <c r="CJ394" s="353"/>
      <c r="CK394" s="353"/>
      <c r="CL394" s="353"/>
      <c r="CM394" s="353"/>
      <c r="CN394" s="353"/>
    </row>
    <row r="395" spans="4:94" ht="14.25" customHeight="1" x14ac:dyDescent="0.35">
      <c r="D395" s="213" t="s">
        <v>220</v>
      </c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  <c r="R395" s="213"/>
      <c r="S395" s="213"/>
      <c r="T395" s="213"/>
      <c r="U395" s="249">
        <f t="shared" si="11"/>
        <v>107</v>
      </c>
      <c r="V395" s="249"/>
      <c r="W395" s="249"/>
      <c r="X395" s="249"/>
      <c r="Y395" s="249"/>
      <c r="Z395" s="249"/>
      <c r="AA395" s="249">
        <f t="shared" si="12"/>
        <v>58</v>
      </c>
      <c r="AB395" s="249"/>
      <c r="AC395" s="249"/>
      <c r="AD395" s="249"/>
      <c r="AE395" s="249"/>
      <c r="AF395" s="249"/>
      <c r="AG395" s="249">
        <f t="shared" si="13"/>
        <v>49</v>
      </c>
      <c r="AH395" s="249"/>
      <c r="AI395" s="249"/>
      <c r="AJ395" s="249"/>
      <c r="AK395" s="249"/>
      <c r="AL395" s="249"/>
      <c r="AM395" s="249">
        <f t="shared" si="14"/>
        <v>105</v>
      </c>
      <c r="AN395" s="249"/>
      <c r="AO395" s="249"/>
      <c r="AP395" s="249"/>
      <c r="AQ395" s="249"/>
      <c r="AR395" s="249"/>
      <c r="AS395" s="249">
        <v>56</v>
      </c>
      <c r="AT395" s="249"/>
      <c r="AU395" s="249"/>
      <c r="AV395" s="249"/>
      <c r="AW395" s="249"/>
      <c r="AX395" s="249"/>
      <c r="AY395" s="530">
        <v>49</v>
      </c>
      <c r="AZ395" s="530"/>
      <c r="BA395" s="530"/>
      <c r="BB395" s="530"/>
      <c r="BC395" s="530"/>
      <c r="BD395" s="530"/>
      <c r="BE395" s="249">
        <f t="shared" si="15"/>
        <v>0</v>
      </c>
      <c r="BF395" s="249"/>
      <c r="BG395" s="249"/>
      <c r="BH395" s="249"/>
      <c r="BI395" s="249"/>
      <c r="BJ395" s="249"/>
      <c r="BK395" s="249">
        <v>0</v>
      </c>
      <c r="BL395" s="249"/>
      <c r="BM395" s="249"/>
      <c r="BN395" s="249"/>
      <c r="BO395" s="249"/>
      <c r="BP395" s="249"/>
      <c r="BQ395" s="353">
        <v>0</v>
      </c>
      <c r="BR395" s="353"/>
      <c r="BS395" s="353"/>
      <c r="BT395" s="353"/>
      <c r="BU395" s="353"/>
      <c r="BV395" s="353"/>
      <c r="BW395" s="249">
        <f t="shared" si="16"/>
        <v>2</v>
      </c>
      <c r="BX395" s="249"/>
      <c r="BY395" s="249"/>
      <c r="BZ395" s="249"/>
      <c r="CA395" s="249"/>
      <c r="CB395" s="249"/>
      <c r="CC395" s="249">
        <v>2</v>
      </c>
      <c r="CD395" s="249"/>
      <c r="CE395" s="249"/>
      <c r="CF395" s="249"/>
      <c r="CG395" s="249"/>
      <c r="CH395" s="249"/>
      <c r="CI395" s="353">
        <v>0</v>
      </c>
      <c r="CJ395" s="353"/>
      <c r="CK395" s="353"/>
      <c r="CL395" s="353"/>
      <c r="CM395" s="353"/>
      <c r="CN395" s="353"/>
    </row>
    <row r="396" spans="4:94" ht="14.25" customHeight="1" x14ac:dyDescent="0.35">
      <c r="D396" s="213" t="s">
        <v>221</v>
      </c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  <c r="R396" s="213"/>
      <c r="S396" s="213"/>
      <c r="T396" s="213"/>
      <c r="U396" s="249">
        <f t="shared" si="11"/>
        <v>76</v>
      </c>
      <c r="V396" s="249"/>
      <c r="W396" s="249"/>
      <c r="X396" s="249"/>
      <c r="Y396" s="249"/>
      <c r="Z396" s="249"/>
      <c r="AA396" s="249">
        <f t="shared" si="12"/>
        <v>46</v>
      </c>
      <c r="AB396" s="249"/>
      <c r="AC396" s="249"/>
      <c r="AD396" s="249"/>
      <c r="AE396" s="249"/>
      <c r="AF396" s="249"/>
      <c r="AG396" s="249">
        <f t="shared" si="13"/>
        <v>30</v>
      </c>
      <c r="AH396" s="249"/>
      <c r="AI396" s="249"/>
      <c r="AJ396" s="249"/>
      <c r="AK396" s="249"/>
      <c r="AL396" s="249"/>
      <c r="AM396" s="249">
        <f t="shared" si="14"/>
        <v>71</v>
      </c>
      <c r="AN396" s="249"/>
      <c r="AO396" s="249"/>
      <c r="AP396" s="249"/>
      <c r="AQ396" s="249"/>
      <c r="AR396" s="249"/>
      <c r="AS396" s="249">
        <v>46</v>
      </c>
      <c r="AT396" s="249"/>
      <c r="AU396" s="249"/>
      <c r="AV396" s="249"/>
      <c r="AW396" s="249"/>
      <c r="AX396" s="249"/>
      <c r="AY396" s="530">
        <v>25</v>
      </c>
      <c r="AZ396" s="530"/>
      <c r="BA396" s="530"/>
      <c r="BB396" s="530"/>
      <c r="BC396" s="530"/>
      <c r="BD396" s="530"/>
      <c r="BE396" s="249">
        <f t="shared" si="15"/>
        <v>2</v>
      </c>
      <c r="BF396" s="249"/>
      <c r="BG396" s="249"/>
      <c r="BH396" s="249"/>
      <c r="BI396" s="249"/>
      <c r="BJ396" s="249"/>
      <c r="BK396" s="249">
        <v>0</v>
      </c>
      <c r="BL396" s="249"/>
      <c r="BM396" s="249"/>
      <c r="BN396" s="249"/>
      <c r="BO396" s="249"/>
      <c r="BP396" s="249"/>
      <c r="BQ396" s="353">
        <v>2</v>
      </c>
      <c r="BR396" s="353"/>
      <c r="BS396" s="353"/>
      <c r="BT396" s="353"/>
      <c r="BU396" s="353"/>
      <c r="BV396" s="353"/>
      <c r="BW396" s="249">
        <f t="shared" si="16"/>
        <v>3</v>
      </c>
      <c r="BX396" s="249"/>
      <c r="BY396" s="249"/>
      <c r="BZ396" s="249"/>
      <c r="CA396" s="249"/>
      <c r="CB396" s="249"/>
      <c r="CC396" s="249">
        <v>0</v>
      </c>
      <c r="CD396" s="249"/>
      <c r="CE396" s="249"/>
      <c r="CF396" s="249"/>
      <c r="CG396" s="249"/>
      <c r="CH396" s="249"/>
      <c r="CI396" s="353">
        <v>3</v>
      </c>
      <c r="CJ396" s="353"/>
      <c r="CK396" s="353"/>
      <c r="CL396" s="353"/>
      <c r="CM396" s="353"/>
      <c r="CN396" s="353"/>
    </row>
    <row r="397" spans="4:94" ht="14.25" customHeight="1" x14ac:dyDescent="0.35">
      <c r="D397" s="213" t="s">
        <v>222</v>
      </c>
      <c r="E397" s="213"/>
      <c r="F397" s="213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3"/>
      <c r="R397" s="213"/>
      <c r="S397" s="213"/>
      <c r="T397" s="213"/>
      <c r="U397" s="249">
        <f t="shared" si="11"/>
        <v>58</v>
      </c>
      <c r="V397" s="249"/>
      <c r="W397" s="249"/>
      <c r="X397" s="249"/>
      <c r="Y397" s="249"/>
      <c r="Z397" s="249"/>
      <c r="AA397" s="249">
        <f t="shared" si="12"/>
        <v>37</v>
      </c>
      <c r="AB397" s="249"/>
      <c r="AC397" s="249"/>
      <c r="AD397" s="249"/>
      <c r="AE397" s="249"/>
      <c r="AF397" s="249"/>
      <c r="AG397" s="249">
        <f t="shared" si="13"/>
        <v>21</v>
      </c>
      <c r="AH397" s="249"/>
      <c r="AI397" s="249"/>
      <c r="AJ397" s="249"/>
      <c r="AK397" s="249"/>
      <c r="AL397" s="249"/>
      <c r="AM397" s="249">
        <f t="shared" si="14"/>
        <v>55</v>
      </c>
      <c r="AN397" s="249"/>
      <c r="AO397" s="249"/>
      <c r="AP397" s="249"/>
      <c r="AQ397" s="249"/>
      <c r="AR397" s="249"/>
      <c r="AS397" s="249">
        <v>35</v>
      </c>
      <c r="AT397" s="249"/>
      <c r="AU397" s="249"/>
      <c r="AV397" s="249"/>
      <c r="AW397" s="249"/>
      <c r="AX397" s="249"/>
      <c r="AY397" s="530">
        <v>20</v>
      </c>
      <c r="AZ397" s="530"/>
      <c r="BA397" s="530"/>
      <c r="BB397" s="530"/>
      <c r="BC397" s="530"/>
      <c r="BD397" s="530"/>
      <c r="BE397" s="249">
        <f t="shared" si="15"/>
        <v>1</v>
      </c>
      <c r="BF397" s="249"/>
      <c r="BG397" s="249"/>
      <c r="BH397" s="249"/>
      <c r="BI397" s="249"/>
      <c r="BJ397" s="249"/>
      <c r="BK397" s="249">
        <v>1</v>
      </c>
      <c r="BL397" s="249"/>
      <c r="BM397" s="249"/>
      <c r="BN397" s="249"/>
      <c r="BO397" s="249"/>
      <c r="BP397" s="249"/>
      <c r="BQ397" s="353">
        <v>0</v>
      </c>
      <c r="BR397" s="353"/>
      <c r="BS397" s="353"/>
      <c r="BT397" s="353"/>
      <c r="BU397" s="353"/>
      <c r="BV397" s="353"/>
      <c r="BW397" s="249">
        <f t="shared" si="16"/>
        <v>2</v>
      </c>
      <c r="BX397" s="249"/>
      <c r="BY397" s="249"/>
      <c r="BZ397" s="249"/>
      <c r="CA397" s="249"/>
      <c r="CB397" s="249"/>
      <c r="CC397" s="249">
        <v>1</v>
      </c>
      <c r="CD397" s="249"/>
      <c r="CE397" s="249"/>
      <c r="CF397" s="249"/>
      <c r="CG397" s="249"/>
      <c r="CH397" s="249"/>
      <c r="CI397" s="353">
        <v>1</v>
      </c>
      <c r="CJ397" s="353"/>
      <c r="CK397" s="353"/>
      <c r="CL397" s="353"/>
      <c r="CM397" s="353"/>
      <c r="CN397" s="353"/>
    </row>
    <row r="398" spans="4:94" ht="14.25" customHeight="1" x14ac:dyDescent="0.35">
      <c r="D398" s="213" t="s">
        <v>223</v>
      </c>
      <c r="E398" s="213"/>
      <c r="F398" s="213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3"/>
      <c r="R398" s="213"/>
      <c r="S398" s="213"/>
      <c r="T398" s="213"/>
      <c r="U398" s="249">
        <f t="shared" si="11"/>
        <v>69</v>
      </c>
      <c r="V398" s="249"/>
      <c r="W398" s="249"/>
      <c r="X398" s="249"/>
      <c r="Y398" s="249"/>
      <c r="Z398" s="249"/>
      <c r="AA398" s="249">
        <f t="shared" si="12"/>
        <v>42</v>
      </c>
      <c r="AB398" s="249"/>
      <c r="AC398" s="249"/>
      <c r="AD398" s="249"/>
      <c r="AE398" s="249"/>
      <c r="AF398" s="249"/>
      <c r="AG398" s="249">
        <f t="shared" si="13"/>
        <v>27</v>
      </c>
      <c r="AH398" s="249"/>
      <c r="AI398" s="249"/>
      <c r="AJ398" s="249"/>
      <c r="AK398" s="249"/>
      <c r="AL398" s="249"/>
      <c r="AM398" s="249">
        <f t="shared" si="14"/>
        <v>67</v>
      </c>
      <c r="AN398" s="249"/>
      <c r="AO398" s="249"/>
      <c r="AP398" s="249"/>
      <c r="AQ398" s="249"/>
      <c r="AR398" s="249"/>
      <c r="AS398" s="249">
        <v>41</v>
      </c>
      <c r="AT398" s="249"/>
      <c r="AU398" s="249"/>
      <c r="AV398" s="249"/>
      <c r="AW398" s="249"/>
      <c r="AX398" s="249"/>
      <c r="AY398" s="530">
        <v>26</v>
      </c>
      <c r="AZ398" s="530"/>
      <c r="BA398" s="530"/>
      <c r="BB398" s="530"/>
      <c r="BC398" s="530"/>
      <c r="BD398" s="530"/>
      <c r="BE398" s="249">
        <f t="shared" si="15"/>
        <v>0</v>
      </c>
      <c r="BF398" s="249"/>
      <c r="BG398" s="249"/>
      <c r="BH398" s="249"/>
      <c r="BI398" s="249"/>
      <c r="BJ398" s="249"/>
      <c r="BK398" s="249">
        <v>0</v>
      </c>
      <c r="BL398" s="249"/>
      <c r="BM398" s="249"/>
      <c r="BN398" s="249"/>
      <c r="BO398" s="249"/>
      <c r="BP398" s="249"/>
      <c r="BQ398" s="353">
        <v>0</v>
      </c>
      <c r="BR398" s="353"/>
      <c r="BS398" s="353"/>
      <c r="BT398" s="353"/>
      <c r="BU398" s="353"/>
      <c r="BV398" s="353"/>
      <c r="BW398" s="249">
        <f t="shared" si="16"/>
        <v>2</v>
      </c>
      <c r="BX398" s="249"/>
      <c r="BY398" s="249"/>
      <c r="BZ398" s="249"/>
      <c r="CA398" s="249"/>
      <c r="CB398" s="249"/>
      <c r="CC398" s="249">
        <v>1</v>
      </c>
      <c r="CD398" s="249"/>
      <c r="CE398" s="249"/>
      <c r="CF398" s="249"/>
      <c r="CG398" s="249"/>
      <c r="CH398" s="249"/>
      <c r="CI398" s="353">
        <v>1</v>
      </c>
      <c r="CJ398" s="353"/>
      <c r="CK398" s="353"/>
      <c r="CL398" s="353"/>
      <c r="CM398" s="353"/>
      <c r="CN398" s="353"/>
    </row>
    <row r="399" spans="4:94" ht="14.25" customHeight="1" x14ac:dyDescent="0.35">
      <c r="D399" s="213" t="s">
        <v>224</v>
      </c>
      <c r="E399" s="213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  <c r="P399" s="213"/>
      <c r="Q399" s="213"/>
      <c r="R399" s="213"/>
      <c r="S399" s="213"/>
      <c r="T399" s="213"/>
      <c r="U399" s="249">
        <f t="shared" si="11"/>
        <v>69</v>
      </c>
      <c r="V399" s="249"/>
      <c r="W399" s="249"/>
      <c r="X399" s="249"/>
      <c r="Y399" s="249"/>
      <c r="Z399" s="249"/>
      <c r="AA399" s="249">
        <f t="shared" si="12"/>
        <v>40</v>
      </c>
      <c r="AB399" s="249"/>
      <c r="AC399" s="249"/>
      <c r="AD399" s="249"/>
      <c r="AE399" s="249"/>
      <c r="AF399" s="249"/>
      <c r="AG399" s="249">
        <f t="shared" si="13"/>
        <v>29</v>
      </c>
      <c r="AH399" s="249"/>
      <c r="AI399" s="249"/>
      <c r="AJ399" s="249"/>
      <c r="AK399" s="249"/>
      <c r="AL399" s="249"/>
      <c r="AM399" s="249">
        <f t="shared" si="14"/>
        <v>64</v>
      </c>
      <c r="AN399" s="249"/>
      <c r="AO399" s="249"/>
      <c r="AP399" s="249"/>
      <c r="AQ399" s="249"/>
      <c r="AR399" s="249"/>
      <c r="AS399" s="249">
        <v>39</v>
      </c>
      <c r="AT399" s="249"/>
      <c r="AU399" s="249"/>
      <c r="AV399" s="249"/>
      <c r="AW399" s="249"/>
      <c r="AX399" s="249"/>
      <c r="AY399" s="530">
        <v>25</v>
      </c>
      <c r="AZ399" s="530"/>
      <c r="BA399" s="530"/>
      <c r="BB399" s="530"/>
      <c r="BC399" s="530"/>
      <c r="BD399" s="530"/>
      <c r="BE399" s="249">
        <f t="shared" si="15"/>
        <v>1</v>
      </c>
      <c r="BF399" s="249"/>
      <c r="BG399" s="249"/>
      <c r="BH399" s="249"/>
      <c r="BI399" s="249"/>
      <c r="BJ399" s="249"/>
      <c r="BK399" s="249">
        <v>0</v>
      </c>
      <c r="BL399" s="249"/>
      <c r="BM399" s="249"/>
      <c r="BN399" s="249"/>
      <c r="BO399" s="249"/>
      <c r="BP399" s="249"/>
      <c r="BQ399" s="353">
        <v>1</v>
      </c>
      <c r="BR399" s="353"/>
      <c r="BS399" s="353"/>
      <c r="BT399" s="353"/>
      <c r="BU399" s="353"/>
      <c r="BV399" s="353"/>
      <c r="BW399" s="249">
        <f t="shared" si="16"/>
        <v>4</v>
      </c>
      <c r="BX399" s="249"/>
      <c r="BY399" s="249"/>
      <c r="BZ399" s="249"/>
      <c r="CA399" s="249"/>
      <c r="CB399" s="249"/>
      <c r="CC399" s="249">
        <v>1</v>
      </c>
      <c r="CD399" s="249"/>
      <c r="CE399" s="249"/>
      <c r="CF399" s="249"/>
      <c r="CG399" s="249"/>
      <c r="CH399" s="249"/>
      <c r="CI399" s="353">
        <v>3</v>
      </c>
      <c r="CJ399" s="353"/>
      <c r="CK399" s="353"/>
      <c r="CL399" s="353"/>
      <c r="CM399" s="353"/>
      <c r="CN399" s="353"/>
    </row>
    <row r="400" spans="4:94" ht="14.25" customHeight="1" x14ac:dyDescent="0.35">
      <c r="D400" s="213" t="s">
        <v>225</v>
      </c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  <c r="T400" s="213"/>
      <c r="U400" s="249">
        <f t="shared" si="11"/>
        <v>66</v>
      </c>
      <c r="V400" s="249"/>
      <c r="W400" s="249"/>
      <c r="X400" s="249"/>
      <c r="Y400" s="249"/>
      <c r="Z400" s="249"/>
      <c r="AA400" s="249">
        <f t="shared" si="12"/>
        <v>21</v>
      </c>
      <c r="AB400" s="249"/>
      <c r="AC400" s="249"/>
      <c r="AD400" s="249"/>
      <c r="AE400" s="249"/>
      <c r="AF400" s="249"/>
      <c r="AG400" s="249">
        <f t="shared" si="13"/>
        <v>45</v>
      </c>
      <c r="AH400" s="249"/>
      <c r="AI400" s="249"/>
      <c r="AJ400" s="249"/>
      <c r="AK400" s="249"/>
      <c r="AL400" s="249"/>
      <c r="AM400" s="249">
        <f t="shared" si="14"/>
        <v>65</v>
      </c>
      <c r="AN400" s="249"/>
      <c r="AO400" s="249"/>
      <c r="AP400" s="249"/>
      <c r="AQ400" s="249"/>
      <c r="AR400" s="249"/>
      <c r="AS400" s="249">
        <v>20</v>
      </c>
      <c r="AT400" s="249"/>
      <c r="AU400" s="249"/>
      <c r="AV400" s="249"/>
      <c r="AW400" s="249"/>
      <c r="AX400" s="249"/>
      <c r="AY400" s="530">
        <v>45</v>
      </c>
      <c r="AZ400" s="530"/>
      <c r="BA400" s="530"/>
      <c r="BB400" s="530"/>
      <c r="BC400" s="530"/>
      <c r="BD400" s="530"/>
      <c r="BE400" s="249">
        <f t="shared" si="15"/>
        <v>0</v>
      </c>
      <c r="BF400" s="249"/>
      <c r="BG400" s="249"/>
      <c r="BH400" s="249"/>
      <c r="BI400" s="249"/>
      <c r="BJ400" s="249"/>
      <c r="BK400" s="249">
        <v>0</v>
      </c>
      <c r="BL400" s="249"/>
      <c r="BM400" s="249"/>
      <c r="BN400" s="249"/>
      <c r="BO400" s="249"/>
      <c r="BP400" s="249"/>
      <c r="BQ400" s="353">
        <v>0</v>
      </c>
      <c r="BR400" s="353"/>
      <c r="BS400" s="353"/>
      <c r="BT400" s="353"/>
      <c r="BU400" s="353"/>
      <c r="BV400" s="353"/>
      <c r="BW400" s="249">
        <f t="shared" si="16"/>
        <v>1</v>
      </c>
      <c r="BX400" s="249"/>
      <c r="BY400" s="249"/>
      <c r="BZ400" s="249"/>
      <c r="CA400" s="249"/>
      <c r="CB400" s="249"/>
      <c r="CC400" s="249">
        <v>1</v>
      </c>
      <c r="CD400" s="249"/>
      <c r="CE400" s="249"/>
      <c r="CF400" s="249"/>
      <c r="CG400" s="249"/>
      <c r="CH400" s="249"/>
      <c r="CI400" s="353">
        <v>0</v>
      </c>
      <c r="CJ400" s="353"/>
      <c r="CK400" s="353"/>
      <c r="CL400" s="353"/>
      <c r="CM400" s="353"/>
      <c r="CN400" s="353"/>
    </row>
    <row r="401" spans="4:92" ht="14.25" customHeight="1" x14ac:dyDescent="0.35">
      <c r="D401" s="213" t="s">
        <v>226</v>
      </c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3"/>
      <c r="U401" s="249">
        <f t="shared" si="11"/>
        <v>68</v>
      </c>
      <c r="V401" s="249"/>
      <c r="W401" s="249"/>
      <c r="X401" s="249"/>
      <c r="Y401" s="249"/>
      <c r="Z401" s="249"/>
      <c r="AA401" s="249">
        <f t="shared" si="12"/>
        <v>37</v>
      </c>
      <c r="AB401" s="249"/>
      <c r="AC401" s="249"/>
      <c r="AD401" s="249"/>
      <c r="AE401" s="249"/>
      <c r="AF401" s="249"/>
      <c r="AG401" s="249">
        <f t="shared" si="13"/>
        <v>31</v>
      </c>
      <c r="AH401" s="249"/>
      <c r="AI401" s="249"/>
      <c r="AJ401" s="249"/>
      <c r="AK401" s="249"/>
      <c r="AL401" s="249"/>
      <c r="AM401" s="249">
        <f t="shared" si="14"/>
        <v>66</v>
      </c>
      <c r="AN401" s="249"/>
      <c r="AO401" s="249"/>
      <c r="AP401" s="249"/>
      <c r="AQ401" s="249"/>
      <c r="AR401" s="249"/>
      <c r="AS401" s="249">
        <v>37</v>
      </c>
      <c r="AT401" s="249"/>
      <c r="AU401" s="249"/>
      <c r="AV401" s="249"/>
      <c r="AW401" s="249"/>
      <c r="AX401" s="249"/>
      <c r="AY401" s="530">
        <v>29</v>
      </c>
      <c r="AZ401" s="530"/>
      <c r="BA401" s="530"/>
      <c r="BB401" s="530"/>
      <c r="BC401" s="530"/>
      <c r="BD401" s="530"/>
      <c r="BE401" s="249">
        <f t="shared" si="15"/>
        <v>1</v>
      </c>
      <c r="BF401" s="249"/>
      <c r="BG401" s="249"/>
      <c r="BH401" s="249"/>
      <c r="BI401" s="249"/>
      <c r="BJ401" s="249"/>
      <c r="BK401" s="249">
        <v>0</v>
      </c>
      <c r="BL401" s="249"/>
      <c r="BM401" s="249"/>
      <c r="BN401" s="249"/>
      <c r="BO401" s="249"/>
      <c r="BP401" s="249"/>
      <c r="BQ401" s="353">
        <v>1</v>
      </c>
      <c r="BR401" s="353"/>
      <c r="BS401" s="353"/>
      <c r="BT401" s="353"/>
      <c r="BU401" s="353"/>
      <c r="BV401" s="353"/>
      <c r="BW401" s="249">
        <f t="shared" si="16"/>
        <v>1</v>
      </c>
      <c r="BX401" s="249"/>
      <c r="BY401" s="249"/>
      <c r="BZ401" s="249"/>
      <c r="CA401" s="249"/>
      <c r="CB401" s="249"/>
      <c r="CC401" s="249">
        <v>0</v>
      </c>
      <c r="CD401" s="249"/>
      <c r="CE401" s="249"/>
      <c r="CF401" s="249"/>
      <c r="CG401" s="249"/>
      <c r="CH401" s="249"/>
      <c r="CI401" s="353">
        <v>1</v>
      </c>
      <c r="CJ401" s="353"/>
      <c r="CK401" s="353"/>
      <c r="CL401" s="353"/>
      <c r="CM401" s="353"/>
      <c r="CN401" s="353"/>
    </row>
    <row r="402" spans="4:92" ht="14.25" customHeight="1" x14ac:dyDescent="0.35">
      <c r="D402" s="213" t="s">
        <v>227</v>
      </c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  <c r="T402" s="213"/>
      <c r="U402" s="249">
        <f t="shared" si="11"/>
        <v>79</v>
      </c>
      <c r="V402" s="249"/>
      <c r="W402" s="249"/>
      <c r="X402" s="249"/>
      <c r="Y402" s="249"/>
      <c r="Z402" s="249"/>
      <c r="AA402" s="249">
        <f t="shared" si="12"/>
        <v>40</v>
      </c>
      <c r="AB402" s="249"/>
      <c r="AC402" s="249"/>
      <c r="AD402" s="249"/>
      <c r="AE402" s="249"/>
      <c r="AF402" s="249"/>
      <c r="AG402" s="249">
        <f t="shared" si="13"/>
        <v>39</v>
      </c>
      <c r="AH402" s="249"/>
      <c r="AI402" s="249"/>
      <c r="AJ402" s="249"/>
      <c r="AK402" s="249"/>
      <c r="AL402" s="249"/>
      <c r="AM402" s="249">
        <f t="shared" si="14"/>
        <v>76</v>
      </c>
      <c r="AN402" s="249"/>
      <c r="AO402" s="249"/>
      <c r="AP402" s="249"/>
      <c r="AQ402" s="249"/>
      <c r="AR402" s="249"/>
      <c r="AS402" s="249">
        <v>39</v>
      </c>
      <c r="AT402" s="249"/>
      <c r="AU402" s="249"/>
      <c r="AV402" s="249"/>
      <c r="AW402" s="249"/>
      <c r="AX402" s="249"/>
      <c r="AY402" s="530">
        <v>37</v>
      </c>
      <c r="AZ402" s="530"/>
      <c r="BA402" s="530"/>
      <c r="BB402" s="530"/>
      <c r="BC402" s="530"/>
      <c r="BD402" s="530"/>
      <c r="BE402" s="249">
        <f t="shared" si="15"/>
        <v>1</v>
      </c>
      <c r="BF402" s="249"/>
      <c r="BG402" s="249"/>
      <c r="BH402" s="249"/>
      <c r="BI402" s="249"/>
      <c r="BJ402" s="249"/>
      <c r="BK402" s="249">
        <v>0</v>
      </c>
      <c r="BL402" s="249"/>
      <c r="BM402" s="249"/>
      <c r="BN402" s="249"/>
      <c r="BO402" s="249"/>
      <c r="BP402" s="249"/>
      <c r="BQ402" s="353">
        <v>1</v>
      </c>
      <c r="BR402" s="353"/>
      <c r="BS402" s="353"/>
      <c r="BT402" s="353"/>
      <c r="BU402" s="353"/>
      <c r="BV402" s="353"/>
      <c r="BW402" s="249">
        <f t="shared" si="16"/>
        <v>2</v>
      </c>
      <c r="BX402" s="249"/>
      <c r="BY402" s="249"/>
      <c r="BZ402" s="249"/>
      <c r="CA402" s="249"/>
      <c r="CB402" s="249"/>
      <c r="CC402" s="249">
        <v>1</v>
      </c>
      <c r="CD402" s="249"/>
      <c r="CE402" s="249"/>
      <c r="CF402" s="249"/>
      <c r="CG402" s="249"/>
      <c r="CH402" s="249"/>
      <c r="CI402" s="353">
        <v>1</v>
      </c>
      <c r="CJ402" s="353"/>
      <c r="CK402" s="353"/>
      <c r="CL402" s="353"/>
      <c r="CM402" s="353"/>
      <c r="CN402" s="353"/>
    </row>
    <row r="403" spans="4:92" ht="14.25" customHeight="1" x14ac:dyDescent="0.35">
      <c r="D403" s="213" t="s">
        <v>228</v>
      </c>
      <c r="E403" s="213"/>
      <c r="F403" s="213"/>
      <c r="G403" s="213"/>
      <c r="H403" s="213"/>
      <c r="I403" s="213"/>
      <c r="J403" s="213"/>
      <c r="K403" s="213"/>
      <c r="L403" s="213"/>
      <c r="M403" s="213"/>
      <c r="N403" s="213"/>
      <c r="O403" s="213"/>
      <c r="P403" s="213"/>
      <c r="Q403" s="213"/>
      <c r="R403" s="213"/>
      <c r="S403" s="213"/>
      <c r="T403" s="213"/>
      <c r="U403" s="249">
        <f t="shared" si="11"/>
        <v>91</v>
      </c>
      <c r="V403" s="249"/>
      <c r="W403" s="249"/>
      <c r="X403" s="249"/>
      <c r="Y403" s="249"/>
      <c r="Z403" s="249"/>
      <c r="AA403" s="249">
        <f t="shared" si="12"/>
        <v>46</v>
      </c>
      <c r="AB403" s="249"/>
      <c r="AC403" s="249"/>
      <c r="AD403" s="249"/>
      <c r="AE403" s="249"/>
      <c r="AF403" s="249"/>
      <c r="AG403" s="249">
        <f t="shared" si="13"/>
        <v>45</v>
      </c>
      <c r="AH403" s="249"/>
      <c r="AI403" s="249"/>
      <c r="AJ403" s="249"/>
      <c r="AK403" s="249"/>
      <c r="AL403" s="249"/>
      <c r="AM403" s="249">
        <f t="shared" si="14"/>
        <v>88</v>
      </c>
      <c r="AN403" s="249"/>
      <c r="AO403" s="249"/>
      <c r="AP403" s="249"/>
      <c r="AQ403" s="249"/>
      <c r="AR403" s="249"/>
      <c r="AS403" s="249">
        <v>45</v>
      </c>
      <c r="AT403" s="249"/>
      <c r="AU403" s="249"/>
      <c r="AV403" s="249"/>
      <c r="AW403" s="249"/>
      <c r="AX403" s="249"/>
      <c r="AY403" s="530">
        <v>43</v>
      </c>
      <c r="AZ403" s="530"/>
      <c r="BA403" s="530"/>
      <c r="BB403" s="530"/>
      <c r="BC403" s="530"/>
      <c r="BD403" s="530"/>
      <c r="BE403" s="249">
        <f t="shared" si="15"/>
        <v>2</v>
      </c>
      <c r="BF403" s="249"/>
      <c r="BG403" s="249"/>
      <c r="BH403" s="249"/>
      <c r="BI403" s="249"/>
      <c r="BJ403" s="249"/>
      <c r="BK403" s="249">
        <v>0</v>
      </c>
      <c r="BL403" s="249"/>
      <c r="BM403" s="249"/>
      <c r="BN403" s="249"/>
      <c r="BO403" s="249"/>
      <c r="BP403" s="249"/>
      <c r="BQ403" s="353">
        <v>2</v>
      </c>
      <c r="BR403" s="353"/>
      <c r="BS403" s="353"/>
      <c r="BT403" s="353"/>
      <c r="BU403" s="353"/>
      <c r="BV403" s="353"/>
      <c r="BW403" s="249">
        <f t="shared" si="16"/>
        <v>1</v>
      </c>
      <c r="BX403" s="249"/>
      <c r="BY403" s="249"/>
      <c r="BZ403" s="249"/>
      <c r="CA403" s="249"/>
      <c r="CB403" s="249"/>
      <c r="CC403" s="249">
        <v>1</v>
      </c>
      <c r="CD403" s="249"/>
      <c r="CE403" s="249"/>
      <c r="CF403" s="249"/>
      <c r="CG403" s="249"/>
      <c r="CH403" s="249"/>
      <c r="CI403" s="353">
        <v>0</v>
      </c>
      <c r="CJ403" s="353"/>
      <c r="CK403" s="353"/>
      <c r="CL403" s="353"/>
      <c r="CM403" s="353"/>
      <c r="CN403" s="353"/>
    </row>
    <row r="404" spans="4:92" ht="14.25" customHeight="1" x14ac:dyDescent="0.35">
      <c r="D404" s="213" t="s">
        <v>229</v>
      </c>
      <c r="E404" s="213"/>
      <c r="F404" s="213"/>
      <c r="G404" s="213"/>
      <c r="H404" s="213"/>
      <c r="I404" s="213"/>
      <c r="J404" s="213"/>
      <c r="K404" s="213"/>
      <c r="L404" s="213"/>
      <c r="M404" s="213"/>
      <c r="N404" s="213"/>
      <c r="O404" s="213"/>
      <c r="P404" s="213"/>
      <c r="Q404" s="213"/>
      <c r="R404" s="213"/>
      <c r="S404" s="213"/>
      <c r="T404" s="213"/>
      <c r="U404" s="249">
        <f t="shared" si="11"/>
        <v>83</v>
      </c>
      <c r="V404" s="249"/>
      <c r="W404" s="249"/>
      <c r="X404" s="249"/>
      <c r="Y404" s="249"/>
      <c r="Z404" s="249"/>
      <c r="AA404" s="249">
        <f t="shared" si="12"/>
        <v>46</v>
      </c>
      <c r="AB404" s="249"/>
      <c r="AC404" s="249"/>
      <c r="AD404" s="249"/>
      <c r="AE404" s="249"/>
      <c r="AF404" s="249"/>
      <c r="AG404" s="249">
        <f t="shared" si="13"/>
        <v>37</v>
      </c>
      <c r="AH404" s="249"/>
      <c r="AI404" s="249"/>
      <c r="AJ404" s="249"/>
      <c r="AK404" s="249"/>
      <c r="AL404" s="249"/>
      <c r="AM404" s="249">
        <f t="shared" si="14"/>
        <v>78</v>
      </c>
      <c r="AN404" s="249"/>
      <c r="AO404" s="249"/>
      <c r="AP404" s="249"/>
      <c r="AQ404" s="249"/>
      <c r="AR404" s="249"/>
      <c r="AS404" s="249">
        <v>42</v>
      </c>
      <c r="AT404" s="249"/>
      <c r="AU404" s="249"/>
      <c r="AV404" s="249"/>
      <c r="AW404" s="249"/>
      <c r="AX404" s="249"/>
      <c r="AY404" s="530">
        <v>36</v>
      </c>
      <c r="AZ404" s="530"/>
      <c r="BA404" s="530"/>
      <c r="BB404" s="530"/>
      <c r="BC404" s="530"/>
      <c r="BD404" s="530"/>
      <c r="BE404" s="249">
        <f t="shared" si="15"/>
        <v>1</v>
      </c>
      <c r="BF404" s="249"/>
      <c r="BG404" s="249"/>
      <c r="BH404" s="249"/>
      <c r="BI404" s="249"/>
      <c r="BJ404" s="249"/>
      <c r="BK404" s="249">
        <v>1</v>
      </c>
      <c r="BL404" s="249"/>
      <c r="BM404" s="249"/>
      <c r="BN404" s="249"/>
      <c r="BO404" s="249"/>
      <c r="BP404" s="249"/>
      <c r="BQ404" s="353">
        <v>0</v>
      </c>
      <c r="BR404" s="353"/>
      <c r="BS404" s="353"/>
      <c r="BT404" s="353"/>
      <c r="BU404" s="353"/>
      <c r="BV404" s="353"/>
      <c r="BW404" s="249">
        <f t="shared" si="16"/>
        <v>4</v>
      </c>
      <c r="BX404" s="249"/>
      <c r="BY404" s="249"/>
      <c r="BZ404" s="249"/>
      <c r="CA404" s="249"/>
      <c r="CB404" s="249"/>
      <c r="CC404" s="249">
        <v>3</v>
      </c>
      <c r="CD404" s="249"/>
      <c r="CE404" s="249"/>
      <c r="CF404" s="249"/>
      <c r="CG404" s="249"/>
      <c r="CH404" s="249"/>
      <c r="CI404" s="353">
        <v>1</v>
      </c>
      <c r="CJ404" s="353"/>
      <c r="CK404" s="353"/>
      <c r="CL404" s="353"/>
      <c r="CM404" s="353"/>
      <c r="CN404" s="353"/>
    </row>
    <row r="405" spans="4:92" ht="14.25" customHeight="1" x14ac:dyDescent="0.35">
      <c r="D405" s="213" t="s">
        <v>230</v>
      </c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  <c r="R405" s="213"/>
      <c r="S405" s="213"/>
      <c r="T405" s="213"/>
      <c r="U405" s="249">
        <f t="shared" si="11"/>
        <v>78</v>
      </c>
      <c r="V405" s="249"/>
      <c r="W405" s="249"/>
      <c r="X405" s="249"/>
      <c r="Y405" s="249"/>
      <c r="Z405" s="249"/>
      <c r="AA405" s="249">
        <f t="shared" si="12"/>
        <v>45</v>
      </c>
      <c r="AB405" s="249"/>
      <c r="AC405" s="249"/>
      <c r="AD405" s="249"/>
      <c r="AE405" s="249"/>
      <c r="AF405" s="249"/>
      <c r="AG405" s="249">
        <f t="shared" si="13"/>
        <v>33</v>
      </c>
      <c r="AH405" s="249"/>
      <c r="AI405" s="249"/>
      <c r="AJ405" s="249"/>
      <c r="AK405" s="249"/>
      <c r="AL405" s="249"/>
      <c r="AM405" s="249">
        <f t="shared" si="14"/>
        <v>75</v>
      </c>
      <c r="AN405" s="249"/>
      <c r="AO405" s="249"/>
      <c r="AP405" s="249"/>
      <c r="AQ405" s="249"/>
      <c r="AR405" s="249"/>
      <c r="AS405" s="249">
        <v>43</v>
      </c>
      <c r="AT405" s="249"/>
      <c r="AU405" s="249"/>
      <c r="AV405" s="249"/>
      <c r="AW405" s="249"/>
      <c r="AX405" s="249"/>
      <c r="AY405" s="530">
        <v>32</v>
      </c>
      <c r="AZ405" s="530"/>
      <c r="BA405" s="530"/>
      <c r="BB405" s="530"/>
      <c r="BC405" s="530"/>
      <c r="BD405" s="530"/>
      <c r="BE405" s="249">
        <f t="shared" si="15"/>
        <v>1</v>
      </c>
      <c r="BF405" s="249"/>
      <c r="BG405" s="249"/>
      <c r="BH405" s="249"/>
      <c r="BI405" s="249"/>
      <c r="BJ405" s="249"/>
      <c r="BK405" s="249">
        <v>1</v>
      </c>
      <c r="BL405" s="249"/>
      <c r="BM405" s="249"/>
      <c r="BN405" s="249"/>
      <c r="BO405" s="249"/>
      <c r="BP405" s="249"/>
      <c r="BQ405" s="353">
        <v>0</v>
      </c>
      <c r="BR405" s="353"/>
      <c r="BS405" s="353"/>
      <c r="BT405" s="353"/>
      <c r="BU405" s="353"/>
      <c r="BV405" s="353"/>
      <c r="BW405" s="249">
        <f t="shared" si="16"/>
        <v>2</v>
      </c>
      <c r="BX405" s="249"/>
      <c r="BY405" s="249"/>
      <c r="BZ405" s="249"/>
      <c r="CA405" s="249"/>
      <c r="CB405" s="249"/>
      <c r="CC405" s="249">
        <v>1</v>
      </c>
      <c r="CD405" s="249"/>
      <c r="CE405" s="249"/>
      <c r="CF405" s="249"/>
      <c r="CG405" s="249"/>
      <c r="CH405" s="249"/>
      <c r="CI405" s="353">
        <v>1</v>
      </c>
      <c r="CJ405" s="353"/>
      <c r="CK405" s="353"/>
      <c r="CL405" s="353"/>
      <c r="CM405" s="353"/>
      <c r="CN405" s="353"/>
    </row>
    <row r="406" spans="4:92" ht="14.25" customHeight="1" x14ac:dyDescent="0.35">
      <c r="D406" s="213" t="s">
        <v>231</v>
      </c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  <c r="R406" s="213"/>
      <c r="S406" s="213"/>
      <c r="T406" s="213"/>
      <c r="U406" s="249">
        <f t="shared" si="11"/>
        <v>74</v>
      </c>
      <c r="V406" s="249"/>
      <c r="W406" s="249"/>
      <c r="X406" s="249"/>
      <c r="Y406" s="249"/>
      <c r="Z406" s="249"/>
      <c r="AA406" s="249">
        <f t="shared" si="12"/>
        <v>38</v>
      </c>
      <c r="AB406" s="249"/>
      <c r="AC406" s="249"/>
      <c r="AD406" s="249"/>
      <c r="AE406" s="249"/>
      <c r="AF406" s="249"/>
      <c r="AG406" s="249">
        <f t="shared" si="13"/>
        <v>36</v>
      </c>
      <c r="AH406" s="249"/>
      <c r="AI406" s="249"/>
      <c r="AJ406" s="249"/>
      <c r="AK406" s="249"/>
      <c r="AL406" s="249"/>
      <c r="AM406" s="249">
        <f t="shared" si="14"/>
        <v>70</v>
      </c>
      <c r="AN406" s="249"/>
      <c r="AO406" s="249"/>
      <c r="AP406" s="249"/>
      <c r="AQ406" s="249"/>
      <c r="AR406" s="249"/>
      <c r="AS406" s="249">
        <v>35</v>
      </c>
      <c r="AT406" s="249"/>
      <c r="AU406" s="249"/>
      <c r="AV406" s="249"/>
      <c r="AW406" s="249"/>
      <c r="AX406" s="249"/>
      <c r="AY406" s="530">
        <v>35</v>
      </c>
      <c r="AZ406" s="530"/>
      <c r="BA406" s="530"/>
      <c r="BB406" s="530"/>
      <c r="BC406" s="530"/>
      <c r="BD406" s="530"/>
      <c r="BE406" s="249">
        <f t="shared" si="15"/>
        <v>1</v>
      </c>
      <c r="BF406" s="249"/>
      <c r="BG406" s="249"/>
      <c r="BH406" s="249"/>
      <c r="BI406" s="249"/>
      <c r="BJ406" s="249"/>
      <c r="BK406" s="249">
        <v>0</v>
      </c>
      <c r="BL406" s="249"/>
      <c r="BM406" s="249"/>
      <c r="BN406" s="249"/>
      <c r="BO406" s="249"/>
      <c r="BP406" s="249"/>
      <c r="BQ406" s="353">
        <v>1</v>
      </c>
      <c r="BR406" s="353"/>
      <c r="BS406" s="353"/>
      <c r="BT406" s="353"/>
      <c r="BU406" s="353"/>
      <c r="BV406" s="353"/>
      <c r="BW406" s="249">
        <f t="shared" si="16"/>
        <v>3</v>
      </c>
      <c r="BX406" s="249"/>
      <c r="BY406" s="249"/>
      <c r="BZ406" s="249"/>
      <c r="CA406" s="249"/>
      <c r="CB406" s="249"/>
      <c r="CC406" s="249">
        <v>3</v>
      </c>
      <c r="CD406" s="249"/>
      <c r="CE406" s="249"/>
      <c r="CF406" s="249"/>
      <c r="CG406" s="249"/>
      <c r="CH406" s="249"/>
      <c r="CI406" s="353">
        <v>0</v>
      </c>
      <c r="CJ406" s="353"/>
      <c r="CK406" s="353"/>
      <c r="CL406" s="353"/>
      <c r="CM406" s="353"/>
      <c r="CN406" s="353"/>
    </row>
    <row r="407" spans="4:92" ht="14.25" customHeight="1" x14ac:dyDescent="0.35">
      <c r="D407" s="213" t="s">
        <v>333</v>
      </c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13"/>
      <c r="P407" s="213"/>
      <c r="Q407" s="213"/>
      <c r="R407" s="213"/>
      <c r="S407" s="213"/>
      <c r="T407" s="213"/>
      <c r="U407" s="249">
        <f t="shared" si="11"/>
        <v>197</v>
      </c>
      <c r="V407" s="249"/>
      <c r="W407" s="249"/>
      <c r="X407" s="249"/>
      <c r="Y407" s="249"/>
      <c r="Z407" s="249"/>
      <c r="AA407" s="249">
        <f t="shared" si="12"/>
        <v>99</v>
      </c>
      <c r="AB407" s="249"/>
      <c r="AC407" s="249"/>
      <c r="AD407" s="249"/>
      <c r="AE407" s="249"/>
      <c r="AF407" s="249"/>
      <c r="AG407" s="249">
        <f t="shared" si="13"/>
        <v>98</v>
      </c>
      <c r="AH407" s="249"/>
      <c r="AI407" s="249"/>
      <c r="AJ407" s="249"/>
      <c r="AK407" s="249"/>
      <c r="AL407" s="249"/>
      <c r="AM407" s="249">
        <f t="shared" si="14"/>
        <v>186</v>
      </c>
      <c r="AN407" s="249"/>
      <c r="AO407" s="249"/>
      <c r="AP407" s="249"/>
      <c r="AQ407" s="249"/>
      <c r="AR407" s="249"/>
      <c r="AS407" s="249">
        <v>94</v>
      </c>
      <c r="AT407" s="249"/>
      <c r="AU407" s="249"/>
      <c r="AV407" s="249"/>
      <c r="AW407" s="249"/>
      <c r="AX407" s="249"/>
      <c r="AY407" s="530">
        <v>92</v>
      </c>
      <c r="AZ407" s="530"/>
      <c r="BA407" s="530"/>
      <c r="BB407" s="530"/>
      <c r="BC407" s="530"/>
      <c r="BD407" s="530"/>
      <c r="BE407" s="249">
        <f t="shared" si="15"/>
        <v>5</v>
      </c>
      <c r="BF407" s="249"/>
      <c r="BG407" s="249"/>
      <c r="BH407" s="249"/>
      <c r="BI407" s="249"/>
      <c r="BJ407" s="249"/>
      <c r="BK407" s="249">
        <v>1</v>
      </c>
      <c r="BL407" s="249"/>
      <c r="BM407" s="249"/>
      <c r="BN407" s="249"/>
      <c r="BO407" s="249"/>
      <c r="BP407" s="249"/>
      <c r="BQ407" s="353">
        <v>4</v>
      </c>
      <c r="BR407" s="353"/>
      <c r="BS407" s="353"/>
      <c r="BT407" s="353"/>
      <c r="BU407" s="353"/>
      <c r="BV407" s="353"/>
      <c r="BW407" s="249">
        <f t="shared" si="16"/>
        <v>6</v>
      </c>
      <c r="BX407" s="249"/>
      <c r="BY407" s="249"/>
      <c r="BZ407" s="249"/>
      <c r="CA407" s="249"/>
      <c r="CB407" s="249"/>
      <c r="CC407" s="249">
        <v>4</v>
      </c>
      <c r="CD407" s="249"/>
      <c r="CE407" s="249"/>
      <c r="CF407" s="249"/>
      <c r="CG407" s="249"/>
      <c r="CH407" s="249"/>
      <c r="CI407" s="353">
        <v>2</v>
      </c>
      <c r="CJ407" s="353"/>
      <c r="CK407" s="353"/>
      <c r="CL407" s="353"/>
      <c r="CM407" s="353"/>
      <c r="CN407" s="353"/>
    </row>
    <row r="408" spans="4:92" ht="14.25" customHeight="1" x14ac:dyDescent="0.35">
      <c r="D408" s="213" t="s">
        <v>232</v>
      </c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13"/>
      <c r="P408" s="213"/>
      <c r="Q408" s="213"/>
      <c r="R408" s="213"/>
      <c r="S408" s="213"/>
      <c r="T408" s="213"/>
      <c r="U408" s="249">
        <f t="shared" si="11"/>
        <v>19</v>
      </c>
      <c r="V408" s="249"/>
      <c r="W408" s="249"/>
      <c r="X408" s="249"/>
      <c r="Y408" s="249"/>
      <c r="Z408" s="249"/>
      <c r="AA408" s="249">
        <f t="shared" si="12"/>
        <v>0</v>
      </c>
      <c r="AB408" s="249"/>
      <c r="AC408" s="249"/>
      <c r="AD408" s="249"/>
      <c r="AE408" s="249"/>
      <c r="AF408" s="249"/>
      <c r="AG408" s="249">
        <f t="shared" si="13"/>
        <v>0</v>
      </c>
      <c r="AH408" s="249"/>
      <c r="AI408" s="249"/>
      <c r="AJ408" s="249"/>
      <c r="AK408" s="249"/>
      <c r="AL408" s="249"/>
      <c r="AM408" s="249">
        <v>18</v>
      </c>
      <c r="AN408" s="249"/>
      <c r="AO408" s="249"/>
      <c r="AP408" s="249"/>
      <c r="AQ408" s="249"/>
      <c r="AR408" s="249"/>
      <c r="AS408" s="249"/>
      <c r="AT408" s="249"/>
      <c r="AU408" s="249"/>
      <c r="AV408" s="249"/>
      <c r="AW408" s="249"/>
      <c r="AX408" s="249"/>
      <c r="AY408" s="530"/>
      <c r="AZ408" s="530"/>
      <c r="BA408" s="530"/>
      <c r="BB408" s="530"/>
      <c r="BC408" s="530"/>
      <c r="BD408" s="530"/>
      <c r="BE408" s="249">
        <v>0</v>
      </c>
      <c r="BF408" s="249"/>
      <c r="BG408" s="249"/>
      <c r="BH408" s="249"/>
      <c r="BI408" s="249"/>
      <c r="BJ408" s="249"/>
      <c r="BK408" s="249"/>
      <c r="BL408" s="249"/>
      <c r="BM408" s="249"/>
      <c r="BN408" s="249"/>
      <c r="BO408" s="249"/>
      <c r="BP408" s="249"/>
      <c r="BQ408" s="353"/>
      <c r="BR408" s="353"/>
      <c r="BS408" s="353"/>
      <c r="BT408" s="353"/>
      <c r="BU408" s="353"/>
      <c r="BV408" s="353"/>
      <c r="BW408" s="249">
        <v>1</v>
      </c>
      <c r="BX408" s="249"/>
      <c r="BY408" s="249"/>
      <c r="BZ408" s="249"/>
      <c r="CA408" s="249"/>
      <c r="CB408" s="249"/>
      <c r="CC408" s="249"/>
      <c r="CD408" s="249"/>
      <c r="CE408" s="249"/>
      <c r="CF408" s="249"/>
      <c r="CG408" s="249"/>
      <c r="CH408" s="249"/>
      <c r="CI408" s="353"/>
      <c r="CJ408" s="353"/>
      <c r="CK408" s="353"/>
      <c r="CL408" s="353"/>
      <c r="CM408" s="353"/>
      <c r="CN408" s="353"/>
    </row>
    <row r="409" spans="4:92" ht="14.25" customHeight="1" x14ac:dyDescent="0.35">
      <c r="D409" s="214" t="s">
        <v>121</v>
      </c>
      <c r="E409" s="214"/>
      <c r="F409" s="214"/>
      <c r="G409" s="214"/>
      <c r="H409" s="214"/>
      <c r="I409" s="214"/>
      <c r="J409" s="214"/>
      <c r="K409" s="214"/>
      <c r="L409" s="214"/>
      <c r="M409" s="214"/>
      <c r="N409" s="214"/>
      <c r="O409" s="214"/>
      <c r="P409" s="214"/>
      <c r="Q409" s="214"/>
      <c r="R409" s="214"/>
      <c r="S409" s="214"/>
      <c r="T409" s="214"/>
      <c r="U409" s="424">
        <f>SUM(U391:Z408)</f>
        <v>1308</v>
      </c>
      <c r="V409" s="424"/>
      <c r="W409" s="424"/>
      <c r="X409" s="424"/>
      <c r="Y409" s="424"/>
      <c r="Z409" s="424"/>
      <c r="AA409" s="424">
        <f t="shared" ref="AA409" si="17">SUM(AA391:AF408)</f>
        <v>695</v>
      </c>
      <c r="AB409" s="424"/>
      <c r="AC409" s="424"/>
      <c r="AD409" s="424"/>
      <c r="AE409" s="424"/>
      <c r="AF409" s="424"/>
      <c r="AG409" s="424">
        <f t="shared" ref="AG409" si="18">SUM(AG391:AL408)</f>
        <v>594</v>
      </c>
      <c r="AH409" s="424"/>
      <c r="AI409" s="424"/>
      <c r="AJ409" s="424"/>
      <c r="AK409" s="424"/>
      <c r="AL409" s="424"/>
      <c r="AM409" s="424">
        <f t="shared" ref="AM409" si="19">SUM(AM391:AR408)</f>
        <v>1249</v>
      </c>
      <c r="AN409" s="424"/>
      <c r="AO409" s="424"/>
      <c r="AP409" s="424"/>
      <c r="AQ409" s="424"/>
      <c r="AR409" s="424"/>
      <c r="AS409" s="424">
        <f t="shared" ref="AS409" si="20">SUM(AS391:AX408)</f>
        <v>667</v>
      </c>
      <c r="AT409" s="424"/>
      <c r="AU409" s="424"/>
      <c r="AV409" s="424"/>
      <c r="AW409" s="424"/>
      <c r="AX409" s="424"/>
      <c r="AY409" s="424">
        <f t="shared" ref="AY409" si="21">SUM(AY391:BD408)</f>
        <v>564</v>
      </c>
      <c r="AZ409" s="424"/>
      <c r="BA409" s="424"/>
      <c r="BB409" s="424"/>
      <c r="BC409" s="424"/>
      <c r="BD409" s="424"/>
      <c r="BE409" s="424">
        <f t="shared" ref="BE409" si="22">SUM(BE391:BJ408)</f>
        <v>21</v>
      </c>
      <c r="BF409" s="424"/>
      <c r="BG409" s="424"/>
      <c r="BH409" s="424"/>
      <c r="BI409" s="424"/>
      <c r="BJ409" s="424"/>
      <c r="BK409" s="424">
        <f t="shared" ref="BK409" si="23">SUM(BK391:BP408)</f>
        <v>7</v>
      </c>
      <c r="BL409" s="424"/>
      <c r="BM409" s="424"/>
      <c r="BN409" s="424"/>
      <c r="BO409" s="424"/>
      <c r="BP409" s="424"/>
      <c r="BQ409" s="424">
        <f t="shared" ref="BQ409" si="24">SUM(BQ391:BV408)</f>
        <v>14</v>
      </c>
      <c r="BR409" s="424"/>
      <c r="BS409" s="424"/>
      <c r="BT409" s="424"/>
      <c r="BU409" s="424"/>
      <c r="BV409" s="424"/>
      <c r="BW409" s="424">
        <f t="shared" ref="BW409" si="25">SUM(BW391:CB408)</f>
        <v>38</v>
      </c>
      <c r="BX409" s="424"/>
      <c r="BY409" s="424"/>
      <c r="BZ409" s="424"/>
      <c r="CA409" s="424"/>
      <c r="CB409" s="424"/>
      <c r="CC409" s="424">
        <f t="shared" ref="CC409" si="26">SUM(CC391:CH408)</f>
        <v>21</v>
      </c>
      <c r="CD409" s="424"/>
      <c r="CE409" s="424"/>
      <c r="CF409" s="424"/>
      <c r="CG409" s="424"/>
      <c r="CH409" s="424"/>
      <c r="CI409" s="424">
        <f t="shared" ref="CI409" si="27">SUM(CI391:CN408)</f>
        <v>16</v>
      </c>
      <c r="CJ409" s="424"/>
      <c r="CK409" s="424"/>
      <c r="CL409" s="424"/>
      <c r="CM409" s="424"/>
      <c r="CN409" s="424"/>
    </row>
    <row r="410" spans="4:92" ht="14.25" customHeight="1" x14ac:dyDescent="0.35">
      <c r="D410" s="314" t="s">
        <v>854</v>
      </c>
      <c r="E410" s="314"/>
      <c r="F410" s="314"/>
      <c r="G410" s="314"/>
      <c r="H410" s="314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14"/>
      <c r="U410" s="314"/>
      <c r="V410" s="314"/>
      <c r="W410" s="314"/>
      <c r="X410" s="314"/>
      <c r="Y410" s="314"/>
      <c r="Z410" s="314"/>
      <c r="AA410" s="314"/>
      <c r="AB410" s="314"/>
      <c r="AC410" s="314"/>
      <c r="AD410" s="314"/>
      <c r="AE410" s="314"/>
      <c r="AF410" s="314"/>
      <c r="AG410" s="314"/>
      <c r="AH410" s="314"/>
      <c r="AI410" s="314"/>
      <c r="AJ410" s="314"/>
      <c r="AK410" s="314"/>
      <c r="AL410" s="314"/>
      <c r="AM410" s="314"/>
      <c r="AN410" s="314"/>
      <c r="AO410" s="314"/>
      <c r="AP410" s="314"/>
      <c r="AQ410" s="314"/>
      <c r="AR410" s="314"/>
      <c r="AS410" s="314"/>
      <c r="AT410" s="314"/>
      <c r="AU410" s="314"/>
      <c r="AV410" s="314"/>
      <c r="AW410" s="314"/>
      <c r="AX410" s="314"/>
      <c r="AY410" s="314"/>
      <c r="AZ410" s="314"/>
      <c r="BA410" s="314"/>
      <c r="BB410" s="314"/>
      <c r="BC410" s="314"/>
      <c r="BD410" s="314"/>
      <c r="BE410" s="314"/>
      <c r="BF410" s="314"/>
      <c r="BG410" s="314"/>
      <c r="BH410" s="314"/>
      <c r="BI410" s="314"/>
      <c r="BJ410" s="314"/>
      <c r="BK410" s="314"/>
      <c r="BL410" s="314"/>
      <c r="BM410" s="314"/>
      <c r="BN410" s="314"/>
      <c r="BO410" s="314"/>
      <c r="BP410" s="314"/>
      <c r="BQ410" s="314"/>
      <c r="BR410" s="314"/>
      <c r="BS410" s="314"/>
      <c r="BT410" s="314"/>
      <c r="BU410" s="314"/>
      <c r="BV410" s="314"/>
      <c r="BW410" s="314"/>
      <c r="BX410" s="314"/>
      <c r="BY410" s="314"/>
      <c r="BZ410" s="314"/>
      <c r="CA410" s="314"/>
      <c r="CB410" s="314"/>
      <c r="CC410" s="314"/>
      <c r="CD410" s="314"/>
      <c r="CE410" s="314"/>
      <c r="CF410" s="314"/>
      <c r="CG410" s="314"/>
      <c r="CH410" s="314"/>
      <c r="CI410" s="314"/>
      <c r="CJ410" s="314"/>
      <c r="CK410" s="314"/>
      <c r="CL410" s="314"/>
      <c r="CM410" s="314"/>
      <c r="CN410" s="314"/>
    </row>
    <row r="411" spans="4:92" ht="14.25" customHeight="1" x14ac:dyDescent="0.35"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  <c r="AQ411" s="126"/>
      <c r="AR411" s="126"/>
      <c r="AS411" s="126"/>
      <c r="BI411" s="126"/>
      <c r="BJ411" s="126"/>
      <c r="BK411" s="126"/>
      <c r="BL411" s="126"/>
      <c r="BM411" s="126"/>
      <c r="BN411" s="126"/>
      <c r="BO411" s="126"/>
      <c r="BP411" s="126"/>
      <c r="BQ411" s="126"/>
      <c r="BR411" s="126"/>
      <c r="BS411" s="126"/>
      <c r="BT411" s="126"/>
      <c r="BU411" s="126"/>
      <c r="BV411" s="126"/>
      <c r="BW411" s="126"/>
    </row>
    <row r="412" spans="4:92" ht="14.25" customHeight="1" x14ac:dyDescent="0.35">
      <c r="D412" s="426" t="s">
        <v>256</v>
      </c>
      <c r="E412" s="426"/>
      <c r="F412" s="426"/>
      <c r="G412" s="426"/>
      <c r="H412" s="426"/>
      <c r="I412" s="426"/>
      <c r="J412" s="426"/>
      <c r="K412" s="426"/>
      <c r="L412" s="426"/>
      <c r="M412" s="426"/>
      <c r="N412" s="426"/>
      <c r="O412" s="426"/>
      <c r="P412" s="426"/>
      <c r="Q412" s="426"/>
      <c r="R412" s="426"/>
      <c r="S412" s="426"/>
      <c r="T412" s="426"/>
      <c r="U412" s="426"/>
      <c r="V412" s="426"/>
      <c r="W412" s="426"/>
      <c r="X412" s="426"/>
      <c r="Y412" s="426"/>
      <c r="Z412" s="426"/>
      <c r="AA412" s="426"/>
      <c r="AB412" s="426"/>
      <c r="AC412" s="426"/>
      <c r="AD412" s="426"/>
      <c r="AE412" s="426"/>
      <c r="AF412" s="426"/>
      <c r="AG412" s="426"/>
      <c r="AH412" s="426"/>
      <c r="AI412" s="426"/>
      <c r="AJ412" s="426"/>
      <c r="AK412" s="426"/>
      <c r="AL412" s="426"/>
      <c r="AM412" s="426"/>
      <c r="AN412" s="426"/>
      <c r="AO412" s="426"/>
      <c r="AP412" s="426"/>
      <c r="AQ412" s="426"/>
      <c r="AR412" s="426"/>
      <c r="AS412" s="426"/>
      <c r="AT412" s="426"/>
      <c r="AU412" s="9"/>
      <c r="AV412" s="425" t="s">
        <v>319</v>
      </c>
      <c r="AW412" s="425"/>
      <c r="AX412" s="425"/>
      <c r="AY412" s="425"/>
      <c r="AZ412" s="425"/>
      <c r="BA412" s="425"/>
      <c r="BB412" s="425"/>
      <c r="BC412" s="425"/>
      <c r="BD412" s="425"/>
      <c r="BE412" s="425"/>
      <c r="BF412" s="425"/>
      <c r="BG412" s="425"/>
      <c r="BH412" s="425"/>
      <c r="BI412" s="425"/>
      <c r="BJ412" s="425"/>
      <c r="BK412" s="425"/>
      <c r="BL412" s="425"/>
      <c r="BM412" s="425"/>
      <c r="BN412" s="425"/>
      <c r="BO412" s="425"/>
      <c r="BP412" s="425"/>
      <c r="BQ412" s="425"/>
      <c r="BR412" s="425"/>
      <c r="BS412" s="425"/>
      <c r="BT412" s="425"/>
      <c r="BU412" s="425"/>
      <c r="BV412" s="425"/>
      <c r="BW412" s="425"/>
      <c r="BX412" s="425"/>
      <c r="BY412" s="425"/>
      <c r="BZ412" s="425"/>
      <c r="CA412" s="425"/>
      <c r="CB412" s="425"/>
      <c r="CC412" s="425"/>
      <c r="CD412" s="425"/>
      <c r="CE412" s="425"/>
      <c r="CF412" s="425"/>
      <c r="CG412" s="425"/>
      <c r="CH412" s="425"/>
      <c r="CI412" s="425"/>
      <c r="CJ412" s="425"/>
      <c r="CK412" s="425"/>
      <c r="CL412" s="425"/>
      <c r="CM412" s="425"/>
      <c r="CN412" s="425"/>
    </row>
    <row r="413" spans="4:92" ht="14.25" customHeight="1" x14ac:dyDescent="0.35">
      <c r="D413" s="426"/>
      <c r="E413" s="426"/>
      <c r="F413" s="426"/>
      <c r="G413" s="426"/>
      <c r="H413" s="426"/>
      <c r="I413" s="426"/>
      <c r="J413" s="426"/>
      <c r="K413" s="426"/>
      <c r="L413" s="426"/>
      <c r="M413" s="426"/>
      <c r="N413" s="426"/>
      <c r="O413" s="426"/>
      <c r="P413" s="426"/>
      <c r="Q413" s="426"/>
      <c r="R413" s="426"/>
      <c r="S413" s="426"/>
      <c r="T413" s="426"/>
      <c r="U413" s="426"/>
      <c r="V413" s="426"/>
      <c r="W413" s="426"/>
      <c r="X413" s="426"/>
      <c r="Y413" s="426"/>
      <c r="Z413" s="426"/>
      <c r="AA413" s="426"/>
      <c r="AB413" s="426"/>
      <c r="AC413" s="426"/>
      <c r="AD413" s="426"/>
      <c r="AE413" s="426"/>
      <c r="AF413" s="426"/>
      <c r="AG413" s="426"/>
      <c r="AH413" s="426"/>
      <c r="AI413" s="426"/>
      <c r="AJ413" s="426"/>
      <c r="AK413" s="426"/>
      <c r="AL413" s="426"/>
      <c r="AM413" s="426"/>
      <c r="AN413" s="426"/>
      <c r="AO413" s="426"/>
      <c r="AP413" s="426"/>
      <c r="AQ413" s="426"/>
      <c r="AR413" s="426"/>
      <c r="AS413" s="426"/>
      <c r="AT413" s="426"/>
      <c r="AU413" s="9"/>
      <c r="AV413" s="425"/>
      <c r="AW413" s="425"/>
      <c r="AX413" s="425"/>
      <c r="AY413" s="425"/>
      <c r="AZ413" s="425"/>
      <c r="BA413" s="425"/>
      <c r="BB413" s="425"/>
      <c r="BC413" s="425"/>
      <c r="BD413" s="425"/>
      <c r="BE413" s="425"/>
      <c r="BF413" s="425"/>
      <c r="BG413" s="425"/>
      <c r="BH413" s="425"/>
      <c r="BI413" s="425"/>
      <c r="BJ413" s="425"/>
      <c r="BK413" s="425"/>
      <c r="BL413" s="425"/>
      <c r="BM413" s="425"/>
      <c r="BN413" s="425"/>
      <c r="BO413" s="425"/>
      <c r="BP413" s="425"/>
      <c r="BQ413" s="425"/>
      <c r="BR413" s="425"/>
      <c r="BS413" s="425"/>
      <c r="BT413" s="425"/>
      <c r="BU413" s="425"/>
      <c r="BV413" s="425"/>
      <c r="BW413" s="425"/>
      <c r="BX413" s="425"/>
      <c r="BY413" s="425"/>
      <c r="BZ413" s="425"/>
      <c r="CA413" s="425"/>
      <c r="CB413" s="425"/>
      <c r="CC413" s="425"/>
      <c r="CD413" s="425"/>
      <c r="CE413" s="425"/>
      <c r="CF413" s="425"/>
      <c r="CG413" s="425"/>
      <c r="CH413" s="425"/>
      <c r="CI413" s="425"/>
      <c r="CJ413" s="425"/>
      <c r="CK413" s="425"/>
      <c r="CL413" s="425"/>
      <c r="CM413" s="425"/>
      <c r="CN413" s="425"/>
    </row>
    <row r="414" spans="4:92" ht="14.25" customHeight="1" x14ac:dyDescent="0.35">
      <c r="D414" s="197" t="s">
        <v>257</v>
      </c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  <c r="O414" s="197">
        <v>2010</v>
      </c>
      <c r="P414" s="197"/>
      <c r="Q414" s="197"/>
      <c r="R414" s="197"/>
      <c r="S414" s="197"/>
      <c r="T414" s="197">
        <v>2011</v>
      </c>
      <c r="U414" s="197"/>
      <c r="V414" s="197"/>
      <c r="W414" s="197"/>
      <c r="X414" s="197"/>
      <c r="Y414" s="197">
        <v>2012</v>
      </c>
      <c r="Z414" s="197"/>
      <c r="AA414" s="197"/>
      <c r="AB414" s="197"/>
      <c r="AC414" s="197">
        <v>2013</v>
      </c>
      <c r="AD414" s="197"/>
      <c r="AE414" s="197"/>
      <c r="AF414" s="197"/>
      <c r="AG414" s="197">
        <v>2014</v>
      </c>
      <c r="AH414" s="197"/>
      <c r="AI414" s="197"/>
      <c r="AJ414" s="197"/>
      <c r="AK414" s="197">
        <v>2015</v>
      </c>
      <c r="AL414" s="197"/>
      <c r="AM414" s="197"/>
      <c r="AN414" s="197"/>
      <c r="AO414" s="197"/>
      <c r="AP414" s="197">
        <v>2016</v>
      </c>
      <c r="AQ414" s="197"/>
      <c r="AR414" s="197"/>
      <c r="AS414" s="197"/>
      <c r="AT414" s="197"/>
      <c r="AU414" s="126"/>
      <c r="AV414" s="197" t="s">
        <v>320</v>
      </c>
      <c r="AW414" s="197"/>
      <c r="AX414" s="197"/>
      <c r="AY414" s="197"/>
      <c r="AZ414" s="197"/>
      <c r="BA414" s="197"/>
      <c r="BB414" s="197"/>
      <c r="BC414" s="197"/>
      <c r="BD414" s="197"/>
      <c r="BE414" s="197"/>
      <c r="BF414" s="197"/>
      <c r="BG414" s="197"/>
      <c r="BH414" s="197"/>
      <c r="BI414" s="197"/>
      <c r="BJ414" s="197"/>
      <c r="BK414" s="197"/>
      <c r="BL414" s="197"/>
      <c r="BM414" s="197" t="s">
        <v>121</v>
      </c>
      <c r="BN414" s="197"/>
      <c r="BO414" s="197"/>
      <c r="BP414" s="197"/>
      <c r="BQ414" s="197"/>
      <c r="BR414" s="197"/>
      <c r="BS414" s="197" t="s">
        <v>184</v>
      </c>
      <c r="BT414" s="197"/>
      <c r="BU414" s="197"/>
      <c r="BV414" s="197" t="s">
        <v>119</v>
      </c>
      <c r="BW414" s="197"/>
      <c r="BX414" s="197"/>
      <c r="BY414" s="197"/>
      <c r="BZ414" s="197"/>
      <c r="CA414" s="197"/>
      <c r="CB414" s="197" t="s">
        <v>184</v>
      </c>
      <c r="CC414" s="197"/>
      <c r="CD414" s="197"/>
      <c r="CE414" s="197"/>
      <c r="CF414" s="197" t="s">
        <v>120</v>
      </c>
      <c r="CG414" s="197"/>
      <c r="CH414" s="197"/>
      <c r="CI414" s="197"/>
      <c r="CJ414" s="197"/>
      <c r="CK414" s="197"/>
      <c r="CL414" s="197" t="s">
        <v>184</v>
      </c>
      <c r="CM414" s="197"/>
      <c r="CN414" s="197"/>
    </row>
    <row r="415" spans="4:92" ht="14.25" customHeight="1" x14ac:dyDescent="0.35">
      <c r="D415" s="197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  <c r="AA415" s="197"/>
      <c r="AB415" s="197"/>
      <c r="AC415" s="197"/>
      <c r="AD415" s="197"/>
      <c r="AE415" s="197"/>
      <c r="AF415" s="197"/>
      <c r="AG415" s="197"/>
      <c r="AH415" s="197"/>
      <c r="AI415" s="197"/>
      <c r="AJ415" s="197"/>
      <c r="AK415" s="197"/>
      <c r="AL415" s="197"/>
      <c r="AM415" s="197"/>
      <c r="AN415" s="197"/>
      <c r="AO415" s="197"/>
      <c r="AP415" s="197"/>
      <c r="AQ415" s="197"/>
      <c r="AR415" s="197"/>
      <c r="AS415" s="197"/>
      <c r="AT415" s="197"/>
      <c r="AU415" s="126"/>
      <c r="AV415" s="427" t="s">
        <v>322</v>
      </c>
      <c r="AW415" s="427"/>
      <c r="AX415" s="427"/>
      <c r="AY415" s="427"/>
      <c r="AZ415" s="427"/>
      <c r="BA415" s="427"/>
      <c r="BB415" s="427"/>
      <c r="BC415" s="427"/>
      <c r="BD415" s="427"/>
      <c r="BE415" s="427"/>
      <c r="BF415" s="427"/>
      <c r="BG415" s="427"/>
      <c r="BH415" s="427"/>
      <c r="BI415" s="427"/>
      <c r="BJ415" s="427"/>
      <c r="BK415" s="427"/>
      <c r="BL415" s="427"/>
      <c r="BM415" s="325">
        <v>8877</v>
      </c>
      <c r="BN415" s="325"/>
      <c r="BO415" s="325"/>
      <c r="BP415" s="325"/>
      <c r="BQ415" s="325"/>
      <c r="BR415" s="325"/>
      <c r="BS415" s="194">
        <v>100</v>
      </c>
      <c r="BT415" s="194"/>
      <c r="BU415" s="194"/>
      <c r="BV415" s="325">
        <v>8102</v>
      </c>
      <c r="BW415" s="325"/>
      <c r="BX415" s="325"/>
      <c r="BY415" s="325"/>
      <c r="BZ415" s="325"/>
      <c r="CA415" s="325"/>
      <c r="CB415" s="194">
        <v>100</v>
      </c>
      <c r="CC415" s="194"/>
      <c r="CD415" s="194"/>
      <c r="CE415" s="194"/>
      <c r="CF415" s="325">
        <v>775</v>
      </c>
      <c r="CG415" s="325"/>
      <c r="CH415" s="325"/>
      <c r="CI415" s="325"/>
      <c r="CJ415" s="325"/>
      <c r="CK415" s="325"/>
      <c r="CL415" s="194">
        <v>100</v>
      </c>
      <c r="CM415" s="194"/>
      <c r="CN415" s="194"/>
    </row>
    <row r="416" spans="4:92" ht="14.25" customHeight="1" x14ac:dyDescent="0.35">
      <c r="D416" s="197"/>
      <c r="E416" s="197"/>
      <c r="F416" s="197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  <c r="AA416" s="197"/>
      <c r="AB416" s="197"/>
      <c r="AC416" s="197"/>
      <c r="AD416" s="197"/>
      <c r="AE416" s="197"/>
      <c r="AF416" s="197"/>
      <c r="AG416" s="197"/>
      <c r="AH416" s="197"/>
      <c r="AI416" s="197"/>
      <c r="AJ416" s="197"/>
      <c r="AK416" s="197"/>
      <c r="AL416" s="197"/>
      <c r="AM416" s="197"/>
      <c r="AN416" s="197"/>
      <c r="AO416" s="197"/>
      <c r="AP416" s="197"/>
      <c r="AQ416" s="197"/>
      <c r="AR416" s="197"/>
      <c r="AS416" s="197"/>
      <c r="AT416" s="197"/>
      <c r="AU416" s="126"/>
      <c r="AV416" s="427" t="s">
        <v>323</v>
      </c>
      <c r="AW416" s="427"/>
      <c r="AX416" s="427"/>
      <c r="AY416" s="427"/>
      <c r="AZ416" s="427"/>
      <c r="BA416" s="427"/>
      <c r="BB416" s="427"/>
      <c r="BC416" s="427"/>
      <c r="BD416" s="427"/>
      <c r="BE416" s="427"/>
      <c r="BF416" s="427"/>
      <c r="BG416" s="427"/>
      <c r="BH416" s="427"/>
      <c r="BI416" s="427"/>
      <c r="BJ416" s="427"/>
      <c r="BK416" s="427"/>
      <c r="BL416" s="427"/>
      <c r="BM416" s="325">
        <v>7145</v>
      </c>
      <c r="BN416" s="325"/>
      <c r="BO416" s="325"/>
      <c r="BP416" s="325"/>
      <c r="BQ416" s="325"/>
      <c r="BR416" s="325"/>
      <c r="BS416" s="194">
        <v>80.489999999999995</v>
      </c>
      <c r="BT416" s="194"/>
      <c r="BU416" s="194"/>
      <c r="BV416" s="325">
        <v>6533</v>
      </c>
      <c r="BW416" s="325"/>
      <c r="BX416" s="325"/>
      <c r="BY416" s="325"/>
      <c r="BZ416" s="325"/>
      <c r="CA416" s="325"/>
      <c r="CB416" s="194">
        <v>80.64</v>
      </c>
      <c r="CC416" s="194"/>
      <c r="CD416" s="194"/>
      <c r="CE416" s="194"/>
      <c r="CF416" s="325">
        <v>612</v>
      </c>
      <c r="CG416" s="325"/>
      <c r="CH416" s="325"/>
      <c r="CI416" s="325"/>
      <c r="CJ416" s="325"/>
      <c r="CK416" s="325"/>
      <c r="CL416" s="194">
        <v>79</v>
      </c>
      <c r="CM416" s="194"/>
      <c r="CN416" s="194"/>
    </row>
    <row r="417" spans="4:139" ht="14.25" customHeight="1" x14ac:dyDescent="0.35">
      <c r="D417" s="427" t="s">
        <v>258</v>
      </c>
      <c r="E417" s="427"/>
      <c r="F417" s="427"/>
      <c r="G417" s="427"/>
      <c r="H417" s="427"/>
      <c r="I417" s="427"/>
      <c r="J417" s="427"/>
      <c r="K417" s="427"/>
      <c r="L417" s="427"/>
      <c r="M417" s="427"/>
      <c r="N417" s="427"/>
      <c r="O417" s="262"/>
      <c r="P417" s="262"/>
      <c r="Q417" s="262"/>
      <c r="R417" s="262"/>
      <c r="S417" s="262"/>
      <c r="T417" s="194"/>
      <c r="U417" s="194"/>
      <c r="V417" s="194"/>
      <c r="W417" s="194"/>
      <c r="X417" s="194"/>
      <c r="Y417" s="194"/>
      <c r="Z417" s="194"/>
      <c r="AA417" s="194"/>
      <c r="AB417" s="194"/>
      <c r="AC417" s="194"/>
      <c r="AD417" s="194"/>
      <c r="AE417" s="194"/>
      <c r="AF417" s="194"/>
      <c r="AG417" s="194"/>
      <c r="AH417" s="194"/>
      <c r="AI417" s="194"/>
      <c r="AJ417" s="194"/>
      <c r="AK417" s="262"/>
      <c r="AL417" s="262"/>
      <c r="AM417" s="262"/>
      <c r="AN417" s="262"/>
      <c r="AO417" s="262"/>
      <c r="AP417" s="262"/>
      <c r="AQ417" s="262"/>
      <c r="AR417" s="262"/>
      <c r="AS417" s="262"/>
      <c r="AT417" s="262"/>
      <c r="AU417" s="126"/>
      <c r="AV417" s="427" t="s">
        <v>324</v>
      </c>
      <c r="AW417" s="427"/>
      <c r="AX417" s="427"/>
      <c r="AY417" s="427"/>
      <c r="AZ417" s="427"/>
      <c r="BA417" s="427"/>
      <c r="BB417" s="427"/>
      <c r="BC417" s="427"/>
      <c r="BD417" s="427"/>
      <c r="BE417" s="427"/>
      <c r="BF417" s="427"/>
      <c r="BG417" s="427"/>
      <c r="BH417" s="427"/>
      <c r="BI417" s="427"/>
      <c r="BJ417" s="427"/>
      <c r="BK417" s="427"/>
      <c r="BL417" s="427"/>
      <c r="BM417" s="325">
        <v>1732</v>
      </c>
      <c r="BN417" s="325"/>
      <c r="BO417" s="325"/>
      <c r="BP417" s="325"/>
      <c r="BQ417" s="325"/>
      <c r="BR417" s="325"/>
      <c r="BS417" s="194">
        <v>1951</v>
      </c>
      <c r="BT417" s="194"/>
      <c r="BU417" s="194"/>
      <c r="BV417" s="325">
        <v>1569</v>
      </c>
      <c r="BW417" s="325"/>
      <c r="BX417" s="325"/>
      <c r="BY417" s="325"/>
      <c r="BZ417" s="325"/>
      <c r="CA417" s="325"/>
      <c r="CB417" s="194">
        <v>19.36</v>
      </c>
      <c r="CC417" s="194"/>
      <c r="CD417" s="194"/>
      <c r="CE417" s="194"/>
      <c r="CF417" s="325">
        <v>163</v>
      </c>
      <c r="CG417" s="325"/>
      <c r="CH417" s="325"/>
      <c r="CI417" s="325"/>
      <c r="CJ417" s="325"/>
      <c r="CK417" s="325"/>
      <c r="CL417" s="194">
        <v>21</v>
      </c>
      <c r="CM417" s="194"/>
      <c r="CN417" s="194"/>
    </row>
    <row r="418" spans="4:139" ht="14.25" customHeight="1" x14ac:dyDescent="0.35">
      <c r="D418" s="427" t="s">
        <v>259</v>
      </c>
      <c r="E418" s="427"/>
      <c r="F418" s="427"/>
      <c r="G418" s="427"/>
      <c r="H418" s="427"/>
      <c r="I418" s="427"/>
      <c r="J418" s="427"/>
      <c r="K418" s="427"/>
      <c r="L418" s="427"/>
      <c r="M418" s="427"/>
      <c r="N418" s="427"/>
      <c r="O418" s="262"/>
      <c r="P418" s="262"/>
      <c r="Q418" s="262"/>
      <c r="R418" s="262"/>
      <c r="S418" s="262"/>
      <c r="T418" s="194"/>
      <c r="U418" s="194"/>
      <c r="V418" s="194"/>
      <c r="W418" s="194"/>
      <c r="X418" s="194"/>
      <c r="Y418" s="194"/>
      <c r="Z418" s="194"/>
      <c r="AA418" s="194"/>
      <c r="AB418" s="194"/>
      <c r="AC418" s="194"/>
      <c r="AD418" s="194"/>
      <c r="AE418" s="194"/>
      <c r="AF418" s="194"/>
      <c r="AG418" s="194"/>
      <c r="AH418" s="194"/>
      <c r="AI418" s="194"/>
      <c r="AJ418" s="194"/>
      <c r="AK418" s="262"/>
      <c r="AL418" s="262"/>
      <c r="AM418" s="262"/>
      <c r="AN418" s="262"/>
      <c r="AO418" s="262"/>
      <c r="AP418" s="262"/>
      <c r="AQ418" s="262"/>
      <c r="AR418" s="262"/>
      <c r="AS418" s="262"/>
      <c r="AT418" s="262"/>
      <c r="AU418" s="126"/>
      <c r="AV418" s="427" t="s">
        <v>325</v>
      </c>
      <c r="AW418" s="427"/>
      <c r="AX418" s="427"/>
      <c r="AY418" s="427"/>
      <c r="AZ418" s="427"/>
      <c r="BA418" s="427"/>
      <c r="BB418" s="427"/>
      <c r="BC418" s="427"/>
      <c r="BD418" s="427"/>
      <c r="BE418" s="427"/>
      <c r="BF418" s="427"/>
      <c r="BG418" s="427"/>
      <c r="BH418" s="427"/>
      <c r="BI418" s="427"/>
      <c r="BJ418" s="427"/>
      <c r="BK418" s="427"/>
      <c r="BL418" s="427"/>
      <c r="BM418" s="325">
        <v>1222</v>
      </c>
      <c r="BN418" s="325"/>
      <c r="BO418" s="325"/>
      <c r="BP418" s="325"/>
      <c r="BQ418" s="325"/>
      <c r="BR418" s="325"/>
      <c r="BS418" s="194">
        <v>13.76</v>
      </c>
      <c r="BT418" s="194"/>
      <c r="BU418" s="194"/>
      <c r="BV418" s="325">
        <v>1127</v>
      </c>
      <c r="BW418" s="325"/>
      <c r="BX418" s="325"/>
      <c r="BY418" s="325"/>
      <c r="BZ418" s="325"/>
      <c r="CA418" s="325"/>
      <c r="CB418" s="194">
        <v>13.91</v>
      </c>
      <c r="CC418" s="194"/>
      <c r="CD418" s="194"/>
      <c r="CE418" s="194"/>
      <c r="CF418" s="325">
        <v>95</v>
      </c>
      <c r="CG418" s="325"/>
      <c r="CH418" s="325"/>
      <c r="CI418" s="325"/>
      <c r="CJ418" s="325"/>
      <c r="CK418" s="325"/>
      <c r="CL418" s="194">
        <v>12.25</v>
      </c>
      <c r="CM418" s="194"/>
      <c r="CN418" s="194"/>
    </row>
    <row r="419" spans="4:139" ht="14.25" customHeight="1" x14ac:dyDescent="0.35">
      <c r="D419" s="427" t="s">
        <v>260</v>
      </c>
      <c r="E419" s="427"/>
      <c r="F419" s="427"/>
      <c r="G419" s="427"/>
      <c r="H419" s="427"/>
      <c r="I419" s="427"/>
      <c r="J419" s="427"/>
      <c r="K419" s="427"/>
      <c r="L419" s="427"/>
      <c r="M419" s="427"/>
      <c r="N419" s="427"/>
      <c r="O419" s="421"/>
      <c r="P419" s="422"/>
      <c r="Q419" s="422"/>
      <c r="R419" s="422"/>
      <c r="S419" s="423"/>
      <c r="T419" s="194"/>
      <c r="U419" s="194"/>
      <c r="V419" s="194"/>
      <c r="W419" s="194"/>
      <c r="X419" s="194"/>
      <c r="Y419" s="194"/>
      <c r="Z419" s="194"/>
      <c r="AA419" s="194"/>
      <c r="AB419" s="194"/>
      <c r="AC419" s="194"/>
      <c r="AD419" s="194"/>
      <c r="AE419" s="194"/>
      <c r="AF419" s="194"/>
      <c r="AG419" s="194"/>
      <c r="AH419" s="194"/>
      <c r="AI419" s="194"/>
      <c r="AJ419" s="194"/>
      <c r="AK419" s="262"/>
      <c r="AL419" s="262"/>
      <c r="AM419" s="262"/>
      <c r="AN419" s="262"/>
      <c r="AO419" s="262"/>
      <c r="AP419" s="262"/>
      <c r="AQ419" s="262"/>
      <c r="AR419" s="262"/>
      <c r="AS419" s="262"/>
      <c r="AT419" s="262"/>
      <c r="AU419" s="126"/>
      <c r="AV419" s="427" t="s">
        <v>326</v>
      </c>
      <c r="AW419" s="427"/>
      <c r="AX419" s="427"/>
      <c r="AY419" s="427"/>
      <c r="AZ419" s="427"/>
      <c r="BA419" s="427"/>
      <c r="BB419" s="427"/>
      <c r="BC419" s="427"/>
      <c r="BD419" s="427"/>
      <c r="BE419" s="427"/>
      <c r="BF419" s="427"/>
      <c r="BG419" s="427"/>
      <c r="BH419" s="427"/>
      <c r="BI419" s="427"/>
      <c r="BJ419" s="427"/>
      <c r="BK419" s="427"/>
      <c r="BL419" s="427"/>
      <c r="BM419" s="325">
        <v>510</v>
      </c>
      <c r="BN419" s="325"/>
      <c r="BO419" s="325"/>
      <c r="BP419" s="325"/>
      <c r="BQ419" s="325"/>
      <c r="BR419" s="325"/>
      <c r="BS419" s="194">
        <v>5.74</v>
      </c>
      <c r="BT419" s="194"/>
      <c r="BU419" s="194"/>
      <c r="BV419" s="325">
        <v>442</v>
      </c>
      <c r="BW419" s="325"/>
      <c r="BX419" s="325"/>
      <c r="BY419" s="325"/>
      <c r="BZ419" s="325"/>
      <c r="CA419" s="325"/>
      <c r="CB419" s="194">
        <v>5.46</v>
      </c>
      <c r="CC419" s="194"/>
      <c r="CD419" s="194"/>
      <c r="CE419" s="194"/>
      <c r="CF419" s="325">
        <v>68</v>
      </c>
      <c r="CG419" s="325"/>
      <c r="CH419" s="325"/>
      <c r="CI419" s="325"/>
      <c r="CJ419" s="325"/>
      <c r="CK419" s="325"/>
      <c r="CL419" s="194" t="s">
        <v>813</v>
      </c>
      <c r="CM419" s="194"/>
      <c r="CN419" s="194"/>
    </row>
    <row r="420" spans="4:139" ht="14.25" customHeight="1" x14ac:dyDescent="0.35">
      <c r="D420" s="314" t="s">
        <v>321</v>
      </c>
      <c r="E420" s="314"/>
      <c r="F420" s="314"/>
      <c r="G420" s="314"/>
      <c r="H420" s="314"/>
      <c r="I420" s="314"/>
      <c r="J420" s="314"/>
      <c r="K420" s="314"/>
      <c r="L420" s="314"/>
      <c r="M420" s="314"/>
      <c r="N420" s="314"/>
      <c r="O420" s="314"/>
      <c r="P420" s="314"/>
      <c r="Q420" s="314"/>
      <c r="R420" s="314"/>
      <c r="S420" s="314"/>
      <c r="T420" s="314"/>
      <c r="U420" s="314"/>
      <c r="V420" s="314"/>
      <c r="W420" s="314"/>
      <c r="X420" s="314"/>
      <c r="Y420" s="314"/>
      <c r="Z420" s="314"/>
      <c r="AA420" s="314"/>
      <c r="AB420" s="314"/>
      <c r="AC420" s="314"/>
      <c r="AD420" s="314"/>
      <c r="AE420" s="314"/>
      <c r="AF420" s="314"/>
      <c r="AG420" s="314"/>
      <c r="AH420" s="314"/>
      <c r="AI420" s="314"/>
      <c r="AJ420" s="314"/>
      <c r="AK420" s="314"/>
      <c r="AL420" s="314"/>
      <c r="AM420" s="314"/>
      <c r="AN420" s="314"/>
      <c r="AO420" s="314"/>
      <c r="AP420" s="314"/>
      <c r="AQ420" s="314"/>
      <c r="AR420" s="314"/>
      <c r="AS420" s="314"/>
      <c r="AT420" s="314"/>
      <c r="AU420" s="126"/>
      <c r="AV420" s="482" t="s">
        <v>330</v>
      </c>
      <c r="AW420" s="482"/>
      <c r="AX420" s="482"/>
      <c r="AY420" s="482"/>
      <c r="AZ420" s="482"/>
      <c r="BA420" s="482"/>
      <c r="BB420" s="482"/>
      <c r="BC420" s="482"/>
      <c r="BD420" s="482"/>
      <c r="BE420" s="482"/>
      <c r="BF420" s="482"/>
      <c r="BG420" s="482"/>
      <c r="BH420" s="482"/>
      <c r="BI420" s="482"/>
      <c r="BJ420" s="482"/>
      <c r="BK420" s="482"/>
      <c r="BL420" s="482"/>
      <c r="BM420" s="482"/>
      <c r="BN420" s="482"/>
      <c r="BO420" s="482"/>
      <c r="BP420" s="482"/>
      <c r="BQ420" s="482"/>
      <c r="BR420" s="482"/>
      <c r="BS420" s="482"/>
      <c r="BT420" s="482"/>
      <c r="BU420" s="482"/>
      <c r="BV420" s="482"/>
      <c r="BW420" s="482"/>
      <c r="BX420" s="482"/>
      <c r="BY420" s="482"/>
      <c r="BZ420" s="482"/>
      <c r="CA420" s="482"/>
      <c r="CB420" s="482"/>
      <c r="CC420" s="482"/>
      <c r="CD420" s="482"/>
      <c r="CE420" s="482"/>
      <c r="CF420" s="482"/>
      <c r="CG420" s="482"/>
      <c r="CH420" s="482"/>
      <c r="CI420" s="482"/>
      <c r="CJ420" s="482"/>
      <c r="CK420" s="482"/>
      <c r="CL420" s="482"/>
      <c r="CM420" s="482"/>
      <c r="CN420" s="482"/>
    </row>
    <row r="421" spans="4:139" ht="14.25" customHeight="1" x14ac:dyDescent="0.35"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26"/>
      <c r="BJ421" s="126"/>
      <c r="BK421" s="126"/>
      <c r="BL421" s="126"/>
      <c r="BM421" s="126"/>
      <c r="BN421" s="126"/>
      <c r="BO421" s="126"/>
      <c r="BP421" s="126"/>
      <c r="BQ421" s="126"/>
      <c r="BR421" s="126"/>
      <c r="BS421" s="126"/>
      <c r="BT421" s="126"/>
      <c r="BU421" s="126"/>
      <c r="BV421" s="126"/>
      <c r="BW421" s="126"/>
    </row>
    <row r="422" spans="4:139" ht="14.25" customHeight="1" x14ac:dyDescent="0.35">
      <c r="D422" s="233" t="s">
        <v>861</v>
      </c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  <c r="V422" s="233"/>
      <c r="W422" s="233"/>
      <c r="X422" s="233"/>
      <c r="Y422" s="233"/>
      <c r="Z422" s="233"/>
      <c r="AA422" s="233"/>
      <c r="AB422" s="233"/>
      <c r="AC422" s="233"/>
      <c r="AD422" s="233"/>
      <c r="AE422" s="233"/>
      <c r="AF422" s="233"/>
      <c r="AG422" s="233"/>
      <c r="AH422" s="233"/>
      <c r="AI422" s="233"/>
      <c r="AJ422" s="233"/>
      <c r="AK422" s="233"/>
      <c r="AL422" s="233"/>
      <c r="AM422" s="233"/>
      <c r="AN422" s="233"/>
      <c r="AO422" s="233"/>
      <c r="AP422" s="233"/>
      <c r="AQ422" s="233"/>
      <c r="AR422" s="233"/>
      <c r="AS422" s="233"/>
      <c r="AT422" s="233"/>
      <c r="AU422" s="233"/>
      <c r="AV422" s="233"/>
      <c r="AW422" s="233"/>
      <c r="AX422" s="233"/>
      <c r="AY422" s="233"/>
      <c r="AZ422" s="233"/>
      <c r="BA422" s="233"/>
      <c r="BB422" s="233"/>
      <c r="BC422" s="233"/>
      <c r="BD422" s="233"/>
      <c r="BE422" s="233"/>
      <c r="BF422" s="233"/>
      <c r="BG422" s="233"/>
      <c r="BH422" s="233"/>
      <c r="BI422" s="233"/>
      <c r="BJ422" s="233"/>
      <c r="BK422" s="233"/>
      <c r="BL422" s="233"/>
      <c r="BM422" s="233"/>
      <c r="BN422" s="233"/>
      <c r="BO422" s="233"/>
      <c r="BP422" s="233"/>
      <c r="BQ422" s="233"/>
      <c r="BR422" s="233"/>
      <c r="BS422" s="233"/>
      <c r="BT422" s="233"/>
      <c r="BU422" s="233"/>
      <c r="BV422" s="233"/>
      <c r="BW422" s="233"/>
      <c r="BX422" s="233"/>
      <c r="BY422" s="233"/>
      <c r="BZ422" s="233"/>
      <c r="CA422" s="233"/>
      <c r="CB422" s="233"/>
      <c r="CC422" s="233"/>
      <c r="CD422" s="233"/>
      <c r="CE422" s="233"/>
      <c r="CF422" s="233"/>
      <c r="CG422" s="233"/>
      <c r="CH422" s="233"/>
      <c r="CI422" s="233"/>
      <c r="CJ422" s="233"/>
      <c r="CK422" s="233"/>
      <c r="CL422" s="233"/>
      <c r="CM422" s="233"/>
      <c r="CN422" s="233"/>
    </row>
    <row r="423" spans="4:139" ht="14.25" customHeight="1" x14ac:dyDescent="0.35"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  <c r="V423" s="233"/>
      <c r="W423" s="233"/>
      <c r="X423" s="233"/>
      <c r="Y423" s="233"/>
      <c r="Z423" s="233"/>
      <c r="AA423" s="233"/>
      <c r="AB423" s="233"/>
      <c r="AC423" s="233"/>
      <c r="AD423" s="233"/>
      <c r="AE423" s="233"/>
      <c r="AF423" s="233"/>
      <c r="AG423" s="233"/>
      <c r="AH423" s="233"/>
      <c r="AI423" s="233"/>
      <c r="AJ423" s="233"/>
      <c r="AK423" s="233"/>
      <c r="AL423" s="233"/>
      <c r="AM423" s="233"/>
      <c r="AN423" s="233"/>
      <c r="AO423" s="233"/>
      <c r="AP423" s="233"/>
      <c r="AQ423" s="233"/>
      <c r="AR423" s="233"/>
      <c r="AS423" s="233"/>
      <c r="AT423" s="233"/>
      <c r="AU423" s="233"/>
      <c r="AV423" s="233"/>
      <c r="AW423" s="233"/>
      <c r="AX423" s="233"/>
      <c r="AY423" s="233"/>
      <c r="AZ423" s="233"/>
      <c r="BA423" s="233"/>
      <c r="BB423" s="233"/>
      <c r="BC423" s="233"/>
      <c r="BD423" s="233"/>
      <c r="BE423" s="233"/>
      <c r="BF423" s="233"/>
      <c r="BG423" s="233"/>
      <c r="BH423" s="233"/>
      <c r="BI423" s="233"/>
      <c r="BJ423" s="233"/>
      <c r="BK423" s="233"/>
      <c r="BL423" s="233"/>
      <c r="BM423" s="233"/>
      <c r="BN423" s="233"/>
      <c r="BO423" s="233"/>
      <c r="BP423" s="233"/>
      <c r="BQ423" s="233"/>
      <c r="BR423" s="233"/>
      <c r="BS423" s="233"/>
      <c r="BT423" s="233"/>
      <c r="BU423" s="233"/>
      <c r="BV423" s="233"/>
      <c r="BW423" s="233"/>
      <c r="BX423" s="233"/>
      <c r="BY423" s="233"/>
      <c r="BZ423" s="233"/>
      <c r="CA423" s="233"/>
      <c r="CB423" s="233"/>
      <c r="CC423" s="233"/>
      <c r="CD423" s="233"/>
      <c r="CE423" s="233"/>
      <c r="CF423" s="233"/>
      <c r="CG423" s="233"/>
      <c r="CH423" s="233"/>
      <c r="CI423" s="233"/>
      <c r="CJ423" s="233"/>
      <c r="CK423" s="233"/>
      <c r="CL423" s="233"/>
      <c r="CM423" s="233"/>
      <c r="CN423" s="233"/>
    </row>
    <row r="424" spans="4:139" ht="14.25" customHeight="1" x14ac:dyDescent="0.35"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M424" s="126"/>
      <c r="AN424" s="126"/>
      <c r="AO424" s="126"/>
      <c r="AP424" s="126"/>
      <c r="AQ424" s="126"/>
      <c r="AR424" s="126"/>
      <c r="AS424" s="126"/>
      <c r="AT424" s="126"/>
      <c r="AU424" s="126"/>
      <c r="AV424" s="126"/>
      <c r="AW424" s="126"/>
      <c r="AX424" s="126"/>
      <c r="AY424" s="126"/>
      <c r="AZ424" s="126"/>
      <c r="BA424" s="126"/>
      <c r="BB424" s="126"/>
      <c r="BC424" s="126"/>
      <c r="BD424" s="126"/>
      <c r="BE424" s="126"/>
      <c r="BF424" s="126"/>
      <c r="BG424" s="126"/>
      <c r="BH424" s="126"/>
      <c r="BI424" s="126"/>
      <c r="BJ424" s="126"/>
      <c r="BK424" s="126"/>
      <c r="BL424" s="126"/>
      <c r="BM424" s="126"/>
      <c r="BN424" s="126"/>
      <c r="BO424" s="126"/>
      <c r="BP424" s="126"/>
      <c r="BQ424" s="126"/>
      <c r="BR424" s="126"/>
      <c r="BS424" s="126"/>
      <c r="BT424" s="126"/>
      <c r="BU424" s="126"/>
      <c r="BV424" s="126"/>
      <c r="BW424" s="126"/>
    </row>
    <row r="425" spans="4:139" ht="14.25" customHeight="1" x14ac:dyDescent="0.35">
      <c r="D425" s="420" t="s">
        <v>261</v>
      </c>
      <c r="E425" s="420"/>
      <c r="F425" s="420"/>
      <c r="G425" s="420"/>
      <c r="H425" s="420"/>
      <c r="I425" s="420"/>
      <c r="J425" s="420"/>
      <c r="K425" s="420"/>
      <c r="L425" s="420"/>
      <c r="M425" s="420"/>
      <c r="N425" s="420"/>
      <c r="O425" s="420"/>
      <c r="P425" s="420"/>
      <c r="Q425" s="420"/>
      <c r="R425" s="420"/>
      <c r="S425" s="420" t="s">
        <v>264</v>
      </c>
      <c r="T425" s="420"/>
      <c r="U425" s="420"/>
      <c r="V425" s="420"/>
      <c r="W425" s="420"/>
      <c r="X425" s="420"/>
      <c r="Y425" s="420"/>
      <c r="Z425" s="420"/>
      <c r="AA425" s="420"/>
      <c r="AB425" s="420"/>
      <c r="AC425" s="420"/>
      <c r="AD425" s="420"/>
      <c r="AE425" s="420"/>
      <c r="AF425" s="420"/>
      <c r="AG425" s="420" t="s">
        <v>866</v>
      </c>
      <c r="AH425" s="420"/>
      <c r="AI425" s="420"/>
      <c r="AJ425" s="420"/>
      <c r="AK425" s="420"/>
      <c r="AL425" s="420"/>
      <c r="AM425" s="420"/>
      <c r="AN425" s="420"/>
      <c r="AO425" s="420"/>
      <c r="AP425" s="420"/>
      <c r="AQ425" s="420"/>
      <c r="AR425" s="420"/>
      <c r="AS425" s="420"/>
      <c r="AT425" s="420"/>
    </row>
    <row r="426" spans="4:139" ht="14.25" customHeight="1" x14ac:dyDescent="0.35">
      <c r="D426" s="420"/>
      <c r="E426" s="420"/>
      <c r="F426" s="420"/>
      <c r="G426" s="420"/>
      <c r="H426" s="420"/>
      <c r="I426" s="420"/>
      <c r="J426" s="420"/>
      <c r="K426" s="420"/>
      <c r="L426" s="420"/>
      <c r="M426" s="420"/>
      <c r="N426" s="420"/>
      <c r="O426" s="420"/>
      <c r="P426" s="420"/>
      <c r="Q426" s="420"/>
      <c r="R426" s="420"/>
      <c r="S426" s="420" t="s">
        <v>272</v>
      </c>
      <c r="T426" s="420"/>
      <c r="U426" s="420"/>
      <c r="V426" s="420"/>
      <c r="W426" s="420"/>
      <c r="X426" s="420"/>
      <c r="Y426" s="420"/>
      <c r="Z426" s="322" t="s">
        <v>263</v>
      </c>
      <c r="AA426" s="322"/>
      <c r="AB426" s="322"/>
      <c r="AC426" s="322"/>
      <c r="AD426" s="322"/>
      <c r="AE426" s="322"/>
      <c r="AF426" s="322"/>
      <c r="AG426" s="420" t="s">
        <v>272</v>
      </c>
      <c r="AH426" s="420"/>
      <c r="AI426" s="420"/>
      <c r="AJ426" s="420"/>
      <c r="AK426" s="420"/>
      <c r="AL426" s="420"/>
      <c r="AM426" s="420"/>
      <c r="AN426" s="322" t="s">
        <v>263</v>
      </c>
      <c r="AO426" s="322"/>
      <c r="AP426" s="322"/>
      <c r="AQ426" s="322"/>
      <c r="AR426" s="322"/>
      <c r="AS426" s="322"/>
      <c r="AT426" s="322"/>
      <c r="EH426" s="165" t="s">
        <v>661</v>
      </c>
      <c r="EI426" s="165" t="s">
        <v>662</v>
      </c>
    </row>
    <row r="427" spans="4:139" ht="14.25" customHeight="1" x14ac:dyDescent="0.35">
      <c r="D427" s="420"/>
      <c r="E427" s="420"/>
      <c r="F427" s="420"/>
      <c r="G427" s="420"/>
      <c r="H427" s="420"/>
      <c r="I427" s="420"/>
      <c r="J427" s="420"/>
      <c r="K427" s="420"/>
      <c r="L427" s="420"/>
      <c r="M427" s="420"/>
      <c r="N427" s="420"/>
      <c r="O427" s="420"/>
      <c r="P427" s="420"/>
      <c r="Q427" s="420"/>
      <c r="R427" s="420"/>
      <c r="S427" s="420"/>
      <c r="T427" s="420"/>
      <c r="U427" s="420"/>
      <c r="V427" s="420"/>
      <c r="W427" s="420"/>
      <c r="X427" s="420"/>
      <c r="Y427" s="420"/>
      <c r="Z427" s="322"/>
      <c r="AA427" s="322"/>
      <c r="AB427" s="322"/>
      <c r="AC427" s="322"/>
      <c r="AD427" s="322"/>
      <c r="AE427" s="322"/>
      <c r="AF427" s="322"/>
      <c r="AG427" s="420"/>
      <c r="AH427" s="420"/>
      <c r="AI427" s="420"/>
      <c r="AJ427" s="420"/>
      <c r="AK427" s="420"/>
      <c r="AL427" s="420"/>
      <c r="AM427" s="420"/>
      <c r="AN427" s="322"/>
      <c r="AO427" s="322"/>
      <c r="AP427" s="322"/>
      <c r="AQ427" s="322"/>
      <c r="AR427" s="322"/>
      <c r="AS427" s="322"/>
      <c r="AT427" s="322"/>
    </row>
    <row r="428" spans="4:139" ht="14.25" customHeight="1" x14ac:dyDescent="0.35">
      <c r="D428" s="194" t="s">
        <v>262</v>
      </c>
      <c r="E428" s="194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4"/>
      <c r="Q428" s="194"/>
      <c r="R428" s="194"/>
      <c r="S428" s="194">
        <v>16</v>
      </c>
      <c r="T428" s="194"/>
      <c r="U428" s="194"/>
      <c r="V428" s="194"/>
      <c r="W428" s="194"/>
      <c r="X428" s="194"/>
      <c r="Y428" s="194"/>
      <c r="Z428" s="507">
        <v>37.07</v>
      </c>
      <c r="AA428" s="507"/>
      <c r="AB428" s="507"/>
      <c r="AC428" s="507"/>
      <c r="AD428" s="507"/>
      <c r="AE428" s="507"/>
      <c r="AF428" s="507"/>
      <c r="AG428" s="194">
        <v>16</v>
      </c>
      <c r="AH428" s="194"/>
      <c r="AI428" s="194"/>
      <c r="AJ428" s="194"/>
      <c r="AK428" s="194"/>
      <c r="AL428" s="194"/>
      <c r="AM428" s="194"/>
      <c r="AN428" s="507">
        <v>36.21</v>
      </c>
      <c r="AO428" s="507"/>
      <c r="AP428" s="507"/>
      <c r="AQ428" s="507"/>
      <c r="AR428" s="507"/>
      <c r="AS428" s="507"/>
      <c r="AT428" s="507"/>
      <c r="EH428" s="165" t="str">
        <f t="shared" ref="EH428:EH435" si="28">+D428</f>
        <v xml:space="preserve">Homicidios </v>
      </c>
      <c r="EI428" s="165">
        <f t="shared" ref="EI428:EI435" si="29">+AG428</f>
        <v>16</v>
      </c>
    </row>
    <row r="429" spans="4:139" ht="14.25" customHeight="1" x14ac:dyDescent="0.35">
      <c r="D429" s="194" t="s">
        <v>273</v>
      </c>
      <c r="E429" s="194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194"/>
      <c r="Q429" s="194"/>
      <c r="R429" s="194"/>
      <c r="S429" s="194">
        <v>2</v>
      </c>
      <c r="T429" s="194"/>
      <c r="U429" s="194"/>
      <c r="V429" s="194"/>
      <c r="W429" s="194"/>
      <c r="X429" s="194"/>
      <c r="Y429" s="194"/>
      <c r="Z429" s="507">
        <v>5.13</v>
      </c>
      <c r="AA429" s="507"/>
      <c r="AB429" s="507"/>
      <c r="AC429" s="507"/>
      <c r="AD429" s="507"/>
      <c r="AE429" s="507"/>
      <c r="AF429" s="507"/>
      <c r="AG429" s="194">
        <v>1</v>
      </c>
      <c r="AH429" s="194"/>
      <c r="AI429" s="194"/>
      <c r="AJ429" s="194"/>
      <c r="AK429" s="194"/>
      <c r="AL429" s="194"/>
      <c r="AM429" s="194"/>
      <c r="AN429" s="507">
        <v>2.5099999999999998</v>
      </c>
      <c r="AO429" s="507"/>
      <c r="AP429" s="507"/>
      <c r="AQ429" s="507"/>
      <c r="AR429" s="507"/>
      <c r="AS429" s="507"/>
      <c r="AT429" s="507"/>
      <c r="EH429" s="165" t="str">
        <f t="shared" si="28"/>
        <v>Suicidios</v>
      </c>
      <c r="EI429" s="165">
        <f t="shared" si="29"/>
        <v>1</v>
      </c>
    </row>
    <row r="430" spans="4:139" ht="14.25" customHeight="1" x14ac:dyDescent="0.35">
      <c r="D430" s="194" t="s">
        <v>266</v>
      </c>
      <c r="E430" s="194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4"/>
      <c r="Q430" s="194"/>
      <c r="R430" s="194"/>
      <c r="S430" s="194">
        <v>265</v>
      </c>
      <c r="T430" s="194"/>
      <c r="U430" s="194"/>
      <c r="V430" s="194"/>
      <c r="W430" s="194"/>
      <c r="X430" s="194"/>
      <c r="Y430" s="194"/>
      <c r="Z430" s="507">
        <v>628.5</v>
      </c>
      <c r="AA430" s="507"/>
      <c r="AB430" s="507"/>
      <c r="AC430" s="507"/>
      <c r="AD430" s="507"/>
      <c r="AE430" s="507"/>
      <c r="AF430" s="507"/>
      <c r="AG430" s="194">
        <v>164</v>
      </c>
      <c r="AH430" s="194"/>
      <c r="AI430" s="194"/>
      <c r="AJ430" s="194"/>
      <c r="AK430" s="194"/>
      <c r="AL430" s="194"/>
      <c r="AM430" s="194"/>
      <c r="AN430" s="507">
        <f>+AG430/$AP$282*100000</f>
        <v>371.1498857129925</v>
      </c>
      <c r="AO430" s="507"/>
      <c r="AP430" s="507"/>
      <c r="AQ430" s="507"/>
      <c r="AR430" s="507"/>
      <c r="AS430" s="507"/>
      <c r="AT430" s="507"/>
      <c r="EH430" s="165" t="str">
        <f t="shared" si="28"/>
        <v>Hurto a Personas</v>
      </c>
      <c r="EI430" s="165">
        <f t="shared" si="29"/>
        <v>164</v>
      </c>
    </row>
    <row r="431" spans="4:139" ht="14.25" customHeight="1" x14ac:dyDescent="0.35">
      <c r="D431" s="194" t="s">
        <v>267</v>
      </c>
      <c r="E431" s="194"/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194"/>
      <c r="Q431" s="194"/>
      <c r="R431" s="194"/>
      <c r="S431" s="194">
        <v>100</v>
      </c>
      <c r="T431" s="194"/>
      <c r="U431" s="194"/>
      <c r="V431" s="194"/>
      <c r="W431" s="194"/>
      <c r="X431" s="194"/>
      <c r="Y431" s="194"/>
      <c r="Z431" s="507">
        <v>237.2</v>
      </c>
      <c r="AA431" s="507"/>
      <c r="AB431" s="507"/>
      <c r="AC431" s="507"/>
      <c r="AD431" s="507"/>
      <c r="AE431" s="507"/>
      <c r="AF431" s="507"/>
      <c r="AG431" s="194">
        <v>53</v>
      </c>
      <c r="AH431" s="194"/>
      <c r="AI431" s="194"/>
      <c r="AJ431" s="194"/>
      <c r="AK431" s="194"/>
      <c r="AL431" s="194"/>
      <c r="AM431" s="194"/>
      <c r="AN431" s="507">
        <f t="shared" ref="AN431:AN435" si="30">+AG431/$AP$282*100000</f>
        <v>119.94478013895488</v>
      </c>
      <c r="AO431" s="507"/>
      <c r="AP431" s="507"/>
      <c r="AQ431" s="507"/>
      <c r="AR431" s="507"/>
      <c r="AS431" s="507"/>
      <c r="AT431" s="507"/>
      <c r="EH431" s="165" t="str">
        <f t="shared" si="28"/>
        <v>Hurto a Residencias</v>
      </c>
      <c r="EI431" s="165">
        <f t="shared" si="29"/>
        <v>53</v>
      </c>
    </row>
    <row r="432" spans="4:139" ht="14.25" customHeight="1" x14ac:dyDescent="0.35">
      <c r="D432" s="194" t="s">
        <v>265</v>
      </c>
      <c r="E432" s="194"/>
      <c r="F432" s="194"/>
      <c r="G432" s="194"/>
      <c r="H432" s="194"/>
      <c r="I432" s="194"/>
      <c r="J432" s="194"/>
      <c r="K432" s="194"/>
      <c r="L432" s="194"/>
      <c r="M432" s="194"/>
      <c r="N432" s="194"/>
      <c r="O432" s="194"/>
      <c r="P432" s="194"/>
      <c r="Q432" s="194"/>
      <c r="R432" s="194"/>
      <c r="S432" s="194">
        <v>47</v>
      </c>
      <c r="T432" s="194"/>
      <c r="U432" s="194"/>
      <c r="V432" s="194"/>
      <c r="W432" s="194"/>
      <c r="X432" s="194"/>
      <c r="Y432" s="194"/>
      <c r="Z432" s="507">
        <v>111.5</v>
      </c>
      <c r="AA432" s="507"/>
      <c r="AB432" s="507"/>
      <c r="AC432" s="507"/>
      <c r="AD432" s="507"/>
      <c r="AE432" s="507"/>
      <c r="AF432" s="507"/>
      <c r="AG432" s="194">
        <v>46</v>
      </c>
      <c r="AH432" s="194"/>
      <c r="AI432" s="194"/>
      <c r="AJ432" s="194"/>
      <c r="AK432" s="194"/>
      <c r="AL432" s="194"/>
      <c r="AM432" s="194"/>
      <c r="AN432" s="507">
        <f t="shared" si="30"/>
        <v>104.10301672437595</v>
      </c>
      <c r="AO432" s="507"/>
      <c r="AP432" s="507"/>
      <c r="AQ432" s="507"/>
      <c r="AR432" s="507"/>
      <c r="AS432" s="507"/>
      <c r="AT432" s="507"/>
      <c r="EH432" s="165" t="str">
        <f t="shared" si="28"/>
        <v>Hurto a Comercio</v>
      </c>
      <c r="EI432" s="165">
        <f t="shared" si="29"/>
        <v>46</v>
      </c>
    </row>
    <row r="433" spans="1:139" ht="14.25" customHeight="1" x14ac:dyDescent="0.35">
      <c r="D433" s="194" t="s">
        <v>269</v>
      </c>
      <c r="E433" s="194"/>
      <c r="F433" s="194"/>
      <c r="G433" s="194"/>
      <c r="H433" s="194"/>
      <c r="I433" s="194"/>
      <c r="J433" s="194"/>
      <c r="K433" s="194"/>
      <c r="L433" s="194"/>
      <c r="M433" s="194"/>
      <c r="N433" s="194"/>
      <c r="O433" s="194"/>
      <c r="P433" s="194"/>
      <c r="Q433" s="194"/>
      <c r="R433" s="194"/>
      <c r="S433" s="194">
        <v>0</v>
      </c>
      <c r="T433" s="194"/>
      <c r="U433" s="194"/>
      <c r="V433" s="194"/>
      <c r="W433" s="194"/>
      <c r="X433" s="194"/>
      <c r="Y433" s="194"/>
      <c r="Z433" s="507">
        <v>0</v>
      </c>
      <c r="AA433" s="507"/>
      <c r="AB433" s="507"/>
      <c r="AC433" s="507"/>
      <c r="AD433" s="507"/>
      <c r="AE433" s="507"/>
      <c r="AF433" s="507"/>
      <c r="AG433" s="194">
        <v>1</v>
      </c>
      <c r="AH433" s="194"/>
      <c r="AI433" s="194"/>
      <c r="AJ433" s="194"/>
      <c r="AK433" s="194"/>
      <c r="AL433" s="194"/>
      <c r="AM433" s="194"/>
      <c r="AN433" s="507">
        <f t="shared" si="30"/>
        <v>2.263109059225564</v>
      </c>
      <c r="AO433" s="507"/>
      <c r="AP433" s="507"/>
      <c r="AQ433" s="507"/>
      <c r="AR433" s="507"/>
      <c r="AS433" s="507"/>
      <c r="AT433" s="507"/>
      <c r="EH433" s="165" t="str">
        <f t="shared" si="28"/>
        <v>Hurto a Vehículos</v>
      </c>
      <c r="EI433" s="165">
        <f t="shared" si="29"/>
        <v>1</v>
      </c>
    </row>
    <row r="434" spans="1:139" ht="14.25" customHeight="1" x14ac:dyDescent="0.35">
      <c r="D434" s="194" t="s">
        <v>270</v>
      </c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4"/>
      <c r="S434" s="194">
        <v>19</v>
      </c>
      <c r="T434" s="194"/>
      <c r="U434" s="194"/>
      <c r="V434" s="194"/>
      <c r="W434" s="194"/>
      <c r="X434" s="194"/>
      <c r="Y434" s="194"/>
      <c r="Z434" s="507">
        <v>45.1</v>
      </c>
      <c r="AA434" s="507"/>
      <c r="AB434" s="507"/>
      <c r="AC434" s="507"/>
      <c r="AD434" s="507"/>
      <c r="AE434" s="507"/>
      <c r="AF434" s="507"/>
      <c r="AG434" s="194">
        <v>10</v>
      </c>
      <c r="AH434" s="194"/>
      <c r="AI434" s="194"/>
      <c r="AJ434" s="194"/>
      <c r="AK434" s="194"/>
      <c r="AL434" s="194"/>
      <c r="AM434" s="194"/>
      <c r="AN434" s="507">
        <f t="shared" si="30"/>
        <v>22.631090592255642</v>
      </c>
      <c r="AO434" s="507"/>
      <c r="AP434" s="507"/>
      <c r="AQ434" s="507"/>
      <c r="AR434" s="507"/>
      <c r="AS434" s="507"/>
      <c r="AT434" s="507"/>
      <c r="EH434" s="165" t="str">
        <f t="shared" si="28"/>
        <v>Hurto a Motocicletas</v>
      </c>
      <c r="EI434" s="165">
        <f t="shared" si="29"/>
        <v>10</v>
      </c>
    </row>
    <row r="435" spans="1:139" ht="14.25" customHeight="1" x14ac:dyDescent="0.35">
      <c r="D435" s="194" t="s">
        <v>268</v>
      </c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4"/>
      <c r="Q435" s="194"/>
      <c r="R435" s="194"/>
      <c r="S435" s="194">
        <v>125</v>
      </c>
      <c r="T435" s="194"/>
      <c r="U435" s="194"/>
      <c r="V435" s="194"/>
      <c r="W435" s="194"/>
      <c r="X435" s="194"/>
      <c r="Y435" s="194"/>
      <c r="Z435" s="507">
        <v>296.5</v>
      </c>
      <c r="AA435" s="507"/>
      <c r="AB435" s="507"/>
      <c r="AC435" s="507"/>
      <c r="AD435" s="507"/>
      <c r="AE435" s="507"/>
      <c r="AF435" s="507"/>
      <c r="AG435" s="194">
        <v>120</v>
      </c>
      <c r="AH435" s="194"/>
      <c r="AI435" s="194"/>
      <c r="AJ435" s="194"/>
      <c r="AK435" s="194"/>
      <c r="AL435" s="194"/>
      <c r="AM435" s="194"/>
      <c r="AN435" s="507">
        <f t="shared" si="30"/>
        <v>271.57308710706769</v>
      </c>
      <c r="AO435" s="507"/>
      <c r="AP435" s="507"/>
      <c r="AQ435" s="507"/>
      <c r="AR435" s="507"/>
      <c r="AS435" s="507"/>
      <c r="AT435" s="507"/>
      <c r="EH435" s="165" t="str">
        <f t="shared" si="28"/>
        <v>Hurto de Celulares</v>
      </c>
      <c r="EI435" s="165">
        <f t="shared" si="29"/>
        <v>120</v>
      </c>
    </row>
    <row r="436" spans="1:139" ht="14.25" customHeight="1" x14ac:dyDescent="0.35">
      <c r="D436" s="307" t="s">
        <v>271</v>
      </c>
      <c r="E436" s="307"/>
      <c r="F436" s="307"/>
      <c r="G436" s="307"/>
      <c r="H436" s="307"/>
      <c r="I436" s="307"/>
      <c r="J436" s="307"/>
      <c r="K436" s="307"/>
      <c r="L436" s="307"/>
      <c r="M436" s="307"/>
      <c r="N436" s="307"/>
      <c r="O436" s="307"/>
      <c r="P436" s="307"/>
      <c r="Q436" s="307"/>
      <c r="R436" s="307"/>
      <c r="S436" s="307"/>
      <c r="T436" s="307"/>
      <c r="U436" s="307"/>
      <c r="V436" s="307"/>
      <c r="W436" s="307"/>
      <c r="X436" s="307"/>
      <c r="Y436" s="307"/>
      <c r="Z436" s="307"/>
      <c r="AA436" s="307"/>
      <c r="AB436" s="307"/>
      <c r="AC436" s="307"/>
      <c r="AD436" s="307"/>
      <c r="AE436" s="307"/>
      <c r="AF436" s="307"/>
      <c r="AG436" s="307"/>
      <c r="AH436" s="307"/>
      <c r="AI436" s="307"/>
      <c r="AJ436" s="307"/>
      <c r="AK436" s="307"/>
      <c r="AL436" s="307"/>
      <c r="AM436" s="307"/>
      <c r="AN436" s="307"/>
      <c r="AO436" s="307"/>
      <c r="AP436" s="307"/>
      <c r="AQ436" s="307"/>
      <c r="AR436" s="307"/>
      <c r="AS436" s="307"/>
      <c r="AT436" s="307"/>
      <c r="AU436" s="126"/>
      <c r="AV436" s="307" t="s">
        <v>271</v>
      </c>
      <c r="AW436" s="307"/>
      <c r="AX436" s="307"/>
      <c r="AY436" s="307"/>
      <c r="AZ436" s="307"/>
      <c r="BA436" s="307"/>
      <c r="BB436" s="307"/>
      <c r="BC436" s="307"/>
      <c r="BD436" s="307"/>
      <c r="BE436" s="307"/>
      <c r="BF436" s="307"/>
      <c r="BG436" s="307"/>
      <c r="BH436" s="307"/>
      <c r="BI436" s="307"/>
      <c r="BJ436" s="307"/>
      <c r="BK436" s="307"/>
      <c r="BL436" s="307"/>
      <c r="BM436" s="307"/>
      <c r="BN436" s="307"/>
      <c r="BO436" s="307"/>
      <c r="BP436" s="307"/>
      <c r="BQ436" s="307"/>
      <c r="BR436" s="307"/>
      <c r="BS436" s="307"/>
      <c r="BT436" s="307"/>
      <c r="BU436" s="307"/>
      <c r="BV436" s="307"/>
      <c r="BW436" s="307"/>
      <c r="BX436" s="307"/>
      <c r="BY436" s="307"/>
      <c r="BZ436" s="307"/>
      <c r="CA436" s="307"/>
      <c r="CB436" s="307"/>
      <c r="CC436" s="307"/>
      <c r="CD436" s="307"/>
      <c r="CE436" s="307"/>
      <c r="CF436" s="307"/>
      <c r="CG436" s="307"/>
      <c r="CH436" s="307"/>
      <c r="CI436" s="307"/>
      <c r="CJ436" s="307"/>
      <c r="CK436" s="307"/>
      <c r="CL436" s="307"/>
    </row>
    <row r="437" spans="1:139" ht="14.25" customHeight="1" x14ac:dyDescent="0.35"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  <c r="AI437" s="126"/>
      <c r="AJ437" s="126"/>
      <c r="AK437" s="126"/>
      <c r="AL437" s="126"/>
      <c r="AM437" s="126"/>
      <c r="AN437" s="126"/>
      <c r="AO437" s="126"/>
      <c r="AP437" s="126"/>
      <c r="AQ437" s="126"/>
      <c r="AR437" s="126"/>
      <c r="AS437" s="126"/>
      <c r="AT437" s="126"/>
      <c r="AU437" s="126"/>
      <c r="AV437" s="126"/>
      <c r="AW437" s="126"/>
      <c r="AX437" s="126"/>
      <c r="AY437" s="126"/>
      <c r="AZ437" s="126"/>
      <c r="BA437" s="126"/>
      <c r="BB437" s="126"/>
      <c r="BC437" s="126"/>
      <c r="BD437" s="126"/>
      <c r="BE437" s="126"/>
      <c r="BF437" s="126"/>
      <c r="BG437" s="126"/>
      <c r="BH437" s="126"/>
      <c r="BI437" s="126"/>
      <c r="BJ437" s="126"/>
      <c r="BK437" s="126"/>
      <c r="BL437" s="126"/>
      <c r="BM437" s="126"/>
      <c r="BN437" s="126"/>
      <c r="BO437" s="126"/>
      <c r="BP437" s="126"/>
      <c r="BQ437" s="126"/>
      <c r="BR437" s="126"/>
      <c r="BS437" s="126"/>
      <c r="BT437" s="126"/>
      <c r="BU437" s="126"/>
      <c r="BV437" s="126"/>
      <c r="BW437" s="126"/>
    </row>
    <row r="438" spans="1:139" ht="14.25" customHeight="1" x14ac:dyDescent="0.35"/>
    <row r="439" spans="1:139" ht="14.25" customHeight="1" x14ac:dyDescent="0.35">
      <c r="A439" s="506"/>
      <c r="B439" s="506"/>
      <c r="C439" s="506"/>
      <c r="D439" s="506"/>
      <c r="E439" s="506"/>
      <c r="F439" s="506"/>
      <c r="G439" s="506"/>
      <c r="H439" s="506"/>
      <c r="I439" s="506"/>
      <c r="J439" s="506"/>
      <c r="K439" s="506"/>
      <c r="L439" s="506"/>
      <c r="M439" s="506"/>
      <c r="N439" s="506"/>
      <c r="O439" s="506"/>
      <c r="P439" s="506"/>
      <c r="Q439" s="506"/>
      <c r="R439" s="506"/>
      <c r="S439" s="506"/>
      <c r="T439" s="506"/>
      <c r="U439" s="506"/>
      <c r="V439" s="506"/>
      <c r="W439" s="506"/>
      <c r="X439" s="506"/>
      <c r="Y439" s="506"/>
      <c r="Z439" s="506"/>
      <c r="AA439" s="506"/>
      <c r="AB439" s="506"/>
      <c r="AC439" s="506"/>
      <c r="AD439" s="506"/>
      <c r="AE439" s="506"/>
      <c r="AF439" s="506"/>
      <c r="AG439" s="506"/>
      <c r="AH439" s="506"/>
      <c r="AI439" s="506"/>
      <c r="AJ439" s="506"/>
      <c r="AK439" s="506"/>
      <c r="AL439" s="506"/>
      <c r="AM439" s="506"/>
      <c r="AN439" s="506"/>
      <c r="AO439" s="506"/>
      <c r="AP439" s="506"/>
      <c r="AQ439" s="506"/>
      <c r="AR439" s="506"/>
      <c r="AS439" s="506"/>
      <c r="AT439" s="506"/>
      <c r="AU439" s="506"/>
      <c r="AV439" s="506"/>
      <c r="AW439" s="506"/>
      <c r="AX439" s="506"/>
      <c r="AY439" s="506"/>
      <c r="AZ439" s="506"/>
      <c r="BA439" s="506"/>
      <c r="BB439" s="506"/>
      <c r="BC439" s="506"/>
      <c r="BD439" s="506"/>
      <c r="BE439" s="506"/>
      <c r="BF439" s="506"/>
      <c r="BG439" s="506"/>
      <c r="BH439" s="506"/>
      <c r="BI439" s="506"/>
      <c r="BJ439" s="506"/>
      <c r="BK439" s="506"/>
      <c r="BL439" s="506"/>
      <c r="BM439" s="506"/>
      <c r="BN439" s="506"/>
      <c r="BO439" s="506"/>
      <c r="BP439" s="506"/>
      <c r="BQ439" s="506"/>
      <c r="BR439" s="506"/>
      <c r="BS439" s="506"/>
      <c r="BT439" s="506"/>
      <c r="BU439" s="506"/>
      <c r="BV439" s="506"/>
      <c r="BW439" s="506"/>
      <c r="BX439" s="506"/>
      <c r="BY439" s="506"/>
      <c r="BZ439" s="506"/>
      <c r="CA439" s="506"/>
      <c r="CB439" s="506"/>
      <c r="CC439" s="506"/>
      <c r="CD439" s="506"/>
      <c r="CE439" s="506"/>
      <c r="CF439" s="506"/>
      <c r="CG439" s="506"/>
      <c r="CH439" s="506"/>
      <c r="CI439" s="506"/>
      <c r="CJ439" s="506"/>
      <c r="CK439" s="506"/>
      <c r="CL439" s="506"/>
      <c r="CM439" s="506"/>
      <c r="CN439" s="506"/>
    </row>
    <row r="440" spans="1:139" ht="14.25" customHeight="1" x14ac:dyDescent="0.35">
      <c r="A440" s="506"/>
      <c r="B440" s="506"/>
      <c r="C440" s="506"/>
      <c r="D440" s="506"/>
      <c r="E440" s="506"/>
      <c r="F440" s="506"/>
      <c r="G440" s="506"/>
      <c r="H440" s="506"/>
      <c r="I440" s="506"/>
      <c r="J440" s="506"/>
      <c r="K440" s="506"/>
      <c r="L440" s="506"/>
      <c r="M440" s="506"/>
      <c r="N440" s="506"/>
      <c r="O440" s="506"/>
      <c r="P440" s="506"/>
      <c r="Q440" s="506"/>
      <c r="R440" s="506"/>
      <c r="S440" s="506"/>
      <c r="T440" s="506"/>
      <c r="U440" s="506"/>
      <c r="V440" s="506"/>
      <c r="W440" s="506"/>
      <c r="X440" s="506"/>
      <c r="Y440" s="506"/>
      <c r="Z440" s="506"/>
      <c r="AA440" s="506"/>
      <c r="AB440" s="506"/>
      <c r="AC440" s="506"/>
      <c r="AD440" s="506"/>
      <c r="AE440" s="506"/>
      <c r="AF440" s="506"/>
      <c r="AG440" s="506"/>
      <c r="AH440" s="506"/>
      <c r="AI440" s="506"/>
      <c r="AJ440" s="506"/>
      <c r="AK440" s="506"/>
      <c r="AL440" s="506"/>
      <c r="AM440" s="506"/>
      <c r="AN440" s="506"/>
      <c r="AO440" s="506"/>
      <c r="AP440" s="506"/>
      <c r="AQ440" s="506"/>
      <c r="AR440" s="506"/>
      <c r="AS440" s="506"/>
      <c r="AT440" s="506"/>
      <c r="AU440" s="506"/>
      <c r="AV440" s="506"/>
      <c r="AW440" s="506"/>
      <c r="AX440" s="506"/>
      <c r="AY440" s="506"/>
      <c r="AZ440" s="506"/>
      <c r="BA440" s="506"/>
      <c r="BB440" s="506"/>
      <c r="BC440" s="506"/>
      <c r="BD440" s="506"/>
      <c r="BE440" s="506"/>
      <c r="BF440" s="506"/>
      <c r="BG440" s="506"/>
      <c r="BH440" s="506"/>
      <c r="BI440" s="506"/>
      <c r="BJ440" s="506"/>
      <c r="BK440" s="506"/>
      <c r="BL440" s="506"/>
      <c r="BM440" s="506"/>
      <c r="BN440" s="506"/>
      <c r="BO440" s="506"/>
      <c r="BP440" s="506"/>
      <c r="BQ440" s="506"/>
      <c r="BR440" s="506"/>
      <c r="BS440" s="506"/>
      <c r="BT440" s="506"/>
      <c r="BU440" s="506"/>
      <c r="BV440" s="506"/>
      <c r="BW440" s="506"/>
      <c r="BX440" s="506"/>
      <c r="BY440" s="506"/>
      <c r="BZ440" s="506"/>
      <c r="CA440" s="506"/>
      <c r="CB440" s="506"/>
      <c r="CC440" s="506"/>
      <c r="CD440" s="506"/>
      <c r="CE440" s="506"/>
      <c r="CF440" s="506"/>
      <c r="CG440" s="506"/>
      <c r="CH440" s="506"/>
      <c r="CI440" s="506"/>
      <c r="CJ440" s="506"/>
      <c r="CK440" s="506"/>
      <c r="CL440" s="506"/>
      <c r="CM440" s="506"/>
      <c r="CN440" s="506"/>
    </row>
    <row r="441" spans="1:139" ht="14.25" customHeight="1" x14ac:dyDescent="0.35"/>
    <row r="442" spans="1:139" ht="14.25" customHeight="1" x14ac:dyDescent="0.35">
      <c r="D442" s="315" t="s">
        <v>248</v>
      </c>
      <c r="E442" s="315"/>
      <c r="F442" s="315"/>
      <c r="G442" s="315"/>
      <c r="H442" s="315"/>
      <c r="I442" s="315"/>
      <c r="J442" s="315"/>
      <c r="K442" s="315"/>
      <c r="L442" s="315"/>
      <c r="M442" s="315"/>
      <c r="N442" s="315"/>
      <c r="O442" s="315"/>
      <c r="P442" s="315"/>
      <c r="Q442" s="315"/>
      <c r="R442" s="315"/>
      <c r="S442" s="315"/>
      <c r="T442" s="315"/>
      <c r="U442" s="315"/>
      <c r="V442" s="315"/>
      <c r="W442" s="315"/>
      <c r="X442" s="315"/>
      <c r="Y442" s="315"/>
      <c r="Z442" s="315"/>
      <c r="AA442" s="315"/>
      <c r="AB442" s="315"/>
      <c r="AC442" s="315"/>
      <c r="AD442" s="315"/>
      <c r="AE442" s="315"/>
      <c r="AF442" s="315"/>
      <c r="AG442" s="315"/>
      <c r="AH442" s="315"/>
      <c r="AI442" s="315"/>
      <c r="AJ442" s="315"/>
      <c r="AK442" s="315"/>
      <c r="AL442" s="315"/>
      <c r="AM442" s="315"/>
      <c r="AN442" s="315"/>
      <c r="AO442" s="315"/>
      <c r="AP442" s="315"/>
      <c r="AQ442" s="315"/>
      <c r="AR442" s="315"/>
      <c r="AS442" s="315"/>
      <c r="AT442" s="315"/>
      <c r="AV442" s="315" t="s">
        <v>274</v>
      </c>
      <c r="AW442" s="315"/>
      <c r="AX442" s="315"/>
      <c r="AY442" s="315"/>
      <c r="AZ442" s="315"/>
      <c r="BA442" s="315"/>
      <c r="BB442" s="315"/>
      <c r="BC442" s="315"/>
      <c r="BD442" s="315"/>
      <c r="BE442" s="315"/>
      <c r="BF442" s="315"/>
      <c r="BG442" s="315"/>
      <c r="BH442" s="315"/>
      <c r="BI442" s="315"/>
      <c r="BJ442" s="315"/>
      <c r="BK442" s="315"/>
      <c r="BL442" s="315"/>
      <c r="BM442" s="315"/>
      <c r="BN442" s="315"/>
      <c r="BO442" s="315"/>
      <c r="BP442" s="315"/>
      <c r="BQ442" s="315"/>
      <c r="BR442" s="315"/>
      <c r="BS442" s="315"/>
      <c r="BT442" s="315"/>
      <c r="BU442" s="315"/>
      <c r="BV442" s="315"/>
      <c r="BW442" s="315"/>
      <c r="BX442" s="315"/>
      <c r="BY442" s="315"/>
      <c r="BZ442" s="315"/>
      <c r="CA442" s="315"/>
      <c r="CB442" s="315"/>
      <c r="CC442" s="315"/>
      <c r="CD442" s="315"/>
      <c r="CE442" s="315"/>
      <c r="CF442" s="315"/>
      <c r="CG442" s="315"/>
      <c r="CH442" s="315"/>
    </row>
    <row r="443" spans="1:139" ht="14.25" customHeight="1" x14ac:dyDescent="0.35">
      <c r="D443" s="261"/>
      <c r="E443" s="261"/>
      <c r="F443" s="261"/>
      <c r="G443" s="261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261"/>
      <c r="T443" s="261"/>
      <c r="U443" s="261"/>
      <c r="V443" s="261"/>
      <c r="W443" s="261"/>
      <c r="X443" s="261"/>
      <c r="Y443" s="261"/>
      <c r="Z443" s="261"/>
      <c r="AA443" s="261"/>
      <c r="AB443" s="261"/>
      <c r="AC443" s="261"/>
      <c r="AD443" s="261"/>
      <c r="AE443" s="261"/>
      <c r="AF443" s="261"/>
      <c r="AG443" s="261"/>
      <c r="AH443" s="261"/>
      <c r="AI443" s="261"/>
      <c r="AJ443" s="261"/>
      <c r="AK443" s="261"/>
      <c r="AL443" s="261"/>
      <c r="AM443" s="261"/>
      <c r="AN443" s="261"/>
      <c r="AO443" s="261"/>
      <c r="AP443" s="261"/>
      <c r="AQ443" s="261"/>
      <c r="AR443" s="261"/>
      <c r="AS443" s="261"/>
      <c r="AT443" s="261"/>
      <c r="AV443" s="315"/>
      <c r="AW443" s="315"/>
      <c r="AX443" s="315"/>
      <c r="AY443" s="315"/>
      <c r="AZ443" s="315"/>
      <c r="BA443" s="315"/>
      <c r="BB443" s="315"/>
      <c r="BC443" s="315"/>
      <c r="BD443" s="315"/>
      <c r="BE443" s="315"/>
      <c r="BF443" s="315"/>
      <c r="BG443" s="315"/>
      <c r="BH443" s="315"/>
      <c r="BI443" s="315"/>
      <c r="BJ443" s="315"/>
      <c r="BK443" s="315"/>
      <c r="BL443" s="315"/>
      <c r="BM443" s="315"/>
      <c r="BN443" s="315"/>
      <c r="BO443" s="315"/>
      <c r="BP443" s="315"/>
      <c r="BQ443" s="315"/>
      <c r="BR443" s="315"/>
      <c r="BS443" s="315"/>
      <c r="BT443" s="315"/>
      <c r="BU443" s="315"/>
      <c r="BV443" s="315"/>
      <c r="BW443" s="315"/>
      <c r="BX443" s="315"/>
      <c r="BY443" s="315"/>
      <c r="BZ443" s="315"/>
      <c r="CA443" s="315"/>
      <c r="CB443" s="315"/>
      <c r="CC443" s="315"/>
      <c r="CD443" s="315"/>
      <c r="CE443" s="315"/>
      <c r="CF443" s="315"/>
      <c r="CG443" s="315"/>
      <c r="CH443" s="315"/>
    </row>
    <row r="444" spans="1:139" ht="14.25" customHeight="1" x14ac:dyDescent="0.35">
      <c r="D444" s="197" t="s">
        <v>251</v>
      </c>
      <c r="E444" s="197"/>
      <c r="F444" s="197"/>
      <c r="G444" s="197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327" t="s">
        <v>252</v>
      </c>
      <c r="S444" s="328"/>
      <c r="T444" s="328"/>
      <c r="U444" s="328"/>
      <c r="V444" s="329"/>
      <c r="W444" s="327" t="s">
        <v>253</v>
      </c>
      <c r="X444" s="328"/>
      <c r="Y444" s="328"/>
      <c r="Z444" s="328"/>
      <c r="AA444" s="329"/>
      <c r="AB444" s="327" t="s">
        <v>254</v>
      </c>
      <c r="AC444" s="328"/>
      <c r="AD444" s="328"/>
      <c r="AE444" s="328"/>
      <c r="AF444" s="328"/>
      <c r="AG444" s="328"/>
      <c r="AH444" s="328"/>
      <c r="AI444" s="328"/>
      <c r="AJ444" s="329"/>
      <c r="AK444" s="327" t="s">
        <v>255</v>
      </c>
      <c r="AL444" s="328"/>
      <c r="AM444" s="328"/>
      <c r="AN444" s="328"/>
      <c r="AO444" s="328"/>
      <c r="AP444" s="328"/>
      <c r="AQ444" s="328"/>
      <c r="AR444" s="328"/>
      <c r="AS444" s="328"/>
      <c r="AT444" s="329"/>
      <c r="AV444" s="215" t="s">
        <v>275</v>
      </c>
      <c r="AW444" s="216"/>
      <c r="AX444" s="216"/>
      <c r="AY444" s="216"/>
      <c r="AZ444" s="216"/>
      <c r="BA444" s="216"/>
      <c r="BB444" s="216"/>
      <c r="BC444" s="216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7"/>
      <c r="BW444" s="215" t="s">
        <v>276</v>
      </c>
      <c r="BX444" s="216"/>
      <c r="BY444" s="216"/>
      <c r="BZ444" s="216"/>
      <c r="CA444" s="216"/>
      <c r="CB444" s="216"/>
      <c r="CC444" s="216"/>
      <c r="CD444" s="216"/>
      <c r="CE444" s="217"/>
      <c r="CF444" s="215" t="s">
        <v>184</v>
      </c>
      <c r="CG444" s="216"/>
      <c r="CH444" s="216"/>
      <c r="CI444" s="216"/>
      <c r="CJ444" s="216"/>
      <c r="CK444" s="216"/>
      <c r="CL444" s="216"/>
      <c r="CM444" s="216"/>
      <c r="CN444" s="217"/>
    </row>
    <row r="445" spans="1:139" ht="14.25" customHeight="1" x14ac:dyDescent="0.35">
      <c r="D445" s="197"/>
      <c r="E445" s="197"/>
      <c r="F445" s="197"/>
      <c r="G445" s="197"/>
      <c r="H445" s="197"/>
      <c r="I445" s="197"/>
      <c r="J445" s="197"/>
      <c r="K445" s="197"/>
      <c r="L445" s="197"/>
      <c r="M445" s="197"/>
      <c r="N445" s="197"/>
      <c r="O445" s="197"/>
      <c r="P445" s="197"/>
      <c r="Q445" s="197"/>
      <c r="R445" s="330"/>
      <c r="S445" s="331"/>
      <c r="T445" s="331"/>
      <c r="U445" s="331"/>
      <c r="V445" s="332"/>
      <c r="W445" s="330"/>
      <c r="X445" s="331"/>
      <c r="Y445" s="331"/>
      <c r="Z445" s="331"/>
      <c r="AA445" s="332"/>
      <c r="AB445" s="330"/>
      <c r="AC445" s="331"/>
      <c r="AD445" s="331"/>
      <c r="AE445" s="331"/>
      <c r="AF445" s="331"/>
      <c r="AG445" s="331"/>
      <c r="AH445" s="331"/>
      <c r="AI445" s="331"/>
      <c r="AJ445" s="332"/>
      <c r="AK445" s="330"/>
      <c r="AL445" s="331"/>
      <c r="AM445" s="331"/>
      <c r="AN445" s="331"/>
      <c r="AO445" s="331"/>
      <c r="AP445" s="331"/>
      <c r="AQ445" s="331"/>
      <c r="AR445" s="331"/>
      <c r="AS445" s="331"/>
      <c r="AT445" s="332"/>
      <c r="AV445" s="221"/>
      <c r="AW445" s="222"/>
      <c r="AX445" s="222"/>
      <c r="AY445" s="222"/>
      <c r="AZ445" s="222"/>
      <c r="BA445" s="222"/>
      <c r="BB445" s="222"/>
      <c r="BC445" s="222"/>
      <c r="BD445" s="222"/>
      <c r="BE445" s="222"/>
      <c r="BF445" s="222"/>
      <c r="BG445" s="222"/>
      <c r="BH445" s="222"/>
      <c r="BI445" s="222"/>
      <c r="BJ445" s="222"/>
      <c r="BK445" s="222"/>
      <c r="BL445" s="222"/>
      <c r="BM445" s="222"/>
      <c r="BN445" s="222"/>
      <c r="BO445" s="222"/>
      <c r="BP445" s="222"/>
      <c r="BQ445" s="222"/>
      <c r="BR445" s="222"/>
      <c r="BS445" s="222"/>
      <c r="BT445" s="222"/>
      <c r="BU445" s="222"/>
      <c r="BV445" s="223"/>
      <c r="BW445" s="221"/>
      <c r="BX445" s="222"/>
      <c r="BY445" s="222"/>
      <c r="BZ445" s="222"/>
      <c r="CA445" s="222"/>
      <c r="CB445" s="222"/>
      <c r="CC445" s="222"/>
      <c r="CD445" s="222"/>
      <c r="CE445" s="223"/>
      <c r="CF445" s="221"/>
      <c r="CG445" s="222"/>
      <c r="CH445" s="222"/>
      <c r="CI445" s="222"/>
      <c r="CJ445" s="222"/>
      <c r="CK445" s="222"/>
      <c r="CL445" s="222"/>
      <c r="CM445" s="222"/>
      <c r="CN445" s="223"/>
    </row>
    <row r="446" spans="1:139" ht="14.25" customHeight="1" x14ac:dyDescent="0.35">
      <c r="D446" s="197"/>
      <c r="E446" s="197"/>
      <c r="F446" s="197"/>
      <c r="G446" s="197"/>
      <c r="H446" s="197"/>
      <c r="I446" s="197"/>
      <c r="J446" s="197"/>
      <c r="K446" s="197"/>
      <c r="L446" s="197"/>
      <c r="M446" s="197"/>
      <c r="N446" s="197"/>
      <c r="O446" s="197"/>
      <c r="P446" s="197"/>
      <c r="Q446" s="197"/>
      <c r="R446" s="330"/>
      <c r="S446" s="331"/>
      <c r="T446" s="331"/>
      <c r="U446" s="331"/>
      <c r="V446" s="332"/>
      <c r="W446" s="330"/>
      <c r="X446" s="331"/>
      <c r="Y446" s="331"/>
      <c r="Z446" s="331"/>
      <c r="AA446" s="332"/>
      <c r="AB446" s="330"/>
      <c r="AC446" s="331"/>
      <c r="AD446" s="331"/>
      <c r="AE446" s="331"/>
      <c r="AF446" s="331"/>
      <c r="AG446" s="331"/>
      <c r="AH446" s="331"/>
      <c r="AI446" s="331"/>
      <c r="AJ446" s="332"/>
      <c r="AK446" s="330"/>
      <c r="AL446" s="331"/>
      <c r="AM446" s="331"/>
      <c r="AN446" s="331"/>
      <c r="AO446" s="331"/>
      <c r="AP446" s="331"/>
      <c r="AQ446" s="331"/>
      <c r="AR446" s="331"/>
      <c r="AS446" s="331"/>
      <c r="AT446" s="332"/>
      <c r="AV446" s="213" t="s">
        <v>877</v>
      </c>
      <c r="AW446" s="213"/>
      <c r="AX446" s="213"/>
      <c r="AY446" s="213"/>
      <c r="AZ446" s="213"/>
      <c r="BA446" s="213"/>
      <c r="BB446" s="213"/>
      <c r="BC446" s="213"/>
      <c r="BD446" s="213"/>
      <c r="BE446" s="213"/>
      <c r="BF446" s="213"/>
      <c r="BG446" s="213"/>
      <c r="BH446" s="213"/>
      <c r="BI446" s="213"/>
      <c r="BJ446" s="213"/>
      <c r="BK446" s="213"/>
      <c r="BL446" s="213"/>
      <c r="BM446" s="213"/>
      <c r="BN446" s="213"/>
      <c r="BO446" s="213"/>
      <c r="BP446" s="213"/>
      <c r="BQ446" s="213"/>
      <c r="BR446" s="213"/>
      <c r="BS446" s="213"/>
      <c r="BT446" s="213"/>
      <c r="BU446" s="213"/>
      <c r="BV446" s="213"/>
      <c r="BW446" s="249">
        <v>7759</v>
      </c>
      <c r="BX446" s="249"/>
      <c r="BY446" s="249"/>
      <c r="BZ446" s="249"/>
      <c r="CA446" s="249"/>
      <c r="CB446" s="249"/>
      <c r="CC446" s="249"/>
      <c r="CD446" s="249"/>
      <c r="CE446" s="249"/>
      <c r="CF446" s="213"/>
      <c r="CG446" s="213"/>
      <c r="CH446" s="213"/>
      <c r="CI446" s="213"/>
      <c r="CJ446" s="213"/>
      <c r="CK446" s="213"/>
      <c r="CL446" s="213"/>
      <c r="CM446" s="213"/>
      <c r="CN446" s="213"/>
    </row>
    <row r="447" spans="1:139" ht="14.25" customHeight="1" x14ac:dyDescent="0.35">
      <c r="D447" s="197"/>
      <c r="E447" s="197"/>
      <c r="F447" s="197"/>
      <c r="G447" s="197"/>
      <c r="H447" s="197"/>
      <c r="I447" s="197"/>
      <c r="J447" s="197"/>
      <c r="K447" s="197"/>
      <c r="L447" s="197"/>
      <c r="M447" s="197"/>
      <c r="N447" s="197"/>
      <c r="O447" s="197"/>
      <c r="P447" s="197"/>
      <c r="Q447" s="197"/>
      <c r="R447" s="330"/>
      <c r="S447" s="331"/>
      <c r="T447" s="331"/>
      <c r="U447" s="331"/>
      <c r="V447" s="332"/>
      <c r="W447" s="330"/>
      <c r="X447" s="331"/>
      <c r="Y447" s="331"/>
      <c r="Z447" s="331"/>
      <c r="AA447" s="332"/>
      <c r="AB447" s="330"/>
      <c r="AC447" s="331"/>
      <c r="AD447" s="331"/>
      <c r="AE447" s="331"/>
      <c r="AF447" s="331"/>
      <c r="AG447" s="331"/>
      <c r="AH447" s="331"/>
      <c r="AI447" s="331"/>
      <c r="AJ447" s="332"/>
      <c r="AK447" s="330"/>
      <c r="AL447" s="331"/>
      <c r="AM447" s="331"/>
      <c r="AN447" s="331"/>
      <c r="AO447" s="331"/>
      <c r="AP447" s="331"/>
      <c r="AQ447" s="331"/>
      <c r="AR447" s="331"/>
      <c r="AS447" s="331"/>
      <c r="AT447" s="332"/>
      <c r="AV447" s="213" t="s">
        <v>878</v>
      </c>
      <c r="AW447" s="213"/>
      <c r="AX447" s="213"/>
      <c r="AY447" s="213"/>
      <c r="AZ447" s="213"/>
      <c r="BA447" s="213"/>
      <c r="BB447" s="213"/>
      <c r="BC447" s="213"/>
      <c r="BD447" s="213"/>
      <c r="BE447" s="213"/>
      <c r="BF447" s="213"/>
      <c r="BG447" s="213"/>
      <c r="BH447" s="213"/>
      <c r="BI447" s="213"/>
      <c r="BJ447" s="213"/>
      <c r="BK447" s="213"/>
      <c r="BL447" s="213"/>
      <c r="BM447" s="213"/>
      <c r="BN447" s="213"/>
      <c r="BO447" s="213"/>
      <c r="BP447" s="213"/>
      <c r="BQ447" s="213"/>
      <c r="BR447" s="213"/>
      <c r="BS447" s="213"/>
      <c r="BT447" s="213"/>
      <c r="BU447" s="213"/>
      <c r="BV447" s="213"/>
      <c r="BW447" s="249">
        <v>4268</v>
      </c>
      <c r="BX447" s="249"/>
      <c r="BY447" s="249"/>
      <c r="BZ447" s="249"/>
      <c r="CA447" s="249"/>
      <c r="CB447" s="249"/>
      <c r="CC447" s="249"/>
      <c r="CD447" s="249"/>
      <c r="CE447" s="249"/>
      <c r="CF447" s="213"/>
      <c r="CG447" s="213"/>
      <c r="CH447" s="213"/>
      <c r="CI447" s="213"/>
      <c r="CJ447" s="213"/>
      <c r="CK447" s="213"/>
      <c r="CL447" s="213"/>
      <c r="CM447" s="213"/>
      <c r="CN447" s="213"/>
    </row>
    <row r="448" spans="1:139" ht="14.25" customHeight="1" x14ac:dyDescent="0.35">
      <c r="D448" s="197" t="s">
        <v>249</v>
      </c>
      <c r="E448" s="197"/>
      <c r="F448" s="197"/>
      <c r="G448" s="197"/>
      <c r="H448" s="197"/>
      <c r="I448" s="197" t="s">
        <v>250</v>
      </c>
      <c r="J448" s="197"/>
      <c r="K448" s="197"/>
      <c r="L448" s="197"/>
      <c r="M448" s="197"/>
      <c r="N448" s="197"/>
      <c r="O448" s="197"/>
      <c r="P448" s="197"/>
      <c r="Q448" s="197"/>
      <c r="R448" s="330"/>
      <c r="S448" s="331"/>
      <c r="T448" s="331"/>
      <c r="U448" s="331"/>
      <c r="V448" s="332"/>
      <c r="W448" s="330"/>
      <c r="X448" s="331"/>
      <c r="Y448" s="331"/>
      <c r="Z448" s="331"/>
      <c r="AA448" s="332"/>
      <c r="AB448" s="330"/>
      <c r="AC448" s="331"/>
      <c r="AD448" s="331"/>
      <c r="AE448" s="331"/>
      <c r="AF448" s="331"/>
      <c r="AG448" s="331"/>
      <c r="AH448" s="331"/>
      <c r="AI448" s="331"/>
      <c r="AJ448" s="332"/>
      <c r="AK448" s="330"/>
      <c r="AL448" s="331"/>
      <c r="AM448" s="331"/>
      <c r="AN448" s="331"/>
      <c r="AO448" s="331"/>
      <c r="AP448" s="331"/>
      <c r="AQ448" s="331"/>
      <c r="AR448" s="331"/>
      <c r="AS448" s="331"/>
      <c r="AT448" s="332"/>
      <c r="AV448" s="213" t="s">
        <v>879</v>
      </c>
      <c r="AW448" s="213"/>
      <c r="AX448" s="213"/>
      <c r="AY448" s="213"/>
      <c r="AZ448" s="213"/>
      <c r="BA448" s="213"/>
      <c r="BB448" s="213"/>
      <c r="BC448" s="213"/>
      <c r="BD448" s="213"/>
      <c r="BE448" s="213"/>
      <c r="BF448" s="213"/>
      <c r="BG448" s="213"/>
      <c r="BH448" s="213"/>
      <c r="BI448" s="213"/>
      <c r="BJ448" s="213"/>
      <c r="BK448" s="213"/>
      <c r="BL448" s="213"/>
      <c r="BM448" s="213"/>
      <c r="BN448" s="213"/>
      <c r="BO448" s="213"/>
      <c r="BP448" s="213"/>
      <c r="BQ448" s="213"/>
      <c r="BR448" s="213"/>
      <c r="BS448" s="213"/>
      <c r="BT448" s="213"/>
      <c r="BU448" s="213"/>
      <c r="BV448" s="213"/>
      <c r="BW448" s="249">
        <v>1813</v>
      </c>
      <c r="BX448" s="249"/>
      <c r="BY448" s="249"/>
      <c r="BZ448" s="249"/>
      <c r="CA448" s="249"/>
      <c r="CB448" s="249"/>
      <c r="CC448" s="249"/>
      <c r="CD448" s="249"/>
      <c r="CE448" s="249"/>
      <c r="CF448" s="213"/>
      <c r="CG448" s="213"/>
      <c r="CH448" s="213"/>
      <c r="CI448" s="213"/>
      <c r="CJ448" s="213"/>
      <c r="CK448" s="213"/>
      <c r="CL448" s="213"/>
      <c r="CM448" s="213"/>
      <c r="CN448" s="213"/>
    </row>
    <row r="449" spans="4:92" ht="14.25" customHeight="1" x14ac:dyDescent="0.35">
      <c r="D449" s="197"/>
      <c r="E449" s="197"/>
      <c r="F449" s="197"/>
      <c r="G449" s="197"/>
      <c r="H449" s="197"/>
      <c r="I449" s="197"/>
      <c r="J449" s="197"/>
      <c r="K449" s="197"/>
      <c r="L449" s="197"/>
      <c r="M449" s="197"/>
      <c r="N449" s="197"/>
      <c r="O449" s="197"/>
      <c r="P449" s="197"/>
      <c r="Q449" s="197"/>
      <c r="R449" s="330"/>
      <c r="S449" s="331"/>
      <c r="T449" s="331"/>
      <c r="U449" s="331"/>
      <c r="V449" s="332"/>
      <c r="W449" s="330"/>
      <c r="X449" s="331"/>
      <c r="Y449" s="331"/>
      <c r="Z449" s="331"/>
      <c r="AA449" s="332"/>
      <c r="AB449" s="330"/>
      <c r="AC449" s="331"/>
      <c r="AD449" s="331"/>
      <c r="AE449" s="331"/>
      <c r="AF449" s="331"/>
      <c r="AG449" s="331"/>
      <c r="AH449" s="331"/>
      <c r="AI449" s="331"/>
      <c r="AJ449" s="332"/>
      <c r="AK449" s="330"/>
      <c r="AL449" s="331"/>
      <c r="AM449" s="331"/>
      <c r="AN449" s="331"/>
      <c r="AO449" s="331"/>
      <c r="AP449" s="331"/>
      <c r="AQ449" s="331"/>
      <c r="AR449" s="331"/>
      <c r="AS449" s="331"/>
      <c r="AT449" s="332"/>
      <c r="AV449" s="213" t="s">
        <v>880</v>
      </c>
      <c r="AW449" s="213"/>
      <c r="AX449" s="213"/>
      <c r="AY449" s="213"/>
      <c r="AZ449" s="213"/>
      <c r="BA449" s="213"/>
      <c r="BB449" s="213"/>
      <c r="BC449" s="213"/>
      <c r="BD449" s="213"/>
      <c r="BE449" s="213"/>
      <c r="BF449" s="213"/>
      <c r="BG449" s="213"/>
      <c r="BH449" s="213"/>
      <c r="BI449" s="213"/>
      <c r="BJ449" s="213"/>
      <c r="BK449" s="213"/>
      <c r="BL449" s="213"/>
      <c r="BM449" s="213"/>
      <c r="BN449" s="213"/>
      <c r="BO449" s="213"/>
      <c r="BP449" s="213"/>
      <c r="BQ449" s="213"/>
      <c r="BR449" s="213"/>
      <c r="BS449" s="213"/>
      <c r="BT449" s="213"/>
      <c r="BU449" s="213"/>
      <c r="BV449" s="213"/>
      <c r="BW449" s="249">
        <v>1429</v>
      </c>
      <c r="BX449" s="249"/>
      <c r="BY449" s="249"/>
      <c r="BZ449" s="249"/>
      <c r="CA449" s="249"/>
      <c r="CB449" s="249"/>
      <c r="CC449" s="249"/>
      <c r="CD449" s="249"/>
      <c r="CE449" s="249"/>
      <c r="CF449" s="213"/>
      <c r="CG449" s="213"/>
      <c r="CH449" s="213"/>
      <c r="CI449" s="213"/>
      <c r="CJ449" s="213"/>
      <c r="CK449" s="213"/>
      <c r="CL449" s="213"/>
      <c r="CM449" s="213"/>
      <c r="CN449" s="213"/>
    </row>
    <row r="450" spans="4:92" ht="14.25" customHeight="1" x14ac:dyDescent="0.35">
      <c r="D450" s="318"/>
      <c r="E450" s="318"/>
      <c r="F450" s="318"/>
      <c r="G450" s="318"/>
      <c r="H450" s="318"/>
      <c r="I450" s="318"/>
      <c r="J450" s="318"/>
      <c r="K450" s="318"/>
      <c r="L450" s="318"/>
      <c r="M450" s="318"/>
      <c r="N450" s="318"/>
      <c r="O450" s="318"/>
      <c r="P450" s="318"/>
      <c r="Q450" s="318"/>
      <c r="R450" s="330"/>
      <c r="S450" s="331"/>
      <c r="T450" s="331"/>
      <c r="U450" s="331"/>
      <c r="V450" s="332"/>
      <c r="W450" s="330"/>
      <c r="X450" s="331"/>
      <c r="Y450" s="331"/>
      <c r="Z450" s="331"/>
      <c r="AA450" s="332"/>
      <c r="AB450" s="330"/>
      <c r="AC450" s="331"/>
      <c r="AD450" s="331"/>
      <c r="AE450" s="331"/>
      <c r="AF450" s="331"/>
      <c r="AG450" s="331"/>
      <c r="AH450" s="331"/>
      <c r="AI450" s="331"/>
      <c r="AJ450" s="332"/>
      <c r="AK450" s="330"/>
      <c r="AL450" s="331"/>
      <c r="AM450" s="331"/>
      <c r="AN450" s="331"/>
      <c r="AO450" s="331"/>
      <c r="AP450" s="331"/>
      <c r="AQ450" s="331"/>
      <c r="AR450" s="331"/>
      <c r="AS450" s="331"/>
      <c r="AT450" s="332"/>
      <c r="AV450" s="213" t="s">
        <v>881</v>
      </c>
      <c r="AW450" s="213"/>
      <c r="AX450" s="213"/>
      <c r="AY450" s="213"/>
      <c r="AZ450" s="213"/>
      <c r="BA450" s="213"/>
      <c r="BB450" s="213"/>
      <c r="BC450" s="213"/>
      <c r="BD450" s="213"/>
      <c r="BE450" s="213"/>
      <c r="BF450" s="213"/>
      <c r="BG450" s="213"/>
      <c r="BH450" s="213"/>
      <c r="BI450" s="213"/>
      <c r="BJ450" s="213"/>
      <c r="BK450" s="213"/>
      <c r="BL450" s="213"/>
      <c r="BM450" s="213"/>
      <c r="BN450" s="213"/>
      <c r="BO450" s="213"/>
      <c r="BP450" s="213"/>
      <c r="BQ450" s="213"/>
      <c r="BR450" s="213"/>
      <c r="BS450" s="213"/>
      <c r="BT450" s="213"/>
      <c r="BU450" s="213"/>
      <c r="BV450" s="213"/>
      <c r="BW450" s="249">
        <v>5159</v>
      </c>
      <c r="BX450" s="249"/>
      <c r="BY450" s="249"/>
      <c r="BZ450" s="249"/>
      <c r="CA450" s="249"/>
      <c r="CB450" s="249"/>
      <c r="CC450" s="249"/>
      <c r="CD450" s="249"/>
      <c r="CE450" s="249"/>
      <c r="CF450" s="213"/>
      <c r="CG450" s="213"/>
      <c r="CH450" s="213"/>
      <c r="CI450" s="213"/>
      <c r="CJ450" s="213"/>
      <c r="CK450" s="213"/>
      <c r="CL450" s="213"/>
      <c r="CM450" s="213"/>
      <c r="CN450" s="213"/>
    </row>
    <row r="451" spans="4:92" ht="14.25" customHeight="1" x14ac:dyDescent="0.35">
      <c r="D451" s="324" t="s">
        <v>875</v>
      </c>
      <c r="E451" s="324"/>
      <c r="F451" s="324"/>
      <c r="G451" s="324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>
        <v>1</v>
      </c>
      <c r="S451" s="324"/>
      <c r="T451" s="324"/>
      <c r="U451" s="324"/>
      <c r="V451" s="324"/>
      <c r="W451" s="324">
        <v>12</v>
      </c>
      <c r="X451" s="324"/>
      <c r="Y451" s="324"/>
      <c r="Z451" s="324"/>
      <c r="AA451" s="324"/>
      <c r="AB451" s="324">
        <v>6</v>
      </c>
      <c r="AC451" s="324"/>
      <c r="AD451" s="324"/>
      <c r="AE451" s="324"/>
      <c r="AF451" s="324"/>
      <c r="AG451" s="324"/>
      <c r="AH451" s="324"/>
      <c r="AI451" s="324"/>
      <c r="AJ451" s="324"/>
      <c r="AK451" s="324">
        <v>34</v>
      </c>
      <c r="AL451" s="324"/>
      <c r="AM451" s="324"/>
      <c r="AN451" s="324"/>
      <c r="AO451" s="324"/>
      <c r="AP451" s="324"/>
      <c r="AQ451" s="324"/>
      <c r="AR451" s="324"/>
      <c r="AS451" s="324"/>
      <c r="AT451" s="324"/>
      <c r="AV451" s="213" t="s">
        <v>882</v>
      </c>
      <c r="AW451" s="213"/>
      <c r="AX451" s="213"/>
      <c r="AY451" s="213"/>
      <c r="AZ451" s="213"/>
      <c r="BA451" s="213"/>
      <c r="BB451" s="213"/>
      <c r="BC451" s="213"/>
      <c r="BD451" s="213"/>
      <c r="BE451" s="213"/>
      <c r="BF451" s="213"/>
      <c r="BG451" s="213"/>
      <c r="BH451" s="213"/>
      <c r="BI451" s="213"/>
      <c r="BJ451" s="213"/>
      <c r="BK451" s="213"/>
      <c r="BL451" s="213"/>
      <c r="BM451" s="213"/>
      <c r="BN451" s="213"/>
      <c r="BO451" s="213"/>
      <c r="BP451" s="213"/>
      <c r="BQ451" s="213"/>
      <c r="BR451" s="213"/>
      <c r="BS451" s="213"/>
      <c r="BT451" s="213"/>
      <c r="BU451" s="213"/>
      <c r="BV451" s="213"/>
      <c r="BW451" s="249">
        <v>1820</v>
      </c>
      <c r="BX451" s="249"/>
      <c r="BY451" s="249"/>
      <c r="BZ451" s="249"/>
      <c r="CA451" s="249"/>
      <c r="CB451" s="249"/>
      <c r="CC451" s="249"/>
      <c r="CD451" s="249"/>
      <c r="CE451" s="249"/>
      <c r="CF451" s="213"/>
      <c r="CG451" s="213"/>
      <c r="CH451" s="213"/>
      <c r="CI451" s="213"/>
      <c r="CJ451" s="213"/>
      <c r="CK451" s="213"/>
      <c r="CL451" s="213"/>
      <c r="CM451" s="213"/>
      <c r="CN451" s="213"/>
    </row>
    <row r="452" spans="4:92" ht="14.25" customHeight="1" x14ac:dyDescent="0.35">
      <c r="D452" s="324"/>
      <c r="E452" s="324"/>
      <c r="F452" s="324"/>
      <c r="G452" s="324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  <c r="T452" s="324"/>
      <c r="U452" s="324"/>
      <c r="V452" s="324"/>
      <c r="W452" s="324"/>
      <c r="X452" s="324"/>
      <c r="Y452" s="324"/>
      <c r="Z452" s="324"/>
      <c r="AA452" s="324"/>
      <c r="AB452" s="324"/>
      <c r="AC452" s="324"/>
      <c r="AD452" s="324"/>
      <c r="AE452" s="324"/>
      <c r="AF452" s="324"/>
      <c r="AG452" s="324"/>
      <c r="AH452" s="324"/>
      <c r="AI452" s="324"/>
      <c r="AJ452" s="324"/>
      <c r="AK452" s="324"/>
      <c r="AL452" s="324"/>
      <c r="AM452" s="324"/>
      <c r="AN452" s="324"/>
      <c r="AO452" s="324"/>
      <c r="AP452" s="324"/>
      <c r="AQ452" s="324"/>
      <c r="AR452" s="324"/>
      <c r="AS452" s="324"/>
      <c r="AT452" s="324"/>
      <c r="AV452" s="213"/>
      <c r="AW452" s="213"/>
      <c r="AX452" s="213"/>
      <c r="AY452" s="213"/>
      <c r="AZ452" s="213"/>
      <c r="BA452" s="213"/>
      <c r="BB452" s="213"/>
      <c r="BC452" s="213"/>
      <c r="BD452" s="213"/>
      <c r="BE452" s="213"/>
      <c r="BF452" s="213"/>
      <c r="BG452" s="213"/>
      <c r="BH452" s="213"/>
      <c r="BI452" s="213"/>
      <c r="BJ452" s="213"/>
      <c r="BK452" s="213"/>
      <c r="BL452" s="213"/>
      <c r="BM452" s="213"/>
      <c r="BN452" s="213"/>
      <c r="BO452" s="213"/>
      <c r="BP452" s="213"/>
      <c r="BQ452" s="213"/>
      <c r="BR452" s="213"/>
      <c r="BS452" s="213"/>
      <c r="BT452" s="213"/>
      <c r="BU452" s="213"/>
      <c r="BV452" s="213"/>
      <c r="BW452" s="249"/>
      <c r="BX452" s="249"/>
      <c r="BY452" s="249"/>
      <c r="BZ452" s="249"/>
      <c r="CA452" s="249"/>
      <c r="CB452" s="249"/>
      <c r="CC452" s="249"/>
      <c r="CD452" s="249"/>
      <c r="CE452" s="249"/>
      <c r="CF452" s="213"/>
      <c r="CG452" s="213"/>
      <c r="CH452" s="213"/>
      <c r="CI452" s="213"/>
      <c r="CJ452" s="213"/>
      <c r="CK452" s="213"/>
      <c r="CL452" s="213"/>
      <c r="CM452" s="213"/>
      <c r="CN452" s="213"/>
    </row>
    <row r="453" spans="4:92" ht="14.25" customHeight="1" x14ac:dyDescent="0.35">
      <c r="D453" s="324"/>
      <c r="E453" s="324"/>
      <c r="F453" s="324"/>
      <c r="G453" s="324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  <c r="T453" s="324"/>
      <c r="U453" s="324"/>
      <c r="V453" s="324"/>
      <c r="W453" s="324"/>
      <c r="X453" s="324"/>
      <c r="Y453" s="324"/>
      <c r="Z453" s="324"/>
      <c r="AA453" s="324"/>
      <c r="AB453" s="324"/>
      <c r="AC453" s="324"/>
      <c r="AD453" s="324"/>
      <c r="AE453" s="324"/>
      <c r="AF453" s="324"/>
      <c r="AG453" s="324"/>
      <c r="AH453" s="324"/>
      <c r="AI453" s="324"/>
      <c r="AJ453" s="324"/>
      <c r="AK453" s="324"/>
      <c r="AL453" s="324"/>
      <c r="AM453" s="324"/>
      <c r="AN453" s="324"/>
      <c r="AO453" s="324"/>
      <c r="AP453" s="324"/>
      <c r="AQ453" s="324"/>
      <c r="AR453" s="324"/>
      <c r="AS453" s="324"/>
      <c r="AT453" s="324"/>
      <c r="AV453" s="213"/>
      <c r="AW453" s="213"/>
      <c r="AX453" s="213"/>
      <c r="AY453" s="213"/>
      <c r="AZ453" s="213"/>
      <c r="BA453" s="213"/>
      <c r="BB453" s="213"/>
      <c r="BC453" s="213"/>
      <c r="BD453" s="213"/>
      <c r="BE453" s="213"/>
      <c r="BF453" s="213"/>
      <c r="BG453" s="213"/>
      <c r="BH453" s="213"/>
      <c r="BI453" s="213"/>
      <c r="BJ453" s="213"/>
      <c r="BK453" s="213"/>
      <c r="BL453" s="213"/>
      <c r="BM453" s="213"/>
      <c r="BN453" s="213"/>
      <c r="BO453" s="213"/>
      <c r="BP453" s="213"/>
      <c r="BQ453" s="213"/>
      <c r="BR453" s="213"/>
      <c r="BS453" s="213"/>
      <c r="BT453" s="213"/>
      <c r="BU453" s="213"/>
      <c r="BV453" s="213"/>
      <c r="BW453" s="249"/>
      <c r="BX453" s="249"/>
      <c r="BY453" s="249"/>
      <c r="BZ453" s="249"/>
      <c r="CA453" s="249"/>
      <c r="CB453" s="249"/>
      <c r="CC453" s="249"/>
      <c r="CD453" s="249"/>
      <c r="CE453" s="249"/>
      <c r="CF453" s="213"/>
      <c r="CG453" s="213"/>
      <c r="CH453" s="213"/>
      <c r="CI453" s="213"/>
      <c r="CJ453" s="213"/>
      <c r="CK453" s="213"/>
      <c r="CL453" s="213"/>
      <c r="CM453" s="213"/>
      <c r="CN453" s="213"/>
    </row>
    <row r="454" spans="4:92" ht="14.25" customHeight="1" x14ac:dyDescent="0.35">
      <c r="D454" s="324"/>
      <c r="E454" s="324"/>
      <c r="F454" s="324"/>
      <c r="G454" s="32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  <c r="T454" s="324"/>
      <c r="U454" s="324"/>
      <c r="V454" s="324"/>
      <c r="W454" s="324"/>
      <c r="X454" s="324"/>
      <c r="Y454" s="324"/>
      <c r="Z454" s="324"/>
      <c r="AA454" s="324"/>
      <c r="AB454" s="324"/>
      <c r="AC454" s="324"/>
      <c r="AD454" s="324"/>
      <c r="AE454" s="324"/>
      <c r="AF454" s="324"/>
      <c r="AG454" s="324"/>
      <c r="AH454" s="324"/>
      <c r="AI454" s="324"/>
      <c r="AJ454" s="324"/>
      <c r="AK454" s="324"/>
      <c r="AL454" s="324"/>
      <c r="AM454" s="324"/>
      <c r="AN454" s="324"/>
      <c r="AO454" s="324"/>
      <c r="AP454" s="324"/>
      <c r="AQ454" s="324"/>
      <c r="AR454" s="324"/>
      <c r="AS454" s="324"/>
      <c r="AT454" s="324"/>
      <c r="AV454" s="224"/>
      <c r="AW454" s="225"/>
      <c r="AX454" s="225"/>
      <c r="AY454" s="225"/>
      <c r="AZ454" s="225"/>
      <c r="BA454" s="225"/>
      <c r="BB454" s="225"/>
      <c r="BC454" s="225"/>
      <c r="BD454" s="225"/>
      <c r="BE454" s="225"/>
      <c r="BF454" s="225"/>
      <c r="BG454" s="225"/>
      <c r="BH454" s="225"/>
      <c r="BI454" s="225"/>
      <c r="BJ454" s="225"/>
      <c r="BK454" s="225"/>
      <c r="BL454" s="225"/>
      <c r="BM454" s="225"/>
      <c r="BN454" s="225"/>
      <c r="BO454" s="225"/>
      <c r="BP454" s="225"/>
      <c r="BQ454" s="225"/>
      <c r="BR454" s="225"/>
      <c r="BS454" s="225"/>
      <c r="BT454" s="225"/>
      <c r="BU454" s="225"/>
      <c r="BV454" s="226"/>
      <c r="BW454" s="248"/>
      <c r="BX454" s="250"/>
      <c r="BY454" s="250"/>
      <c r="BZ454" s="250"/>
      <c r="CA454" s="250"/>
      <c r="CB454" s="250"/>
      <c r="CC454" s="250"/>
      <c r="CD454" s="250"/>
      <c r="CE454" s="251"/>
      <c r="CF454" s="224"/>
      <c r="CG454" s="225"/>
      <c r="CH454" s="225"/>
      <c r="CI454" s="225"/>
      <c r="CJ454" s="225"/>
      <c r="CK454" s="225"/>
      <c r="CL454" s="225"/>
      <c r="CM454" s="225"/>
      <c r="CN454" s="226"/>
    </row>
    <row r="455" spans="4:92" ht="14.25" customHeight="1" x14ac:dyDescent="0.35">
      <c r="D455" s="324"/>
      <c r="E455" s="324"/>
      <c r="F455" s="324"/>
      <c r="G455" s="324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  <c r="T455" s="324"/>
      <c r="U455" s="324"/>
      <c r="V455" s="324"/>
      <c r="W455" s="324"/>
      <c r="X455" s="324"/>
      <c r="Y455" s="324"/>
      <c r="Z455" s="324"/>
      <c r="AA455" s="324"/>
      <c r="AB455" s="324"/>
      <c r="AC455" s="324"/>
      <c r="AD455" s="324"/>
      <c r="AE455" s="324"/>
      <c r="AF455" s="324"/>
      <c r="AG455" s="324"/>
      <c r="AH455" s="324"/>
      <c r="AI455" s="324"/>
      <c r="AJ455" s="324"/>
      <c r="AK455" s="324"/>
      <c r="AL455" s="324"/>
      <c r="AM455" s="324"/>
      <c r="AN455" s="324"/>
      <c r="AO455" s="324"/>
      <c r="AP455" s="324"/>
      <c r="AQ455" s="324"/>
      <c r="AR455" s="324"/>
      <c r="AS455" s="324"/>
      <c r="AT455" s="324"/>
      <c r="AV455" s="224"/>
      <c r="AW455" s="225"/>
      <c r="AX455" s="225"/>
      <c r="AY455" s="225"/>
      <c r="AZ455" s="225"/>
      <c r="BA455" s="225"/>
      <c r="BB455" s="225"/>
      <c r="BC455" s="225"/>
      <c r="BD455" s="225"/>
      <c r="BE455" s="225"/>
      <c r="BF455" s="225"/>
      <c r="BG455" s="225"/>
      <c r="BH455" s="225"/>
      <c r="BI455" s="225"/>
      <c r="BJ455" s="225"/>
      <c r="BK455" s="225"/>
      <c r="BL455" s="225"/>
      <c r="BM455" s="225"/>
      <c r="BN455" s="225"/>
      <c r="BO455" s="225"/>
      <c r="BP455" s="225"/>
      <c r="BQ455" s="225"/>
      <c r="BR455" s="225"/>
      <c r="BS455" s="225"/>
      <c r="BT455" s="225"/>
      <c r="BU455" s="225"/>
      <c r="BV455" s="226"/>
      <c r="BW455" s="248"/>
      <c r="BX455" s="250"/>
      <c r="BY455" s="250"/>
      <c r="BZ455" s="250"/>
      <c r="CA455" s="250"/>
      <c r="CB455" s="250"/>
      <c r="CC455" s="250"/>
      <c r="CD455" s="250"/>
      <c r="CE455" s="251"/>
      <c r="CF455" s="224"/>
      <c r="CG455" s="225"/>
      <c r="CH455" s="225"/>
      <c r="CI455" s="225"/>
      <c r="CJ455" s="225"/>
      <c r="CK455" s="225"/>
      <c r="CL455" s="225"/>
      <c r="CM455" s="225"/>
      <c r="CN455" s="226"/>
    </row>
    <row r="456" spans="4:92" ht="14.25" customHeight="1" x14ac:dyDescent="0.35">
      <c r="D456" s="324"/>
      <c r="E456" s="324"/>
      <c r="F456" s="324"/>
      <c r="G456" s="324"/>
      <c r="H456" s="324"/>
      <c r="I456" s="324" t="s">
        <v>876</v>
      </c>
      <c r="J456" s="324"/>
      <c r="K456" s="324"/>
      <c r="L456" s="324"/>
      <c r="M456" s="324"/>
      <c r="N456" s="324"/>
      <c r="O456" s="324"/>
      <c r="P456" s="324"/>
      <c r="Q456" s="324"/>
      <c r="R456" s="324">
        <v>1</v>
      </c>
      <c r="S456" s="324"/>
      <c r="T456" s="324"/>
      <c r="U456" s="324"/>
      <c r="V456" s="324"/>
      <c r="W456" s="324">
        <v>1</v>
      </c>
      <c r="X456" s="324"/>
      <c r="Y456" s="324"/>
      <c r="Z456" s="324"/>
      <c r="AA456" s="324"/>
      <c r="AB456" s="324">
        <v>1</v>
      </c>
      <c r="AC456" s="324"/>
      <c r="AD456" s="324"/>
      <c r="AE456" s="324"/>
      <c r="AF456" s="324"/>
      <c r="AG456" s="324"/>
      <c r="AH456" s="324"/>
      <c r="AI456" s="324"/>
      <c r="AJ456" s="324"/>
      <c r="AK456" s="324">
        <v>1</v>
      </c>
      <c r="AL456" s="324"/>
      <c r="AM456" s="324"/>
      <c r="AN456" s="324"/>
      <c r="AO456" s="324"/>
      <c r="AP456" s="324"/>
      <c r="AQ456" s="324"/>
      <c r="AR456" s="324"/>
      <c r="AS456" s="324"/>
      <c r="AT456" s="324"/>
      <c r="AV456" s="224"/>
      <c r="AW456" s="225"/>
      <c r="AX456" s="225"/>
      <c r="AY456" s="225"/>
      <c r="AZ456" s="225"/>
      <c r="BA456" s="225"/>
      <c r="BB456" s="225"/>
      <c r="BC456" s="225"/>
      <c r="BD456" s="225"/>
      <c r="BE456" s="225"/>
      <c r="BF456" s="225"/>
      <c r="BG456" s="225"/>
      <c r="BH456" s="225"/>
      <c r="BI456" s="225"/>
      <c r="BJ456" s="225"/>
      <c r="BK456" s="225"/>
      <c r="BL456" s="225"/>
      <c r="BM456" s="225"/>
      <c r="BN456" s="225"/>
      <c r="BO456" s="225"/>
      <c r="BP456" s="225"/>
      <c r="BQ456" s="225"/>
      <c r="BR456" s="225"/>
      <c r="BS456" s="225"/>
      <c r="BT456" s="225"/>
      <c r="BU456" s="225"/>
      <c r="BV456" s="226"/>
      <c r="BW456" s="248"/>
      <c r="BX456" s="250"/>
      <c r="BY456" s="250"/>
      <c r="BZ456" s="250"/>
      <c r="CA456" s="250"/>
      <c r="CB456" s="250"/>
      <c r="CC456" s="250"/>
      <c r="CD456" s="250"/>
      <c r="CE456" s="251"/>
      <c r="CF456" s="224"/>
      <c r="CG456" s="225"/>
      <c r="CH456" s="225"/>
      <c r="CI456" s="225"/>
      <c r="CJ456" s="225"/>
      <c r="CK456" s="225"/>
      <c r="CL456" s="225"/>
      <c r="CM456" s="225"/>
      <c r="CN456" s="226"/>
    </row>
    <row r="457" spans="4:92" ht="14.25" customHeight="1" x14ac:dyDescent="0.35">
      <c r="D457" s="324"/>
      <c r="E457" s="324"/>
      <c r="F457" s="324"/>
      <c r="G457" s="324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  <c r="T457" s="324"/>
      <c r="U457" s="324"/>
      <c r="V457" s="324"/>
      <c r="W457" s="324"/>
      <c r="X457" s="324"/>
      <c r="Y457" s="324"/>
      <c r="Z457" s="324"/>
      <c r="AA457" s="324"/>
      <c r="AB457" s="324"/>
      <c r="AC457" s="324"/>
      <c r="AD457" s="324"/>
      <c r="AE457" s="324"/>
      <c r="AF457" s="324"/>
      <c r="AG457" s="324"/>
      <c r="AH457" s="324"/>
      <c r="AI457" s="324"/>
      <c r="AJ457" s="324"/>
      <c r="AK457" s="324"/>
      <c r="AL457" s="324"/>
      <c r="AM457" s="324"/>
      <c r="AN457" s="324"/>
      <c r="AO457" s="324"/>
      <c r="AP457" s="324"/>
      <c r="AQ457" s="324"/>
      <c r="AR457" s="324"/>
      <c r="AS457" s="324"/>
      <c r="AT457" s="324"/>
      <c r="AV457" s="224"/>
      <c r="AW457" s="225"/>
      <c r="AX457" s="225"/>
      <c r="AY457" s="225"/>
      <c r="AZ457" s="225"/>
      <c r="BA457" s="225"/>
      <c r="BB457" s="225"/>
      <c r="BC457" s="225"/>
      <c r="BD457" s="225"/>
      <c r="BE457" s="225"/>
      <c r="BF457" s="225"/>
      <c r="BG457" s="225"/>
      <c r="BH457" s="225"/>
      <c r="BI457" s="225"/>
      <c r="BJ457" s="225"/>
      <c r="BK457" s="225"/>
      <c r="BL457" s="225"/>
      <c r="BM457" s="225"/>
      <c r="BN457" s="225"/>
      <c r="BO457" s="225"/>
      <c r="BP457" s="225"/>
      <c r="BQ457" s="225"/>
      <c r="BR457" s="225"/>
      <c r="BS457" s="225"/>
      <c r="BT457" s="225"/>
      <c r="BU457" s="225"/>
      <c r="BV457" s="226"/>
      <c r="BW457" s="248"/>
      <c r="BX457" s="250"/>
      <c r="BY457" s="250"/>
      <c r="BZ457" s="250"/>
      <c r="CA457" s="250"/>
      <c r="CB457" s="250"/>
      <c r="CC457" s="250"/>
      <c r="CD457" s="250"/>
      <c r="CE457" s="251"/>
      <c r="CF457" s="224"/>
      <c r="CG457" s="225"/>
      <c r="CH457" s="225"/>
      <c r="CI457" s="225"/>
      <c r="CJ457" s="225"/>
      <c r="CK457" s="225"/>
      <c r="CL457" s="225"/>
      <c r="CM457" s="225"/>
      <c r="CN457" s="226"/>
    </row>
    <row r="458" spans="4:92" ht="14.25" customHeight="1" x14ac:dyDescent="0.35">
      <c r="D458" s="324"/>
      <c r="E458" s="324"/>
      <c r="F458" s="324"/>
      <c r="G458" s="324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  <c r="T458" s="324"/>
      <c r="U458" s="324"/>
      <c r="V458" s="324"/>
      <c r="W458" s="324"/>
      <c r="X458" s="324"/>
      <c r="Y458" s="324"/>
      <c r="Z458" s="324"/>
      <c r="AA458" s="324"/>
      <c r="AB458" s="324"/>
      <c r="AC458" s="324"/>
      <c r="AD458" s="324"/>
      <c r="AE458" s="324"/>
      <c r="AF458" s="324"/>
      <c r="AG458" s="324"/>
      <c r="AH458" s="324"/>
      <c r="AI458" s="324"/>
      <c r="AJ458" s="324"/>
      <c r="AK458" s="324"/>
      <c r="AL458" s="324"/>
      <c r="AM458" s="324"/>
      <c r="AN458" s="324"/>
      <c r="AO458" s="324"/>
      <c r="AP458" s="324"/>
      <c r="AQ458" s="324"/>
      <c r="AR458" s="324"/>
      <c r="AS458" s="324"/>
      <c r="AT458" s="324"/>
      <c r="AV458" s="213"/>
      <c r="AW458" s="213"/>
      <c r="AX458" s="213"/>
      <c r="AY458" s="213"/>
      <c r="AZ458" s="213"/>
      <c r="BA458" s="213"/>
      <c r="BB458" s="213"/>
      <c r="BC458" s="213"/>
      <c r="BD458" s="213"/>
      <c r="BE458" s="213"/>
      <c r="BF458" s="213"/>
      <c r="BG458" s="213"/>
      <c r="BH458" s="213"/>
      <c r="BI458" s="213"/>
      <c r="BJ458" s="213"/>
      <c r="BK458" s="213"/>
      <c r="BL458" s="213"/>
      <c r="BM458" s="213"/>
      <c r="BN458" s="213"/>
      <c r="BO458" s="213"/>
      <c r="BP458" s="213"/>
      <c r="BQ458" s="213"/>
      <c r="BR458" s="213"/>
      <c r="BS458" s="213"/>
      <c r="BT458" s="213"/>
      <c r="BU458" s="213"/>
      <c r="BV458" s="213"/>
      <c r="BW458" s="249"/>
      <c r="BX458" s="249"/>
      <c r="BY458" s="249"/>
      <c r="BZ458" s="249"/>
      <c r="CA458" s="249"/>
      <c r="CB458" s="249"/>
      <c r="CC458" s="249"/>
      <c r="CD458" s="249"/>
      <c r="CE458" s="249"/>
      <c r="CF458" s="213"/>
      <c r="CG458" s="213"/>
      <c r="CH458" s="213"/>
      <c r="CI458" s="213"/>
      <c r="CJ458" s="213"/>
      <c r="CK458" s="213"/>
      <c r="CL458" s="213"/>
      <c r="CM458" s="213"/>
      <c r="CN458" s="213"/>
    </row>
    <row r="459" spans="4:92" ht="14.25" customHeight="1" x14ac:dyDescent="0.35">
      <c r="D459" s="324"/>
      <c r="E459" s="324"/>
      <c r="F459" s="324"/>
      <c r="G459" s="324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  <c r="T459" s="324"/>
      <c r="U459" s="324"/>
      <c r="V459" s="324"/>
      <c r="W459" s="324"/>
      <c r="X459" s="324"/>
      <c r="Y459" s="324"/>
      <c r="Z459" s="324"/>
      <c r="AA459" s="324"/>
      <c r="AB459" s="324"/>
      <c r="AC459" s="324"/>
      <c r="AD459" s="324"/>
      <c r="AE459" s="324"/>
      <c r="AF459" s="324"/>
      <c r="AG459" s="324"/>
      <c r="AH459" s="324"/>
      <c r="AI459" s="324"/>
      <c r="AJ459" s="324"/>
      <c r="AK459" s="324"/>
      <c r="AL459" s="324"/>
      <c r="AM459" s="324"/>
      <c r="AN459" s="324"/>
      <c r="AO459" s="324"/>
      <c r="AP459" s="324"/>
      <c r="AQ459" s="324"/>
      <c r="AR459" s="324"/>
      <c r="AS459" s="324"/>
      <c r="AT459" s="324"/>
      <c r="AV459" s="213"/>
      <c r="AW459" s="213"/>
      <c r="AX459" s="213"/>
      <c r="AY459" s="213"/>
      <c r="AZ459" s="213"/>
      <c r="BA459" s="213"/>
      <c r="BB459" s="213"/>
      <c r="BC459" s="213"/>
      <c r="BD459" s="213"/>
      <c r="BE459" s="213"/>
      <c r="BF459" s="213"/>
      <c r="BG459" s="213"/>
      <c r="BH459" s="213"/>
      <c r="BI459" s="213"/>
      <c r="BJ459" s="213"/>
      <c r="BK459" s="213"/>
      <c r="BL459" s="213"/>
      <c r="BM459" s="213"/>
      <c r="BN459" s="213"/>
      <c r="BO459" s="213"/>
      <c r="BP459" s="213"/>
      <c r="BQ459" s="213"/>
      <c r="BR459" s="213"/>
      <c r="BS459" s="213"/>
      <c r="BT459" s="213"/>
      <c r="BU459" s="213"/>
      <c r="BV459" s="213"/>
      <c r="BW459" s="249"/>
      <c r="BX459" s="249"/>
      <c r="BY459" s="249"/>
      <c r="BZ459" s="249"/>
      <c r="CA459" s="249"/>
      <c r="CB459" s="249"/>
      <c r="CC459" s="249"/>
      <c r="CD459" s="249"/>
      <c r="CE459" s="249"/>
      <c r="CF459" s="213"/>
      <c r="CG459" s="213"/>
      <c r="CH459" s="213"/>
      <c r="CI459" s="213"/>
      <c r="CJ459" s="213"/>
      <c r="CK459" s="213"/>
      <c r="CL459" s="213"/>
      <c r="CM459" s="213"/>
      <c r="CN459" s="213"/>
    </row>
    <row r="460" spans="4:92" ht="14.25" customHeight="1" x14ac:dyDescent="0.35">
      <c r="D460" s="544" t="s">
        <v>814</v>
      </c>
      <c r="E460" s="544"/>
      <c r="F460" s="544"/>
      <c r="G460" s="544"/>
      <c r="H460" s="544"/>
      <c r="I460" s="544"/>
      <c r="J460" s="544"/>
      <c r="K460" s="544"/>
      <c r="L460" s="544"/>
      <c r="M460" s="544"/>
      <c r="N460" s="544"/>
      <c r="O460" s="544"/>
      <c r="P460" s="544"/>
      <c r="Q460" s="544"/>
      <c r="R460" s="544"/>
      <c r="S460" s="544"/>
      <c r="T460" s="544"/>
      <c r="U460" s="544"/>
      <c r="V460" s="544"/>
      <c r="W460" s="544"/>
      <c r="X460" s="544"/>
      <c r="Y460" s="544"/>
      <c r="Z460" s="544"/>
      <c r="AA460" s="544"/>
      <c r="AB460" s="544"/>
      <c r="AC460" s="544"/>
      <c r="AD460" s="544"/>
      <c r="AE460" s="544"/>
      <c r="AF460" s="544"/>
      <c r="AG460" s="544"/>
      <c r="AH460" s="544"/>
      <c r="AI460" s="544"/>
      <c r="AJ460" s="544"/>
      <c r="AK460" s="544"/>
      <c r="AL460" s="544"/>
      <c r="AM460" s="544"/>
      <c r="AN460" s="544"/>
      <c r="AO460" s="544"/>
      <c r="AP460" s="544"/>
      <c r="AQ460" s="544"/>
      <c r="AR460" s="544"/>
      <c r="AS460" s="544"/>
      <c r="AT460" s="544"/>
      <c r="AV460" s="307" t="s">
        <v>814</v>
      </c>
      <c r="AW460" s="307"/>
      <c r="AX460" s="307"/>
      <c r="AY460" s="307"/>
      <c r="AZ460" s="307"/>
      <c r="BA460" s="307"/>
      <c r="BB460" s="307"/>
      <c r="BC460" s="307"/>
      <c r="BD460" s="307"/>
      <c r="BE460" s="307"/>
      <c r="BF460" s="307"/>
      <c r="BG460" s="307"/>
      <c r="BH460" s="307"/>
      <c r="BI460" s="307"/>
      <c r="BJ460" s="307"/>
      <c r="BK460" s="307"/>
      <c r="BL460" s="307"/>
      <c r="BM460" s="307"/>
      <c r="BN460" s="307"/>
      <c r="BO460" s="307"/>
      <c r="BP460" s="307"/>
      <c r="BQ460" s="307"/>
      <c r="BR460" s="307"/>
      <c r="BS460" s="307"/>
      <c r="BT460" s="307"/>
      <c r="BU460" s="307"/>
      <c r="BV460" s="307"/>
      <c r="BW460" s="307"/>
      <c r="BX460" s="307"/>
      <c r="BY460" s="307"/>
      <c r="BZ460" s="307"/>
      <c r="CA460" s="307"/>
      <c r="CB460" s="307"/>
      <c r="CC460" s="307"/>
      <c r="CD460" s="307"/>
      <c r="CE460" s="307"/>
      <c r="CF460" s="307"/>
      <c r="CG460" s="307"/>
      <c r="CH460" s="307"/>
      <c r="CI460" s="307"/>
      <c r="CJ460" s="307"/>
      <c r="CK460" s="307"/>
      <c r="CL460" s="307"/>
      <c r="CM460" s="307"/>
      <c r="CN460" s="307"/>
    </row>
    <row r="461" spans="4:92" ht="14.25" customHeight="1" x14ac:dyDescent="0.35"/>
    <row r="462" spans="4:92" ht="14.25" customHeight="1" x14ac:dyDescent="0.35">
      <c r="D462" s="315" t="s">
        <v>288</v>
      </c>
      <c r="E462" s="315"/>
      <c r="F462" s="315"/>
      <c r="G462" s="315"/>
      <c r="H462" s="315"/>
      <c r="I462" s="315"/>
      <c r="J462" s="315"/>
      <c r="K462" s="315"/>
      <c r="L462" s="315"/>
      <c r="M462" s="315"/>
      <c r="N462" s="315"/>
      <c r="O462" s="315"/>
      <c r="P462" s="315"/>
      <c r="Q462" s="315"/>
      <c r="R462" s="315"/>
      <c r="S462" s="315"/>
      <c r="T462" s="315"/>
      <c r="U462" s="315"/>
      <c r="V462" s="315"/>
      <c r="W462" s="315"/>
      <c r="X462" s="315"/>
      <c r="Y462" s="315"/>
      <c r="Z462" s="315"/>
      <c r="AA462" s="315"/>
      <c r="AB462" s="315"/>
      <c r="AC462" s="315"/>
      <c r="AD462" s="315"/>
      <c r="AE462" s="315"/>
      <c r="AF462" s="315"/>
      <c r="AG462" s="315"/>
      <c r="AH462" s="315"/>
      <c r="AI462" s="315"/>
      <c r="AJ462" s="315"/>
      <c r="AK462" s="315"/>
      <c r="AL462" s="315"/>
      <c r="AM462" s="315"/>
      <c r="AN462" s="315"/>
      <c r="AO462" s="315"/>
      <c r="AP462" s="315"/>
      <c r="AQ462" s="315"/>
      <c r="AR462" s="315"/>
      <c r="AS462" s="315"/>
      <c r="AT462" s="315"/>
      <c r="AV462" s="315" t="s">
        <v>289</v>
      </c>
      <c r="AW462" s="315"/>
      <c r="AX462" s="315"/>
      <c r="AY462" s="315"/>
      <c r="AZ462" s="315"/>
      <c r="BA462" s="315"/>
      <c r="BB462" s="315"/>
      <c r="BC462" s="315"/>
      <c r="BD462" s="315"/>
      <c r="BE462" s="315"/>
      <c r="BF462" s="315"/>
      <c r="BG462" s="315"/>
      <c r="BH462" s="315"/>
      <c r="BI462" s="315"/>
      <c r="BJ462" s="315"/>
      <c r="BK462" s="315"/>
      <c r="BL462" s="315"/>
      <c r="BM462" s="315"/>
      <c r="BN462" s="315"/>
      <c r="BO462" s="315"/>
      <c r="BP462" s="315"/>
      <c r="BQ462" s="315"/>
      <c r="BR462" s="315"/>
      <c r="BS462" s="315"/>
      <c r="BT462" s="315"/>
      <c r="BU462" s="315"/>
      <c r="BV462" s="315"/>
      <c r="BW462" s="315"/>
      <c r="BX462" s="315"/>
      <c r="BY462" s="315"/>
      <c r="BZ462" s="315"/>
      <c r="CA462" s="315"/>
      <c r="CB462" s="315"/>
      <c r="CC462" s="315"/>
      <c r="CD462" s="315"/>
      <c r="CE462" s="315"/>
      <c r="CF462" s="315"/>
      <c r="CG462" s="315"/>
      <c r="CH462" s="315"/>
      <c r="CI462" s="315"/>
      <c r="CJ462" s="315"/>
      <c r="CK462" s="315"/>
      <c r="CL462" s="315"/>
      <c r="CM462" s="315"/>
      <c r="CN462" s="315"/>
    </row>
    <row r="463" spans="4:92" ht="14.25" customHeight="1" x14ac:dyDescent="0.35">
      <c r="D463" s="261"/>
      <c r="E463" s="261"/>
      <c r="F463" s="261"/>
      <c r="G463" s="261"/>
      <c r="H463" s="261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261"/>
      <c r="T463" s="261"/>
      <c r="U463" s="261"/>
      <c r="V463" s="261"/>
      <c r="W463" s="261"/>
      <c r="X463" s="261"/>
      <c r="Y463" s="261"/>
      <c r="Z463" s="261"/>
      <c r="AA463" s="261"/>
      <c r="AB463" s="261"/>
      <c r="AC463" s="261"/>
      <c r="AD463" s="261"/>
      <c r="AE463" s="261"/>
      <c r="AF463" s="261"/>
      <c r="AG463" s="261"/>
      <c r="AH463" s="261"/>
      <c r="AI463" s="261"/>
      <c r="AJ463" s="261"/>
      <c r="AK463" s="261"/>
      <c r="AL463" s="261"/>
      <c r="AM463" s="261"/>
      <c r="AN463" s="261"/>
      <c r="AO463" s="261"/>
      <c r="AP463" s="261"/>
      <c r="AQ463" s="261"/>
      <c r="AR463" s="261"/>
      <c r="AS463" s="261"/>
      <c r="AT463" s="261"/>
      <c r="AV463" s="315"/>
      <c r="AW463" s="315"/>
      <c r="AX463" s="315"/>
      <c r="AY463" s="315"/>
      <c r="AZ463" s="315"/>
      <c r="BA463" s="315"/>
      <c r="BB463" s="315"/>
      <c r="BC463" s="315"/>
      <c r="BD463" s="315"/>
      <c r="BE463" s="315"/>
      <c r="BF463" s="315"/>
      <c r="BG463" s="315"/>
      <c r="BH463" s="315"/>
      <c r="BI463" s="315"/>
      <c r="BJ463" s="315"/>
      <c r="BK463" s="315"/>
      <c r="BL463" s="315"/>
      <c r="BM463" s="315"/>
      <c r="BN463" s="315"/>
      <c r="BO463" s="315"/>
      <c r="BP463" s="315"/>
      <c r="BQ463" s="315"/>
      <c r="BR463" s="315"/>
      <c r="BS463" s="315"/>
      <c r="BT463" s="315"/>
      <c r="BU463" s="315"/>
      <c r="BV463" s="315"/>
      <c r="BW463" s="315"/>
      <c r="BX463" s="315"/>
      <c r="BY463" s="315"/>
      <c r="BZ463" s="315"/>
      <c r="CA463" s="315"/>
      <c r="CB463" s="315"/>
      <c r="CC463" s="315"/>
      <c r="CD463" s="315"/>
      <c r="CE463" s="315"/>
      <c r="CF463" s="315"/>
      <c r="CG463" s="315"/>
      <c r="CH463" s="315"/>
      <c r="CI463" s="315"/>
      <c r="CJ463" s="315"/>
      <c r="CK463" s="315"/>
      <c r="CL463" s="315"/>
      <c r="CM463" s="315"/>
      <c r="CN463" s="315"/>
    </row>
    <row r="464" spans="4:92" ht="14.25" customHeight="1" x14ac:dyDescent="0.35">
      <c r="D464" s="195" t="s">
        <v>280</v>
      </c>
      <c r="E464" s="196"/>
      <c r="F464" s="196"/>
      <c r="G464" s="196"/>
      <c r="H464" s="196"/>
      <c r="I464" s="196"/>
      <c r="J464" s="196"/>
      <c r="K464" s="196"/>
      <c r="L464" s="196"/>
      <c r="M464" s="196"/>
      <c r="N464" s="196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196"/>
      <c r="AP464" s="196"/>
      <c r="AQ464" s="196"/>
      <c r="AR464" s="196"/>
      <c r="AS464" s="196"/>
      <c r="AT464" s="198"/>
      <c r="AV464" s="197" t="s">
        <v>287</v>
      </c>
      <c r="AW464" s="197"/>
      <c r="AX464" s="197"/>
      <c r="AY464" s="197"/>
      <c r="AZ464" s="197"/>
      <c r="BA464" s="197"/>
      <c r="BB464" s="197"/>
      <c r="BC464" s="197"/>
      <c r="BD464" s="197"/>
      <c r="BE464" s="197"/>
      <c r="BF464" s="197"/>
      <c r="BG464" s="197"/>
      <c r="BH464" s="197"/>
      <c r="BI464" s="197"/>
      <c r="BJ464" s="197"/>
      <c r="BK464" s="197"/>
      <c r="BL464" s="197"/>
      <c r="BM464" s="197"/>
      <c r="BN464" s="197"/>
      <c r="BO464" s="197"/>
      <c r="BP464" s="197"/>
      <c r="BQ464" s="197"/>
      <c r="BR464" s="197"/>
      <c r="BS464" s="197"/>
      <c r="BT464" s="197"/>
      <c r="BU464" s="197"/>
      <c r="BV464" s="197"/>
      <c r="BW464" s="197"/>
      <c r="BX464" s="197"/>
      <c r="BY464" s="197"/>
      <c r="BZ464" s="197"/>
      <c r="CA464" s="197"/>
      <c r="CB464" s="197"/>
      <c r="CC464" s="197"/>
      <c r="CD464" s="197"/>
      <c r="CE464" s="197"/>
      <c r="CF464" s="197"/>
      <c r="CG464" s="197"/>
      <c r="CH464" s="197"/>
      <c r="CI464" s="197"/>
      <c r="CJ464" s="197"/>
      <c r="CK464" s="197"/>
      <c r="CL464" s="197"/>
      <c r="CM464" s="197"/>
      <c r="CN464" s="197"/>
    </row>
    <row r="465" spans="3:102" ht="14.25" customHeight="1" x14ac:dyDescent="0.35">
      <c r="D465" s="215" t="s">
        <v>277</v>
      </c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216"/>
      <c r="Q465" s="217"/>
      <c r="R465" s="215" t="s">
        <v>278</v>
      </c>
      <c r="S465" s="216"/>
      <c r="T465" s="216"/>
      <c r="U465" s="216"/>
      <c r="V465" s="216"/>
      <c r="W465" s="216"/>
      <c r="X465" s="216"/>
      <c r="Y465" s="216"/>
      <c r="Z465" s="216"/>
      <c r="AA465" s="216"/>
      <c r="AB465" s="216"/>
      <c r="AC465" s="216"/>
      <c r="AD465" s="216"/>
      <c r="AE465" s="217"/>
      <c r="AF465" s="215" t="s">
        <v>279</v>
      </c>
      <c r="AG465" s="216"/>
      <c r="AH465" s="216"/>
      <c r="AI465" s="216"/>
      <c r="AJ465" s="216"/>
      <c r="AK465" s="216"/>
      <c r="AL465" s="216"/>
      <c r="AM465" s="216"/>
      <c r="AN465" s="216"/>
      <c r="AO465" s="216"/>
      <c r="AP465" s="216"/>
      <c r="AQ465" s="216"/>
      <c r="AR465" s="216"/>
      <c r="AS465" s="216"/>
      <c r="AT465" s="217"/>
      <c r="AV465" s="197" t="s">
        <v>121</v>
      </c>
      <c r="AW465" s="197"/>
      <c r="AX465" s="197"/>
      <c r="AY465" s="197"/>
      <c r="AZ465" s="197"/>
      <c r="BA465" s="197"/>
      <c r="BB465" s="197"/>
      <c r="BC465" s="197"/>
      <c r="BD465" s="197"/>
      <c r="BE465" s="197"/>
      <c r="BF465" s="197"/>
      <c r="BG465" s="197"/>
      <c r="BH465" s="197"/>
      <c r="BI465" s="197" t="s">
        <v>283</v>
      </c>
      <c r="BJ465" s="197"/>
      <c r="BK465" s="197"/>
      <c r="BL465" s="197"/>
      <c r="BM465" s="197"/>
      <c r="BN465" s="197"/>
      <c r="BO465" s="197"/>
      <c r="BP465" s="197"/>
      <c r="BQ465" s="197"/>
      <c r="BR465" s="197"/>
      <c r="BS465" s="197"/>
      <c r="BT465" s="197"/>
      <c r="BU465" s="197"/>
      <c r="BV465" s="197"/>
      <c r="BW465" s="197"/>
      <c r="BX465" s="197"/>
      <c r="BY465" s="197"/>
      <c r="BZ465" s="197"/>
      <c r="CA465" s="197" t="s">
        <v>286</v>
      </c>
      <c r="CB465" s="197"/>
      <c r="CC465" s="197"/>
      <c r="CD465" s="197"/>
      <c r="CE465" s="197"/>
      <c r="CF465" s="197"/>
      <c r="CG465" s="197"/>
      <c r="CH465" s="197"/>
      <c r="CI465" s="197"/>
      <c r="CJ465" s="197"/>
      <c r="CK465" s="197"/>
      <c r="CL465" s="197"/>
      <c r="CM465" s="197"/>
      <c r="CN465" s="197"/>
    </row>
    <row r="466" spans="3:102" ht="14.25" customHeight="1" x14ac:dyDescent="0.35">
      <c r="D466" s="221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3"/>
      <c r="R466" s="221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3"/>
      <c r="AF466" s="221"/>
      <c r="AG466" s="222"/>
      <c r="AH466" s="222"/>
      <c r="AI466" s="222"/>
      <c r="AJ466" s="222"/>
      <c r="AK466" s="222"/>
      <c r="AL466" s="222"/>
      <c r="AM466" s="222"/>
      <c r="AN466" s="222"/>
      <c r="AO466" s="222"/>
      <c r="AP466" s="222"/>
      <c r="AQ466" s="222"/>
      <c r="AR466" s="222"/>
      <c r="AS466" s="222"/>
      <c r="AT466" s="223"/>
      <c r="AV466" s="197"/>
      <c r="AW466" s="197"/>
      <c r="AX466" s="197"/>
      <c r="AY466" s="197"/>
      <c r="AZ466" s="197"/>
      <c r="BA466" s="197"/>
      <c r="BB466" s="197"/>
      <c r="BC466" s="197"/>
      <c r="BD466" s="197"/>
      <c r="BE466" s="197"/>
      <c r="BF466" s="197"/>
      <c r="BG466" s="197"/>
      <c r="BH466" s="197"/>
      <c r="BI466" s="197" t="s">
        <v>281</v>
      </c>
      <c r="BJ466" s="197"/>
      <c r="BK466" s="197"/>
      <c r="BL466" s="197"/>
      <c r="BM466" s="197"/>
      <c r="BN466" s="197"/>
      <c r="BO466" s="197"/>
      <c r="BP466" s="197"/>
      <c r="BQ466" s="197"/>
      <c r="BR466" s="197" t="s">
        <v>282</v>
      </c>
      <c r="BS466" s="197"/>
      <c r="BT466" s="197"/>
      <c r="BU466" s="197"/>
      <c r="BV466" s="197"/>
      <c r="BW466" s="197"/>
      <c r="BX466" s="197"/>
      <c r="BY466" s="197"/>
      <c r="BZ466" s="197"/>
      <c r="CA466" s="197" t="s">
        <v>284</v>
      </c>
      <c r="CB466" s="197"/>
      <c r="CC466" s="197"/>
      <c r="CD466" s="197"/>
      <c r="CE466" s="197"/>
      <c r="CF466" s="197"/>
      <c r="CG466" s="197"/>
      <c r="CH466" s="197" t="s">
        <v>285</v>
      </c>
      <c r="CI466" s="197"/>
      <c r="CJ466" s="197"/>
      <c r="CK466" s="197"/>
      <c r="CL466" s="197"/>
      <c r="CM466" s="197"/>
      <c r="CN466" s="197"/>
    </row>
    <row r="467" spans="3:102" ht="14.25" customHeight="1" x14ac:dyDescent="0.35">
      <c r="D467" s="237">
        <v>17</v>
      </c>
      <c r="E467" s="238"/>
      <c r="F467" s="238"/>
      <c r="G467" s="238"/>
      <c r="H467" s="238"/>
      <c r="I467" s="238"/>
      <c r="J467" s="238"/>
      <c r="K467" s="238"/>
      <c r="L467" s="238"/>
      <c r="M467" s="238"/>
      <c r="N467" s="238"/>
      <c r="O467" s="238"/>
      <c r="P467" s="238"/>
      <c r="Q467" s="239"/>
      <c r="R467" s="243">
        <v>4.5</v>
      </c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326">
        <v>0.40899999999999997</v>
      </c>
      <c r="AG467" s="243"/>
      <c r="AH467" s="243"/>
      <c r="AI467" s="243"/>
      <c r="AJ467" s="243"/>
      <c r="AK467" s="243"/>
      <c r="AL467" s="243"/>
      <c r="AM467" s="243"/>
      <c r="AN467" s="243"/>
      <c r="AO467" s="243"/>
      <c r="AP467" s="243"/>
      <c r="AQ467" s="243"/>
      <c r="AR467" s="243"/>
      <c r="AS467" s="243"/>
      <c r="AT467" s="243"/>
      <c r="AV467" s="194">
        <v>121</v>
      </c>
      <c r="AW467" s="194"/>
      <c r="AX467" s="194"/>
      <c r="AY467" s="194"/>
      <c r="AZ467" s="194"/>
      <c r="BA467" s="194"/>
      <c r="BB467" s="194"/>
      <c r="BC467" s="194"/>
      <c r="BD467" s="194"/>
      <c r="BE467" s="194"/>
      <c r="BF467" s="194"/>
      <c r="BG467" s="194"/>
      <c r="BH467" s="194"/>
      <c r="BI467" s="194">
        <v>121</v>
      </c>
      <c r="BJ467" s="194"/>
      <c r="BK467" s="194"/>
      <c r="BL467" s="194"/>
      <c r="BM467" s="194"/>
      <c r="BN467" s="194"/>
      <c r="BO467" s="194"/>
      <c r="BP467" s="194"/>
      <c r="BQ467" s="194"/>
      <c r="BR467" s="194">
        <v>121</v>
      </c>
      <c r="BS467" s="194"/>
      <c r="BT467" s="194"/>
      <c r="BU467" s="194"/>
      <c r="BV467" s="194"/>
      <c r="BW467" s="194"/>
      <c r="BX467" s="194"/>
      <c r="BY467" s="194"/>
      <c r="BZ467" s="194"/>
      <c r="CA467" s="194">
        <v>121</v>
      </c>
      <c r="CB467" s="194"/>
      <c r="CC467" s="194"/>
      <c r="CD467" s="194"/>
      <c r="CE467" s="194"/>
      <c r="CF467" s="194"/>
      <c r="CG467" s="194"/>
      <c r="CH467" s="243"/>
      <c r="CI467" s="243"/>
      <c r="CJ467" s="243"/>
      <c r="CK467" s="243"/>
      <c r="CL467" s="243"/>
      <c r="CM467" s="243"/>
      <c r="CN467" s="243"/>
    </row>
    <row r="468" spans="3:102" ht="14.25" customHeight="1" x14ac:dyDescent="0.35">
      <c r="D468" s="108" t="s">
        <v>815</v>
      </c>
      <c r="AV468" s="307" t="s">
        <v>814</v>
      </c>
      <c r="AW468" s="307"/>
      <c r="AX468" s="307"/>
      <c r="AY468" s="307"/>
      <c r="AZ468" s="307"/>
      <c r="BA468" s="307"/>
      <c r="BB468" s="307"/>
      <c r="BC468" s="307"/>
      <c r="BD468" s="307"/>
      <c r="BE468" s="307"/>
      <c r="BF468" s="307"/>
      <c r="BG468" s="307"/>
      <c r="BH468" s="307"/>
      <c r="BI468" s="307"/>
      <c r="BJ468" s="307"/>
      <c r="BK468" s="307"/>
      <c r="BL468" s="307"/>
      <c r="BM468" s="307"/>
      <c r="BN468" s="307"/>
      <c r="BO468" s="307"/>
      <c r="BP468" s="307"/>
      <c r="BQ468" s="307"/>
      <c r="BR468" s="307"/>
      <c r="BS468" s="307"/>
      <c r="BT468" s="307"/>
      <c r="BU468" s="307"/>
      <c r="BV468" s="307"/>
      <c r="BW468" s="307"/>
      <c r="BX468" s="307"/>
      <c r="BY468" s="307"/>
      <c r="BZ468" s="307"/>
      <c r="CA468" s="307"/>
      <c r="CB468" s="307"/>
      <c r="CC468" s="307"/>
      <c r="CD468" s="307"/>
      <c r="CE468" s="307"/>
      <c r="CF468" s="307"/>
      <c r="CG468" s="307"/>
      <c r="CH468" s="307"/>
      <c r="CI468" s="307"/>
      <c r="CJ468" s="307"/>
      <c r="CK468" s="307"/>
      <c r="CL468" s="307"/>
      <c r="CM468" s="307"/>
      <c r="CN468" s="307"/>
    </row>
    <row r="469" spans="3:102" ht="14.25" customHeight="1" x14ac:dyDescent="0.35">
      <c r="BB469" s="146"/>
      <c r="BC469" s="146"/>
      <c r="BD469" s="146"/>
      <c r="BE469" s="146"/>
      <c r="BF469" s="146"/>
      <c r="BG469" s="146"/>
      <c r="BH469" s="146"/>
      <c r="BI469" s="146"/>
      <c r="BJ469" s="146"/>
      <c r="BK469" s="146"/>
      <c r="BL469" s="146"/>
      <c r="BM469" s="146"/>
      <c r="BN469" s="146"/>
      <c r="BO469" s="146"/>
      <c r="BP469" s="146"/>
      <c r="BQ469" s="146"/>
      <c r="BR469" s="146"/>
      <c r="BS469" s="146"/>
      <c r="BT469" s="146"/>
      <c r="BU469" s="146"/>
      <c r="BV469" s="146"/>
      <c r="BW469" s="146"/>
      <c r="BX469" s="146"/>
      <c r="BY469" s="146"/>
      <c r="BZ469" s="146"/>
    </row>
    <row r="470" spans="3:102" ht="14.25" customHeight="1" x14ac:dyDescent="0.35">
      <c r="C470" s="315" t="s">
        <v>290</v>
      </c>
      <c r="D470" s="315"/>
      <c r="E470" s="315"/>
      <c r="F470" s="315"/>
      <c r="G470" s="315"/>
      <c r="H470" s="315"/>
      <c r="I470" s="315"/>
      <c r="J470" s="315"/>
      <c r="K470" s="315"/>
      <c r="L470" s="315"/>
      <c r="M470" s="315"/>
      <c r="N470" s="315"/>
      <c r="O470" s="315"/>
      <c r="P470" s="315"/>
      <c r="Q470" s="315"/>
      <c r="R470" s="315"/>
      <c r="S470" s="315"/>
      <c r="T470" s="315"/>
      <c r="U470" s="315"/>
      <c r="V470" s="315"/>
      <c r="W470" s="315"/>
      <c r="X470" s="315"/>
      <c r="Y470" s="315"/>
      <c r="Z470" s="315"/>
      <c r="AA470" s="315"/>
      <c r="AB470" s="315"/>
      <c r="AC470" s="315"/>
      <c r="AD470" s="315"/>
      <c r="AE470" s="315"/>
      <c r="AF470" s="315"/>
      <c r="AG470" s="315"/>
      <c r="AH470" s="315"/>
      <c r="AI470" s="315"/>
      <c r="AJ470" s="315"/>
      <c r="AK470" s="315"/>
      <c r="AL470" s="315"/>
      <c r="AM470" s="315"/>
      <c r="AN470" s="315"/>
      <c r="AO470" s="315"/>
      <c r="AP470" s="315"/>
      <c r="AQ470" s="315"/>
      <c r="AR470" s="315"/>
      <c r="AS470" s="315"/>
      <c r="AV470" s="208" t="s">
        <v>308</v>
      </c>
      <c r="AW470" s="208"/>
      <c r="AX470" s="208"/>
      <c r="AY470" s="208"/>
      <c r="AZ470" s="208"/>
      <c r="BA470" s="208"/>
      <c r="BB470" s="208"/>
      <c r="BC470" s="208"/>
      <c r="BD470" s="208"/>
      <c r="BE470" s="208"/>
      <c r="BF470" s="208"/>
      <c r="BG470" s="208"/>
      <c r="BH470" s="208"/>
      <c r="BI470" s="208"/>
      <c r="BJ470" s="208"/>
      <c r="BK470" s="208"/>
      <c r="BL470" s="208"/>
      <c r="BM470" s="208"/>
      <c r="BN470" s="208"/>
      <c r="BO470" s="208"/>
      <c r="BP470" s="208"/>
      <c r="BQ470" s="208"/>
      <c r="BR470" s="208"/>
      <c r="BS470" s="208"/>
      <c r="BT470" s="208"/>
      <c r="BU470" s="208"/>
      <c r="BV470" s="208"/>
      <c r="BW470" s="208"/>
      <c r="BX470" s="208"/>
      <c r="BY470" s="208"/>
      <c r="BZ470" s="208"/>
      <c r="CA470" s="208"/>
      <c r="CB470" s="208"/>
      <c r="CC470" s="208"/>
      <c r="CD470" s="208"/>
      <c r="CE470" s="208"/>
      <c r="CF470" s="208"/>
      <c r="CG470" s="208"/>
      <c r="CH470" s="208"/>
      <c r="CI470" s="208"/>
      <c r="CJ470" s="208"/>
      <c r="CK470" s="208"/>
      <c r="CL470" s="208"/>
      <c r="CM470" s="208"/>
      <c r="CN470" s="208"/>
      <c r="CO470" s="9"/>
      <c r="CP470" s="168"/>
      <c r="CQ470" s="168"/>
      <c r="CR470" s="168"/>
      <c r="CS470" s="168"/>
      <c r="CT470" s="168"/>
      <c r="CU470" s="168"/>
      <c r="CV470" s="168"/>
      <c r="CW470" s="168"/>
      <c r="CX470" s="168"/>
    </row>
    <row r="471" spans="3:102" ht="14.25" customHeight="1" x14ac:dyDescent="0.35">
      <c r="C471" s="261"/>
      <c r="D471" s="261"/>
      <c r="E471" s="261"/>
      <c r="F471" s="261"/>
      <c r="G471" s="261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261"/>
      <c r="T471" s="261"/>
      <c r="U471" s="261"/>
      <c r="V471" s="261"/>
      <c r="W471" s="261"/>
      <c r="X471" s="261"/>
      <c r="Y471" s="261"/>
      <c r="Z471" s="261"/>
      <c r="AA471" s="261"/>
      <c r="AB471" s="261"/>
      <c r="AC471" s="261"/>
      <c r="AD471" s="261"/>
      <c r="AE471" s="261"/>
      <c r="AF471" s="261"/>
      <c r="AG471" s="261"/>
      <c r="AH471" s="261"/>
      <c r="AI471" s="261"/>
      <c r="AJ471" s="261"/>
      <c r="AK471" s="261"/>
      <c r="AL471" s="261"/>
      <c r="AM471" s="261"/>
      <c r="AN471" s="261"/>
      <c r="AO471" s="261"/>
      <c r="AP471" s="261"/>
      <c r="AQ471" s="261"/>
      <c r="AR471" s="261"/>
      <c r="AS471" s="261"/>
      <c r="AV471" s="208"/>
      <c r="AW471" s="208"/>
      <c r="AX471" s="208"/>
      <c r="AY471" s="208"/>
      <c r="AZ471" s="208"/>
      <c r="BA471" s="208"/>
      <c r="BB471" s="208"/>
      <c r="BC471" s="208"/>
      <c r="BD471" s="208"/>
      <c r="BE471" s="208"/>
      <c r="BF471" s="208"/>
      <c r="BG471" s="208"/>
      <c r="BH471" s="208"/>
      <c r="BI471" s="208"/>
      <c r="BJ471" s="208"/>
      <c r="BK471" s="208"/>
      <c r="BL471" s="208"/>
      <c r="BM471" s="208"/>
      <c r="BN471" s="208"/>
      <c r="BO471" s="208"/>
      <c r="BP471" s="208"/>
      <c r="BQ471" s="208"/>
      <c r="BR471" s="208"/>
      <c r="BS471" s="208"/>
      <c r="BT471" s="208"/>
      <c r="BU471" s="208"/>
      <c r="BV471" s="208"/>
      <c r="BW471" s="208"/>
      <c r="BX471" s="208"/>
      <c r="BY471" s="208"/>
      <c r="BZ471" s="208"/>
      <c r="CA471" s="208"/>
      <c r="CB471" s="208"/>
      <c r="CC471" s="208"/>
      <c r="CD471" s="208"/>
      <c r="CE471" s="208"/>
      <c r="CF471" s="208"/>
      <c r="CG471" s="208"/>
      <c r="CH471" s="208"/>
      <c r="CI471" s="208"/>
      <c r="CJ471" s="208"/>
      <c r="CK471" s="208"/>
      <c r="CL471" s="208"/>
      <c r="CM471" s="208"/>
      <c r="CN471" s="208"/>
      <c r="CO471" s="9"/>
      <c r="CP471" s="168"/>
      <c r="CQ471" s="168"/>
      <c r="CR471" s="168"/>
      <c r="CS471" s="168"/>
      <c r="CT471" s="168"/>
      <c r="CU471" s="168"/>
      <c r="CV471" s="168"/>
      <c r="CW471" s="168"/>
      <c r="CX471" s="168"/>
    </row>
    <row r="472" spans="3:102" ht="14.25" customHeight="1" x14ac:dyDescent="0.35">
      <c r="C472" s="215" t="s">
        <v>300</v>
      </c>
      <c r="D472" s="216"/>
      <c r="E472" s="216"/>
      <c r="F472" s="216"/>
      <c r="G472" s="216"/>
      <c r="H472" s="216"/>
      <c r="I472" s="216"/>
      <c r="J472" s="216"/>
      <c r="K472" s="217"/>
      <c r="L472" s="354" t="s">
        <v>301</v>
      </c>
      <c r="M472" s="355"/>
      <c r="N472" s="355"/>
      <c r="O472" s="355"/>
      <c r="P472" s="355"/>
      <c r="Q472" s="355"/>
      <c r="R472" s="355"/>
      <c r="S472" s="355"/>
      <c r="T472" s="355"/>
      <c r="U472" s="355"/>
      <c r="V472" s="355"/>
      <c r="W472" s="355"/>
      <c r="X472" s="355"/>
      <c r="Y472" s="355"/>
      <c r="Z472" s="355"/>
      <c r="AA472" s="355"/>
      <c r="AB472" s="355"/>
      <c r="AC472" s="355"/>
      <c r="AD472" s="355"/>
      <c r="AE472" s="355"/>
      <c r="AF472" s="355"/>
      <c r="AG472" s="355"/>
      <c r="AH472" s="355"/>
      <c r="AI472" s="355"/>
      <c r="AJ472" s="355"/>
      <c r="AK472" s="355"/>
      <c r="AL472" s="355"/>
      <c r="AM472" s="355"/>
      <c r="AN472" s="355"/>
      <c r="AO472" s="355"/>
      <c r="AP472" s="355"/>
      <c r="AQ472" s="355"/>
      <c r="AR472" s="355"/>
      <c r="AS472" s="356"/>
      <c r="AU472" s="94"/>
      <c r="AV472" s="327" t="s">
        <v>309</v>
      </c>
      <c r="AW472" s="328"/>
      <c r="AX472" s="328"/>
      <c r="AY472" s="328"/>
      <c r="AZ472" s="328"/>
      <c r="BA472" s="328"/>
      <c r="BB472" s="328"/>
      <c r="BC472" s="328"/>
      <c r="BD472" s="328"/>
      <c r="BE472" s="328"/>
      <c r="BF472" s="328"/>
      <c r="BG472" s="328"/>
      <c r="BH472" s="328"/>
      <c r="BI472" s="328"/>
      <c r="BJ472" s="328"/>
      <c r="BK472" s="328"/>
      <c r="BL472" s="328"/>
      <c r="BM472" s="328"/>
      <c r="BN472" s="328"/>
      <c r="BO472" s="328"/>
      <c r="BP472" s="328"/>
      <c r="BQ472" s="328"/>
      <c r="BR472" s="328"/>
      <c r="BS472" s="328"/>
      <c r="BT472" s="328"/>
      <c r="BU472" s="329"/>
      <c r="BV472" s="327" t="s">
        <v>310</v>
      </c>
      <c r="BW472" s="328"/>
      <c r="BX472" s="328"/>
      <c r="BY472" s="328"/>
      <c r="BZ472" s="328"/>
      <c r="CA472" s="328"/>
      <c r="CB472" s="328"/>
      <c r="CC472" s="328"/>
      <c r="CD472" s="328"/>
      <c r="CE472" s="328"/>
      <c r="CF472" s="328"/>
      <c r="CG472" s="328"/>
      <c r="CH472" s="328"/>
      <c r="CI472" s="328"/>
      <c r="CJ472" s="328"/>
      <c r="CK472" s="328"/>
      <c r="CL472" s="328"/>
      <c r="CM472" s="328"/>
      <c r="CN472" s="329"/>
    </row>
    <row r="473" spans="3:102" ht="14.25" customHeight="1" x14ac:dyDescent="0.35">
      <c r="C473" s="221"/>
      <c r="D473" s="222"/>
      <c r="E473" s="222"/>
      <c r="F473" s="222"/>
      <c r="G473" s="222"/>
      <c r="H473" s="222"/>
      <c r="I473" s="222"/>
      <c r="J473" s="222"/>
      <c r="K473" s="223"/>
      <c r="L473" s="195" t="s">
        <v>302</v>
      </c>
      <c r="M473" s="196"/>
      <c r="N473" s="196"/>
      <c r="O473" s="196"/>
      <c r="P473" s="196"/>
      <c r="Q473" s="198"/>
      <c r="R473" s="195" t="s">
        <v>303</v>
      </c>
      <c r="S473" s="196"/>
      <c r="T473" s="196"/>
      <c r="U473" s="198"/>
      <c r="V473" s="195" t="s">
        <v>304</v>
      </c>
      <c r="W473" s="196"/>
      <c r="X473" s="196"/>
      <c r="Y473" s="198"/>
      <c r="Z473" s="195" t="s">
        <v>305</v>
      </c>
      <c r="AA473" s="196"/>
      <c r="AB473" s="196"/>
      <c r="AC473" s="196"/>
      <c r="AD473" s="196"/>
      <c r="AE473" s="196"/>
      <c r="AF473" s="198"/>
      <c r="AG473" s="195" t="s">
        <v>306</v>
      </c>
      <c r="AH473" s="196"/>
      <c r="AI473" s="196"/>
      <c r="AJ473" s="196"/>
      <c r="AK473" s="196"/>
      <c r="AL473" s="196"/>
      <c r="AM473" s="198"/>
      <c r="AN473" s="195" t="s">
        <v>307</v>
      </c>
      <c r="AO473" s="196"/>
      <c r="AP473" s="196"/>
      <c r="AQ473" s="196"/>
      <c r="AR473" s="196"/>
      <c r="AS473" s="198"/>
      <c r="AV473" s="330"/>
      <c r="AW473" s="331"/>
      <c r="AX473" s="331"/>
      <c r="AY473" s="331"/>
      <c r="AZ473" s="331"/>
      <c r="BA473" s="331"/>
      <c r="BB473" s="331"/>
      <c r="BC473" s="331"/>
      <c r="BD473" s="331"/>
      <c r="BE473" s="331"/>
      <c r="BF473" s="331"/>
      <c r="BG473" s="331"/>
      <c r="BH473" s="331"/>
      <c r="BI473" s="331"/>
      <c r="BJ473" s="331"/>
      <c r="BK473" s="331"/>
      <c r="BL473" s="331"/>
      <c r="BM473" s="331"/>
      <c r="BN473" s="331"/>
      <c r="BO473" s="331"/>
      <c r="BP473" s="331"/>
      <c r="BQ473" s="331"/>
      <c r="BR473" s="331"/>
      <c r="BS473" s="331"/>
      <c r="BT473" s="331"/>
      <c r="BU473" s="332"/>
      <c r="BV473" s="330"/>
      <c r="BW473" s="331"/>
      <c r="BX473" s="331"/>
      <c r="BY473" s="331"/>
      <c r="BZ473" s="331"/>
      <c r="CA473" s="331"/>
      <c r="CB473" s="331"/>
      <c r="CC473" s="331"/>
      <c r="CD473" s="331"/>
      <c r="CE473" s="331"/>
      <c r="CF473" s="331"/>
      <c r="CG473" s="331"/>
      <c r="CH473" s="331"/>
      <c r="CI473" s="331"/>
      <c r="CJ473" s="331"/>
      <c r="CK473" s="331"/>
      <c r="CL473" s="331"/>
      <c r="CM473" s="331"/>
      <c r="CN473" s="332"/>
    </row>
    <row r="474" spans="3:102" ht="14.25" customHeight="1" x14ac:dyDescent="0.35">
      <c r="C474" s="234" t="s">
        <v>291</v>
      </c>
      <c r="D474" s="235"/>
      <c r="E474" s="235"/>
      <c r="F474" s="235"/>
      <c r="G474" s="235"/>
      <c r="H474" s="235"/>
      <c r="I474" s="235"/>
      <c r="J474" s="235"/>
      <c r="K474" s="236"/>
      <c r="L474" s="224">
        <v>96</v>
      </c>
      <c r="M474" s="225"/>
      <c r="N474" s="225"/>
      <c r="O474" s="225"/>
      <c r="P474" s="225"/>
      <c r="Q474" s="226"/>
      <c r="R474" s="224"/>
      <c r="S474" s="225"/>
      <c r="T474" s="225"/>
      <c r="U474" s="226"/>
      <c r="V474" s="224"/>
      <c r="W474" s="225"/>
      <c r="X474" s="225"/>
      <c r="Y474" s="226"/>
      <c r="Z474" s="224"/>
      <c r="AA474" s="225"/>
      <c r="AB474" s="225"/>
      <c r="AC474" s="225"/>
      <c r="AD474" s="225"/>
      <c r="AE474" s="225"/>
      <c r="AF474" s="226"/>
      <c r="AG474" s="224"/>
      <c r="AH474" s="225"/>
      <c r="AI474" s="225"/>
      <c r="AJ474" s="225"/>
      <c r="AK474" s="225"/>
      <c r="AL474" s="225"/>
      <c r="AM474" s="226"/>
      <c r="AN474" s="224"/>
      <c r="AO474" s="225"/>
      <c r="AP474" s="225"/>
      <c r="AQ474" s="225"/>
      <c r="AR474" s="225"/>
      <c r="AS474" s="226"/>
      <c r="AV474" s="330"/>
      <c r="AW474" s="331"/>
      <c r="AX474" s="331"/>
      <c r="AY474" s="331"/>
      <c r="AZ474" s="331"/>
      <c r="BA474" s="331"/>
      <c r="BB474" s="331"/>
      <c r="BC474" s="331"/>
      <c r="BD474" s="331"/>
      <c r="BE474" s="331"/>
      <c r="BF474" s="331"/>
      <c r="BG474" s="331"/>
      <c r="BH474" s="331"/>
      <c r="BI474" s="331"/>
      <c r="BJ474" s="331"/>
      <c r="BK474" s="331"/>
      <c r="BL474" s="331"/>
      <c r="BM474" s="331"/>
      <c r="BN474" s="331"/>
      <c r="BO474" s="331"/>
      <c r="BP474" s="331"/>
      <c r="BQ474" s="331"/>
      <c r="BR474" s="331"/>
      <c r="BS474" s="331"/>
      <c r="BT474" s="331"/>
      <c r="BU474" s="332"/>
      <c r="BV474" s="330"/>
      <c r="BW474" s="331"/>
      <c r="BX474" s="331"/>
      <c r="BY474" s="331"/>
      <c r="BZ474" s="331"/>
      <c r="CA474" s="331"/>
      <c r="CB474" s="331"/>
      <c r="CC474" s="331"/>
      <c r="CD474" s="331"/>
      <c r="CE474" s="331"/>
      <c r="CF474" s="331"/>
      <c r="CG474" s="331"/>
      <c r="CH474" s="331"/>
      <c r="CI474" s="331"/>
      <c r="CJ474" s="331"/>
      <c r="CK474" s="331"/>
      <c r="CL474" s="331"/>
      <c r="CM474" s="331"/>
      <c r="CN474" s="332"/>
    </row>
    <row r="475" spans="3:102" ht="14.25" customHeight="1" x14ac:dyDescent="0.35">
      <c r="C475" s="234" t="s">
        <v>316</v>
      </c>
      <c r="D475" s="235"/>
      <c r="E475" s="235"/>
      <c r="F475" s="235"/>
      <c r="G475" s="235"/>
      <c r="H475" s="235"/>
      <c r="I475" s="235"/>
      <c r="J475" s="235"/>
      <c r="K475" s="236"/>
      <c r="L475" s="224">
        <v>93</v>
      </c>
      <c r="M475" s="225"/>
      <c r="N475" s="225"/>
      <c r="O475" s="225"/>
      <c r="P475" s="225"/>
      <c r="Q475" s="226"/>
      <c r="R475" s="224">
        <v>94</v>
      </c>
      <c r="S475" s="225"/>
      <c r="T475" s="225"/>
      <c r="U475" s="226"/>
      <c r="V475" s="224">
        <v>93</v>
      </c>
      <c r="W475" s="225"/>
      <c r="X475" s="225"/>
      <c r="Y475" s="226"/>
      <c r="Z475" s="224">
        <v>69</v>
      </c>
      <c r="AA475" s="225"/>
      <c r="AB475" s="225"/>
      <c r="AC475" s="225"/>
      <c r="AD475" s="225"/>
      <c r="AE475" s="225"/>
      <c r="AF475" s="226"/>
      <c r="AG475" s="224">
        <v>82</v>
      </c>
      <c r="AH475" s="225"/>
      <c r="AI475" s="225"/>
      <c r="AJ475" s="225"/>
      <c r="AK475" s="225"/>
      <c r="AL475" s="225"/>
      <c r="AM475" s="226"/>
      <c r="AN475" s="224"/>
      <c r="AO475" s="225"/>
      <c r="AP475" s="225"/>
      <c r="AQ475" s="225"/>
      <c r="AR475" s="225"/>
      <c r="AS475" s="226"/>
      <c r="AV475" s="330"/>
      <c r="AW475" s="331"/>
      <c r="AX475" s="331"/>
      <c r="AY475" s="331"/>
      <c r="AZ475" s="331"/>
      <c r="BA475" s="331"/>
      <c r="BB475" s="331"/>
      <c r="BC475" s="331"/>
      <c r="BD475" s="331"/>
      <c r="BE475" s="331"/>
      <c r="BF475" s="331"/>
      <c r="BG475" s="331"/>
      <c r="BH475" s="331"/>
      <c r="BI475" s="331"/>
      <c r="BJ475" s="331"/>
      <c r="BK475" s="331"/>
      <c r="BL475" s="331"/>
      <c r="BM475" s="331"/>
      <c r="BN475" s="331"/>
      <c r="BO475" s="331"/>
      <c r="BP475" s="331"/>
      <c r="BQ475" s="331"/>
      <c r="BR475" s="331"/>
      <c r="BS475" s="331"/>
      <c r="BT475" s="331"/>
      <c r="BU475" s="332"/>
      <c r="BV475" s="330"/>
      <c r="BW475" s="331"/>
      <c r="BX475" s="331"/>
      <c r="BY475" s="331"/>
      <c r="BZ475" s="331"/>
      <c r="CA475" s="331"/>
      <c r="CB475" s="331"/>
      <c r="CC475" s="331"/>
      <c r="CD475" s="331"/>
      <c r="CE475" s="331"/>
      <c r="CF475" s="331"/>
      <c r="CG475" s="331"/>
      <c r="CH475" s="331"/>
      <c r="CI475" s="331"/>
      <c r="CJ475" s="331"/>
      <c r="CK475" s="331"/>
      <c r="CL475" s="331"/>
      <c r="CM475" s="331"/>
      <c r="CN475" s="332"/>
    </row>
    <row r="476" spans="3:102" ht="14.25" customHeight="1" x14ac:dyDescent="0.35">
      <c r="C476" s="234" t="s">
        <v>292</v>
      </c>
      <c r="D476" s="235"/>
      <c r="E476" s="235"/>
      <c r="F476" s="235"/>
      <c r="G476" s="235"/>
      <c r="H476" s="235"/>
      <c r="I476" s="235"/>
      <c r="J476" s="235"/>
      <c r="K476" s="236"/>
      <c r="L476" s="224">
        <v>93</v>
      </c>
      <c r="M476" s="225"/>
      <c r="N476" s="225"/>
      <c r="O476" s="225"/>
      <c r="P476" s="225"/>
      <c r="Q476" s="226"/>
      <c r="R476" s="224">
        <v>93</v>
      </c>
      <c r="S476" s="225"/>
      <c r="T476" s="225"/>
      <c r="U476" s="226"/>
      <c r="V476" s="224">
        <v>94</v>
      </c>
      <c r="W476" s="225"/>
      <c r="X476" s="225"/>
      <c r="Y476" s="226"/>
      <c r="Z476" s="224">
        <v>68</v>
      </c>
      <c r="AA476" s="225"/>
      <c r="AB476" s="225"/>
      <c r="AC476" s="225"/>
      <c r="AD476" s="225"/>
      <c r="AE476" s="225"/>
      <c r="AF476" s="226"/>
      <c r="AG476" s="224">
        <v>81</v>
      </c>
      <c r="AH476" s="225"/>
      <c r="AI476" s="225"/>
      <c r="AJ476" s="225"/>
      <c r="AK476" s="225"/>
      <c r="AL476" s="225"/>
      <c r="AM476" s="226"/>
      <c r="AN476" s="224"/>
      <c r="AO476" s="225"/>
      <c r="AP476" s="225"/>
      <c r="AQ476" s="225"/>
      <c r="AR476" s="225"/>
      <c r="AS476" s="226"/>
      <c r="AV476" s="330"/>
      <c r="AW476" s="331"/>
      <c r="AX476" s="331"/>
      <c r="AY476" s="331"/>
      <c r="AZ476" s="331"/>
      <c r="BA476" s="331"/>
      <c r="BB476" s="331"/>
      <c r="BC476" s="331"/>
      <c r="BD476" s="331"/>
      <c r="BE476" s="331"/>
      <c r="BF476" s="331"/>
      <c r="BG476" s="331"/>
      <c r="BH476" s="331"/>
      <c r="BI476" s="331"/>
      <c r="BJ476" s="331"/>
      <c r="BK476" s="331"/>
      <c r="BL476" s="331"/>
      <c r="BM476" s="331"/>
      <c r="BN476" s="331"/>
      <c r="BO476" s="331"/>
      <c r="BP476" s="331"/>
      <c r="BQ476" s="331"/>
      <c r="BR476" s="331"/>
      <c r="BS476" s="331"/>
      <c r="BT476" s="331"/>
      <c r="BU476" s="332"/>
      <c r="BV476" s="330"/>
      <c r="BW476" s="331"/>
      <c r="BX476" s="331"/>
      <c r="BY476" s="331"/>
      <c r="BZ476" s="331"/>
      <c r="CA476" s="331"/>
      <c r="CB476" s="331"/>
      <c r="CC476" s="331"/>
      <c r="CD476" s="331"/>
      <c r="CE476" s="331"/>
      <c r="CF476" s="331"/>
      <c r="CG476" s="331"/>
      <c r="CH476" s="331"/>
      <c r="CI476" s="331"/>
      <c r="CJ476" s="331"/>
      <c r="CK476" s="331"/>
      <c r="CL476" s="331"/>
      <c r="CM476" s="331"/>
      <c r="CN476" s="332"/>
    </row>
    <row r="477" spans="3:102" ht="14.25" customHeight="1" x14ac:dyDescent="0.35">
      <c r="C477" s="234" t="s">
        <v>293</v>
      </c>
      <c r="D477" s="235"/>
      <c r="E477" s="235"/>
      <c r="F477" s="235"/>
      <c r="G477" s="235"/>
      <c r="H477" s="235"/>
      <c r="I477" s="235"/>
      <c r="J477" s="235"/>
      <c r="K477" s="236"/>
      <c r="L477" s="224">
        <v>91</v>
      </c>
      <c r="M477" s="225"/>
      <c r="N477" s="225"/>
      <c r="O477" s="225"/>
      <c r="P477" s="225"/>
      <c r="Q477" s="226"/>
      <c r="R477" s="224"/>
      <c r="S477" s="225"/>
      <c r="T477" s="225"/>
      <c r="U477" s="226"/>
      <c r="V477" s="224"/>
      <c r="W477" s="225"/>
      <c r="X477" s="225"/>
      <c r="Y477" s="226"/>
      <c r="Z477" s="224"/>
      <c r="AA477" s="225"/>
      <c r="AB477" s="225"/>
      <c r="AC477" s="225"/>
      <c r="AD477" s="225"/>
      <c r="AE477" s="225"/>
      <c r="AF477" s="226"/>
      <c r="AG477" s="224"/>
      <c r="AH477" s="225"/>
      <c r="AI477" s="225"/>
      <c r="AJ477" s="225"/>
      <c r="AK477" s="225"/>
      <c r="AL477" s="225"/>
      <c r="AM477" s="226"/>
      <c r="AN477" s="224"/>
      <c r="AO477" s="225"/>
      <c r="AP477" s="225"/>
      <c r="AQ477" s="225"/>
      <c r="AR477" s="225"/>
      <c r="AS477" s="226"/>
      <c r="AV477" s="333"/>
      <c r="AW477" s="334"/>
      <c r="AX477" s="334"/>
      <c r="AY477" s="334"/>
      <c r="AZ477" s="334"/>
      <c r="BA477" s="334"/>
      <c r="BB477" s="334"/>
      <c r="BC477" s="334"/>
      <c r="BD477" s="334"/>
      <c r="BE477" s="334"/>
      <c r="BF477" s="334"/>
      <c r="BG477" s="334"/>
      <c r="BH477" s="334"/>
      <c r="BI477" s="334"/>
      <c r="BJ477" s="334"/>
      <c r="BK477" s="334"/>
      <c r="BL477" s="334"/>
      <c r="BM477" s="334"/>
      <c r="BN477" s="334"/>
      <c r="BO477" s="334"/>
      <c r="BP477" s="334"/>
      <c r="BQ477" s="334"/>
      <c r="BR477" s="334"/>
      <c r="BS477" s="334"/>
      <c r="BT477" s="334"/>
      <c r="BU477" s="335"/>
      <c r="BV477" s="333"/>
      <c r="BW477" s="334"/>
      <c r="BX477" s="334"/>
      <c r="BY477" s="334"/>
      <c r="BZ477" s="334"/>
      <c r="CA477" s="334"/>
      <c r="CB477" s="334"/>
      <c r="CC477" s="334"/>
      <c r="CD477" s="334"/>
      <c r="CE477" s="334"/>
      <c r="CF477" s="334"/>
      <c r="CG477" s="334"/>
      <c r="CH477" s="334"/>
      <c r="CI477" s="334"/>
      <c r="CJ477" s="334"/>
      <c r="CK477" s="334"/>
      <c r="CL477" s="334"/>
      <c r="CM477" s="334"/>
      <c r="CN477" s="335"/>
    </row>
    <row r="478" spans="3:102" ht="14.25" customHeight="1" x14ac:dyDescent="0.35">
      <c r="C478" s="234" t="s">
        <v>294</v>
      </c>
      <c r="D478" s="235"/>
      <c r="E478" s="235"/>
      <c r="F478" s="235"/>
      <c r="G478" s="235"/>
      <c r="H478" s="235"/>
      <c r="I478" s="235"/>
      <c r="J478" s="235"/>
      <c r="K478" s="236"/>
      <c r="L478" s="224">
        <v>93</v>
      </c>
      <c r="M478" s="225"/>
      <c r="N478" s="225"/>
      <c r="O478" s="225"/>
      <c r="P478" s="225"/>
      <c r="Q478" s="226"/>
      <c r="R478" s="224">
        <v>93</v>
      </c>
      <c r="S478" s="225"/>
      <c r="T478" s="225"/>
      <c r="U478" s="226"/>
      <c r="V478" s="224">
        <v>94</v>
      </c>
      <c r="W478" s="225"/>
      <c r="X478" s="225"/>
      <c r="Y478" s="226"/>
      <c r="Z478" s="224"/>
      <c r="AA478" s="225"/>
      <c r="AB478" s="225"/>
      <c r="AC478" s="225"/>
      <c r="AD478" s="225"/>
      <c r="AE478" s="225"/>
      <c r="AF478" s="226"/>
      <c r="AG478" s="224"/>
      <c r="AH478" s="225"/>
      <c r="AI478" s="225"/>
      <c r="AJ478" s="225"/>
      <c r="AK478" s="225"/>
      <c r="AL478" s="225"/>
      <c r="AM478" s="226"/>
      <c r="AN478" s="224"/>
      <c r="AO478" s="225"/>
      <c r="AP478" s="225"/>
      <c r="AQ478" s="225"/>
      <c r="AR478" s="225"/>
      <c r="AS478" s="226"/>
      <c r="AV478" s="213" t="s">
        <v>311</v>
      </c>
      <c r="AW478" s="213"/>
      <c r="AX478" s="213"/>
      <c r="AY478" s="213"/>
      <c r="AZ478" s="213"/>
      <c r="BA478" s="213"/>
      <c r="BB478" s="213"/>
      <c r="BC478" s="213"/>
      <c r="BD478" s="213"/>
      <c r="BE478" s="213"/>
      <c r="BF478" s="213"/>
      <c r="BG478" s="213"/>
      <c r="BH478" s="213"/>
      <c r="BI478" s="213"/>
      <c r="BJ478" s="213"/>
      <c r="BK478" s="213"/>
      <c r="BL478" s="213"/>
      <c r="BM478" s="213"/>
      <c r="BN478" s="213"/>
      <c r="BO478" s="213"/>
      <c r="BP478" s="213"/>
      <c r="BQ478" s="213"/>
      <c r="BR478" s="213"/>
      <c r="BS478" s="213"/>
      <c r="BT478" s="213"/>
      <c r="BU478" s="213"/>
      <c r="BV478" s="213">
        <v>10</v>
      </c>
      <c r="BW478" s="213"/>
      <c r="BX478" s="213"/>
      <c r="BY478" s="213"/>
      <c r="BZ478" s="213"/>
      <c r="CA478" s="213"/>
      <c r="CB478" s="213"/>
      <c r="CC478" s="213"/>
      <c r="CD478" s="213"/>
      <c r="CE478" s="213"/>
      <c r="CF478" s="213"/>
      <c r="CG478" s="213"/>
      <c r="CH478" s="213"/>
      <c r="CI478" s="213"/>
      <c r="CJ478" s="213"/>
      <c r="CK478" s="213"/>
      <c r="CL478" s="213"/>
      <c r="CM478" s="213"/>
      <c r="CN478" s="213"/>
    </row>
    <row r="479" spans="3:102" ht="14.25" customHeight="1" x14ac:dyDescent="0.35">
      <c r="C479" s="234" t="s">
        <v>295</v>
      </c>
      <c r="D479" s="235"/>
      <c r="E479" s="235"/>
      <c r="F479" s="235"/>
      <c r="G479" s="235"/>
      <c r="H479" s="235"/>
      <c r="I479" s="235"/>
      <c r="J479" s="235"/>
      <c r="K479" s="236"/>
      <c r="L479" s="224">
        <v>48</v>
      </c>
      <c r="M479" s="225"/>
      <c r="N479" s="225"/>
      <c r="O479" s="225"/>
      <c r="P479" s="225"/>
      <c r="Q479" s="226"/>
      <c r="R479" s="224"/>
      <c r="S479" s="225"/>
      <c r="T479" s="225"/>
      <c r="U479" s="226"/>
      <c r="V479" s="224"/>
      <c r="W479" s="225"/>
      <c r="X479" s="225"/>
      <c r="Y479" s="226"/>
      <c r="Z479" s="224"/>
      <c r="AA479" s="225"/>
      <c r="AB479" s="225"/>
      <c r="AC479" s="225"/>
      <c r="AD479" s="225"/>
      <c r="AE479" s="225"/>
      <c r="AF479" s="226"/>
      <c r="AG479" s="224"/>
      <c r="AH479" s="225"/>
      <c r="AI479" s="225"/>
      <c r="AJ479" s="225"/>
      <c r="AK479" s="225"/>
      <c r="AL479" s="225"/>
      <c r="AM479" s="226"/>
      <c r="AN479" s="224"/>
      <c r="AO479" s="225"/>
      <c r="AP479" s="225"/>
      <c r="AQ479" s="225"/>
      <c r="AR479" s="225"/>
      <c r="AS479" s="226"/>
      <c r="AV479" s="213" t="s">
        <v>312</v>
      </c>
      <c r="AW479" s="213"/>
      <c r="AX479" s="213"/>
      <c r="AY479" s="213"/>
      <c r="AZ479" s="213"/>
      <c r="BA479" s="213"/>
      <c r="BB479" s="213"/>
      <c r="BC479" s="213"/>
      <c r="BD479" s="213"/>
      <c r="BE479" s="213"/>
      <c r="BF479" s="213"/>
      <c r="BG479" s="213"/>
      <c r="BH479" s="213"/>
      <c r="BI479" s="213"/>
      <c r="BJ479" s="213"/>
      <c r="BK479" s="213"/>
      <c r="BL479" s="213"/>
      <c r="BM479" s="213"/>
      <c r="BN479" s="213"/>
      <c r="BO479" s="213"/>
      <c r="BP479" s="213"/>
      <c r="BQ479" s="213"/>
      <c r="BR479" s="213"/>
      <c r="BS479" s="213"/>
      <c r="BT479" s="213"/>
      <c r="BU479" s="213"/>
      <c r="BV479" s="213">
        <v>0</v>
      </c>
      <c r="BW479" s="213"/>
      <c r="BX479" s="213"/>
      <c r="BY479" s="213"/>
      <c r="BZ479" s="213"/>
      <c r="CA479" s="213"/>
      <c r="CB479" s="213"/>
      <c r="CC479" s="213"/>
      <c r="CD479" s="213"/>
      <c r="CE479" s="213"/>
      <c r="CF479" s="213"/>
      <c r="CG479" s="213"/>
      <c r="CH479" s="213"/>
      <c r="CI479" s="213"/>
      <c r="CJ479" s="213"/>
      <c r="CK479" s="213"/>
      <c r="CL479" s="213"/>
      <c r="CM479" s="213"/>
      <c r="CN479" s="213"/>
    </row>
    <row r="480" spans="3:102" ht="14.25" customHeight="1" x14ac:dyDescent="0.35">
      <c r="C480" s="234" t="s">
        <v>296</v>
      </c>
      <c r="D480" s="235"/>
      <c r="E480" s="235"/>
      <c r="F480" s="235"/>
      <c r="G480" s="235"/>
      <c r="H480" s="235"/>
      <c r="I480" s="235"/>
      <c r="J480" s="235"/>
      <c r="K480" s="236"/>
      <c r="L480" s="224">
        <v>96</v>
      </c>
      <c r="M480" s="225"/>
      <c r="N480" s="225"/>
      <c r="O480" s="225"/>
      <c r="P480" s="225"/>
      <c r="Q480" s="226"/>
      <c r="R480" s="224"/>
      <c r="S480" s="225"/>
      <c r="T480" s="225"/>
      <c r="U480" s="226"/>
      <c r="V480" s="224"/>
      <c r="W480" s="225"/>
      <c r="X480" s="225"/>
      <c r="Y480" s="226"/>
      <c r="Z480" s="224"/>
      <c r="AA480" s="225"/>
      <c r="AB480" s="225"/>
      <c r="AC480" s="225"/>
      <c r="AD480" s="225"/>
      <c r="AE480" s="225"/>
      <c r="AF480" s="226"/>
      <c r="AG480" s="224"/>
      <c r="AH480" s="225"/>
      <c r="AI480" s="225"/>
      <c r="AJ480" s="225"/>
      <c r="AK480" s="225"/>
      <c r="AL480" s="225"/>
      <c r="AM480" s="226"/>
      <c r="AN480" s="224"/>
      <c r="AO480" s="225"/>
      <c r="AP480" s="225"/>
      <c r="AQ480" s="225"/>
      <c r="AR480" s="225"/>
      <c r="AS480" s="226"/>
      <c r="AV480" s="213" t="s">
        <v>313</v>
      </c>
      <c r="AW480" s="213"/>
      <c r="AX480" s="213"/>
      <c r="AY480" s="213"/>
      <c r="AZ480" s="213"/>
      <c r="BA480" s="213"/>
      <c r="BB480" s="213"/>
      <c r="BC480" s="213"/>
      <c r="BD480" s="213"/>
      <c r="BE480" s="213"/>
      <c r="BF480" s="213"/>
      <c r="BG480" s="213"/>
      <c r="BH480" s="213"/>
      <c r="BI480" s="213"/>
      <c r="BJ480" s="213"/>
      <c r="BK480" s="213"/>
      <c r="BL480" s="213"/>
      <c r="BM480" s="213"/>
      <c r="BN480" s="213"/>
      <c r="BO480" s="213"/>
      <c r="BP480" s="213"/>
      <c r="BQ480" s="213"/>
      <c r="BR480" s="213"/>
      <c r="BS480" s="213"/>
      <c r="BT480" s="213"/>
      <c r="BU480" s="213"/>
      <c r="BV480" s="213">
        <v>0</v>
      </c>
      <c r="BW480" s="213"/>
      <c r="BX480" s="213"/>
      <c r="BY480" s="213"/>
      <c r="BZ480" s="213"/>
      <c r="CA480" s="213"/>
      <c r="CB480" s="213"/>
      <c r="CC480" s="213"/>
      <c r="CD480" s="213"/>
      <c r="CE480" s="213"/>
      <c r="CF480" s="213"/>
      <c r="CG480" s="213"/>
      <c r="CH480" s="213"/>
      <c r="CI480" s="213"/>
      <c r="CJ480" s="213"/>
      <c r="CK480" s="213"/>
      <c r="CL480" s="213"/>
      <c r="CM480" s="213"/>
      <c r="CN480" s="213"/>
    </row>
    <row r="481" spans="3:92" ht="14.25" customHeight="1" x14ac:dyDescent="0.35">
      <c r="C481" s="234" t="s">
        <v>297</v>
      </c>
      <c r="D481" s="235"/>
      <c r="E481" s="235"/>
      <c r="F481" s="235"/>
      <c r="G481" s="235"/>
      <c r="H481" s="235"/>
      <c r="I481" s="235"/>
      <c r="J481" s="235"/>
      <c r="K481" s="236"/>
      <c r="L481" s="224">
        <v>93</v>
      </c>
      <c r="M481" s="225"/>
      <c r="N481" s="225"/>
      <c r="O481" s="225"/>
      <c r="P481" s="225"/>
      <c r="Q481" s="226"/>
      <c r="R481" s="224">
        <v>93</v>
      </c>
      <c r="S481" s="225"/>
      <c r="T481" s="225"/>
      <c r="U481" s="226"/>
      <c r="V481" s="224">
        <v>94</v>
      </c>
      <c r="W481" s="225"/>
      <c r="X481" s="225"/>
      <c r="Y481" s="226"/>
      <c r="Z481" s="224"/>
      <c r="AA481" s="225"/>
      <c r="AB481" s="225"/>
      <c r="AC481" s="225"/>
      <c r="AD481" s="225"/>
      <c r="AE481" s="225"/>
      <c r="AF481" s="226"/>
      <c r="AG481" s="224"/>
      <c r="AH481" s="225"/>
      <c r="AI481" s="225"/>
      <c r="AJ481" s="225"/>
      <c r="AK481" s="225"/>
      <c r="AL481" s="225"/>
      <c r="AM481" s="226"/>
      <c r="AN481" s="224"/>
      <c r="AO481" s="225"/>
      <c r="AP481" s="225"/>
      <c r="AQ481" s="225"/>
      <c r="AR481" s="225"/>
      <c r="AS481" s="226"/>
      <c r="AV481" s="213" t="s">
        <v>314</v>
      </c>
      <c r="AW481" s="213"/>
      <c r="AX481" s="213"/>
      <c r="AY481" s="213"/>
      <c r="AZ481" s="213"/>
      <c r="BA481" s="213"/>
      <c r="BB481" s="213"/>
      <c r="BC481" s="213"/>
      <c r="BD481" s="213"/>
      <c r="BE481" s="213"/>
      <c r="BF481" s="213"/>
      <c r="BG481" s="213"/>
      <c r="BH481" s="213"/>
      <c r="BI481" s="213"/>
      <c r="BJ481" s="213"/>
      <c r="BK481" s="213"/>
      <c r="BL481" s="213"/>
      <c r="BM481" s="213"/>
      <c r="BN481" s="213"/>
      <c r="BO481" s="213"/>
      <c r="BP481" s="213"/>
      <c r="BQ481" s="213"/>
      <c r="BR481" s="213"/>
      <c r="BS481" s="213"/>
      <c r="BT481" s="213"/>
      <c r="BU481" s="213"/>
      <c r="BV481" s="213">
        <v>0</v>
      </c>
      <c r="BW481" s="213"/>
      <c r="BX481" s="213"/>
      <c r="BY481" s="213"/>
      <c r="BZ481" s="213"/>
      <c r="CA481" s="213"/>
      <c r="CB481" s="213"/>
      <c r="CC481" s="213"/>
      <c r="CD481" s="213"/>
      <c r="CE481" s="213"/>
      <c r="CF481" s="213"/>
      <c r="CG481" s="213"/>
      <c r="CH481" s="213"/>
      <c r="CI481" s="213"/>
      <c r="CJ481" s="213"/>
      <c r="CK481" s="213"/>
      <c r="CL481" s="213"/>
      <c r="CM481" s="213"/>
      <c r="CN481" s="213"/>
    </row>
    <row r="482" spans="3:92" ht="14.25" customHeight="1" x14ac:dyDescent="0.35">
      <c r="C482" s="234" t="s">
        <v>298</v>
      </c>
      <c r="D482" s="235"/>
      <c r="E482" s="235"/>
      <c r="F482" s="235"/>
      <c r="G482" s="235"/>
      <c r="H482" s="235"/>
      <c r="I482" s="235"/>
      <c r="J482" s="235"/>
      <c r="K482" s="236"/>
      <c r="L482" s="224">
        <v>82</v>
      </c>
      <c r="M482" s="225"/>
      <c r="N482" s="225"/>
      <c r="O482" s="225"/>
      <c r="P482" s="225"/>
      <c r="Q482" s="226"/>
      <c r="R482" s="224"/>
      <c r="S482" s="225"/>
      <c r="T482" s="225"/>
      <c r="U482" s="226"/>
      <c r="V482" s="224"/>
      <c r="W482" s="225"/>
      <c r="X482" s="225"/>
      <c r="Y482" s="226"/>
      <c r="Z482" s="224"/>
      <c r="AA482" s="225"/>
      <c r="AB482" s="225"/>
      <c r="AC482" s="225"/>
      <c r="AD482" s="225"/>
      <c r="AE482" s="225"/>
      <c r="AF482" s="226"/>
      <c r="AG482" s="224"/>
      <c r="AH482" s="225"/>
      <c r="AI482" s="225"/>
      <c r="AJ482" s="225"/>
      <c r="AK482" s="225"/>
      <c r="AL482" s="225"/>
      <c r="AM482" s="226"/>
      <c r="AN482" s="224"/>
      <c r="AO482" s="225"/>
      <c r="AP482" s="225"/>
      <c r="AQ482" s="225"/>
      <c r="AR482" s="225"/>
      <c r="AS482" s="226"/>
      <c r="AV482" s="213" t="s">
        <v>315</v>
      </c>
      <c r="AW482" s="213"/>
      <c r="AX482" s="213"/>
      <c r="AY482" s="213"/>
      <c r="AZ482" s="213"/>
      <c r="BA482" s="213"/>
      <c r="BB482" s="213"/>
      <c r="BC482" s="213"/>
      <c r="BD482" s="213"/>
      <c r="BE482" s="213"/>
      <c r="BF482" s="213"/>
      <c r="BG482" s="213"/>
      <c r="BH482" s="213"/>
      <c r="BI482" s="213"/>
      <c r="BJ482" s="213"/>
      <c r="BK482" s="213"/>
      <c r="BL482" s="213"/>
      <c r="BM482" s="213"/>
      <c r="BN482" s="213"/>
      <c r="BO482" s="213"/>
      <c r="BP482" s="213"/>
      <c r="BQ482" s="213"/>
      <c r="BR482" s="213"/>
      <c r="BS482" s="213"/>
      <c r="BT482" s="213"/>
      <c r="BU482" s="213"/>
      <c r="BV482" s="213">
        <v>0</v>
      </c>
      <c r="BW482" s="213"/>
      <c r="BX482" s="213"/>
      <c r="BY482" s="213"/>
      <c r="BZ482" s="213"/>
      <c r="CA482" s="213"/>
      <c r="CB482" s="213"/>
      <c r="CC482" s="213"/>
      <c r="CD482" s="213"/>
      <c r="CE482" s="213"/>
      <c r="CF482" s="213"/>
      <c r="CG482" s="213"/>
      <c r="CH482" s="213"/>
      <c r="CI482" s="213"/>
      <c r="CJ482" s="213"/>
      <c r="CK482" s="213"/>
      <c r="CL482" s="213"/>
      <c r="CM482" s="213"/>
      <c r="CN482" s="213"/>
    </row>
    <row r="483" spans="3:92" ht="14.25" customHeight="1" x14ac:dyDescent="0.35">
      <c r="C483" s="234" t="s">
        <v>299</v>
      </c>
      <c r="D483" s="235"/>
      <c r="E483" s="235"/>
      <c r="F483" s="235"/>
      <c r="G483" s="235"/>
      <c r="H483" s="235"/>
      <c r="I483" s="235"/>
      <c r="J483" s="235"/>
      <c r="K483" s="236"/>
      <c r="L483" s="224">
        <v>329</v>
      </c>
      <c r="M483" s="225"/>
      <c r="N483" s="225"/>
      <c r="O483" s="225"/>
      <c r="P483" s="225"/>
      <c r="Q483" s="226"/>
      <c r="R483" s="224"/>
      <c r="S483" s="225"/>
      <c r="T483" s="225"/>
      <c r="U483" s="226"/>
      <c r="V483" s="224"/>
      <c r="W483" s="225"/>
      <c r="X483" s="225"/>
      <c r="Y483" s="226"/>
      <c r="Z483" s="224"/>
      <c r="AA483" s="225"/>
      <c r="AB483" s="225"/>
      <c r="AC483" s="225"/>
      <c r="AD483" s="225"/>
      <c r="AE483" s="225"/>
      <c r="AF483" s="226"/>
      <c r="AG483" s="224"/>
      <c r="AH483" s="225"/>
      <c r="AI483" s="225"/>
      <c r="AJ483" s="225"/>
      <c r="AK483" s="225"/>
      <c r="AL483" s="225"/>
      <c r="AM483" s="226"/>
      <c r="AN483" s="224"/>
      <c r="AO483" s="225"/>
      <c r="AP483" s="225"/>
      <c r="AQ483" s="225"/>
      <c r="AR483" s="225"/>
      <c r="AS483" s="226"/>
      <c r="AV483" s="214" t="s">
        <v>121</v>
      </c>
      <c r="AW483" s="214"/>
      <c r="AX483" s="214"/>
      <c r="AY483" s="214"/>
      <c r="AZ483" s="214"/>
      <c r="BA483" s="214"/>
      <c r="BB483" s="214"/>
      <c r="BC483" s="214"/>
      <c r="BD483" s="214"/>
      <c r="BE483" s="214"/>
      <c r="BF483" s="214"/>
      <c r="BG483" s="214"/>
      <c r="BH483" s="214"/>
      <c r="BI483" s="214"/>
      <c r="BJ483" s="214"/>
      <c r="BK483" s="214"/>
      <c r="BL483" s="214"/>
      <c r="BM483" s="214"/>
      <c r="BN483" s="214"/>
      <c r="BO483" s="214"/>
      <c r="BP483" s="214"/>
      <c r="BQ483" s="214"/>
      <c r="BR483" s="214"/>
      <c r="BS483" s="214"/>
      <c r="BT483" s="214"/>
      <c r="BU483" s="214"/>
      <c r="BV483" s="214">
        <f>SUM(BV478:CC482)</f>
        <v>10</v>
      </c>
      <c r="BW483" s="214"/>
      <c r="BX483" s="214"/>
      <c r="BY483" s="214"/>
      <c r="BZ483" s="214"/>
      <c r="CA483" s="214"/>
      <c r="CB483" s="214"/>
      <c r="CC483" s="214"/>
      <c r="CD483" s="214"/>
      <c r="CE483" s="214"/>
      <c r="CF483" s="214"/>
      <c r="CG483" s="214"/>
      <c r="CH483" s="214"/>
      <c r="CI483" s="214"/>
      <c r="CJ483" s="214"/>
      <c r="CK483" s="214"/>
      <c r="CL483" s="214"/>
      <c r="CM483" s="214"/>
      <c r="CN483" s="214"/>
    </row>
    <row r="484" spans="3:92" ht="14.25" customHeight="1" x14ac:dyDescent="0.35">
      <c r="C484" s="357" t="s">
        <v>816</v>
      </c>
      <c r="D484" s="307"/>
      <c r="E484" s="307"/>
      <c r="F484" s="307"/>
      <c r="G484" s="307"/>
      <c r="H484" s="307"/>
      <c r="I484" s="307"/>
      <c r="J484" s="307"/>
      <c r="K484" s="307"/>
      <c r="L484" s="307"/>
      <c r="M484" s="307"/>
      <c r="N484" s="307"/>
      <c r="O484" s="307"/>
      <c r="P484" s="307"/>
      <c r="Q484" s="307"/>
      <c r="R484" s="307"/>
      <c r="S484" s="307"/>
      <c r="T484" s="307"/>
      <c r="U484" s="307"/>
      <c r="V484" s="307"/>
      <c r="W484" s="307"/>
      <c r="X484" s="307"/>
      <c r="Y484" s="307"/>
      <c r="Z484" s="307"/>
      <c r="AA484" s="307"/>
      <c r="AB484" s="307"/>
      <c r="AC484" s="307"/>
      <c r="AD484" s="307"/>
      <c r="AE484" s="307"/>
      <c r="AF484" s="307"/>
      <c r="AG484" s="307"/>
      <c r="AH484" s="307"/>
      <c r="AI484" s="307"/>
      <c r="AJ484" s="307"/>
      <c r="AK484" s="307"/>
      <c r="AL484" s="307"/>
      <c r="AM484" s="307"/>
      <c r="AN484" s="307"/>
      <c r="AO484" s="307"/>
      <c r="AP484" s="307"/>
      <c r="AQ484" s="307"/>
      <c r="AR484" s="307"/>
      <c r="AS484" s="307"/>
      <c r="AV484" s="314" t="s">
        <v>817</v>
      </c>
      <c r="AW484" s="314"/>
      <c r="AX484" s="314"/>
      <c r="AY484" s="314"/>
      <c r="AZ484" s="314"/>
      <c r="BA484" s="314"/>
      <c r="BB484" s="314"/>
      <c r="BC484" s="314"/>
      <c r="BD484" s="314"/>
      <c r="BE484" s="314"/>
      <c r="BF484" s="314"/>
      <c r="BG484" s="314"/>
      <c r="BH484" s="314"/>
      <c r="BI484" s="314"/>
      <c r="BJ484" s="314"/>
      <c r="BK484" s="314"/>
      <c r="BL484" s="314"/>
      <c r="BM484" s="314"/>
      <c r="BN484" s="314"/>
      <c r="BO484" s="314"/>
      <c r="BP484" s="314"/>
      <c r="BQ484" s="314"/>
      <c r="BR484" s="314"/>
      <c r="BS484" s="314"/>
      <c r="BT484" s="314"/>
      <c r="BU484" s="314"/>
      <c r="BV484" s="314"/>
      <c r="BW484" s="314"/>
      <c r="BX484" s="314"/>
      <c r="BY484" s="314"/>
      <c r="BZ484" s="314"/>
      <c r="CA484" s="314"/>
      <c r="CB484" s="314"/>
      <c r="CC484" s="314"/>
      <c r="CD484" s="314"/>
      <c r="CE484" s="314"/>
      <c r="CF484" s="314"/>
      <c r="CG484" s="314"/>
      <c r="CH484" s="314"/>
      <c r="CI484" s="314"/>
      <c r="CJ484" s="314"/>
      <c r="CK484" s="314"/>
      <c r="CL484" s="314"/>
      <c r="CM484" s="314"/>
      <c r="CN484" s="314"/>
    </row>
    <row r="485" spans="3:92" ht="14.25" customHeight="1" x14ac:dyDescent="0.35"/>
    <row r="486" spans="3:92" ht="14.25" customHeight="1" x14ac:dyDescent="0.35">
      <c r="D486" s="233" t="s">
        <v>334</v>
      </c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  <c r="V486" s="233"/>
      <c r="W486" s="233"/>
      <c r="X486" s="233"/>
      <c r="Y486" s="233"/>
      <c r="Z486" s="233"/>
      <c r="AA486" s="233"/>
      <c r="AB486" s="233"/>
      <c r="AC486" s="233"/>
      <c r="AD486" s="233"/>
      <c r="AE486" s="233"/>
      <c r="AF486" s="233"/>
      <c r="AG486" s="233"/>
      <c r="AH486" s="233"/>
      <c r="AI486" s="233"/>
      <c r="AJ486" s="233"/>
      <c r="AK486" s="233"/>
      <c r="AL486" s="233"/>
      <c r="AM486" s="233"/>
      <c r="AN486" s="233"/>
      <c r="AO486" s="233"/>
      <c r="AP486" s="233"/>
      <c r="AQ486" s="233"/>
      <c r="AR486" s="233"/>
      <c r="AS486" s="233"/>
      <c r="AT486" s="233"/>
      <c r="AU486" s="233"/>
      <c r="AV486" s="233"/>
      <c r="AW486" s="233"/>
      <c r="AX486" s="233"/>
      <c r="AY486" s="233"/>
      <c r="AZ486" s="233"/>
      <c r="BA486" s="233"/>
      <c r="BB486" s="233"/>
      <c r="BC486" s="233"/>
      <c r="BD486" s="233"/>
      <c r="BE486" s="233"/>
      <c r="BF486" s="233"/>
      <c r="BG486" s="233"/>
      <c r="BH486" s="233"/>
      <c r="BI486" s="233"/>
      <c r="BJ486" s="233"/>
      <c r="BK486" s="233"/>
      <c r="BL486" s="233"/>
      <c r="BM486" s="233"/>
      <c r="BN486" s="233"/>
      <c r="BO486" s="233"/>
      <c r="BP486" s="233"/>
      <c r="BQ486" s="233"/>
      <c r="BR486" s="233"/>
      <c r="BS486" s="233"/>
      <c r="BT486" s="233"/>
      <c r="BU486" s="233"/>
      <c r="BV486" s="233"/>
      <c r="BW486" s="233"/>
      <c r="BX486" s="233"/>
      <c r="BY486" s="233"/>
      <c r="BZ486" s="233"/>
      <c r="CA486" s="233"/>
      <c r="CB486" s="233"/>
      <c r="CC486" s="233"/>
      <c r="CD486" s="233"/>
      <c r="CE486" s="233"/>
      <c r="CF486" s="233"/>
      <c r="CG486" s="233"/>
      <c r="CH486" s="233"/>
      <c r="CI486" s="233"/>
      <c r="CJ486" s="233"/>
      <c r="CK486" s="233"/>
      <c r="CL486" s="233"/>
      <c r="CM486" s="233"/>
      <c r="CN486" s="233"/>
    </row>
    <row r="487" spans="3:92" ht="14.25" customHeight="1" x14ac:dyDescent="0.35"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  <c r="V487" s="233"/>
      <c r="W487" s="233"/>
      <c r="X487" s="233"/>
      <c r="Y487" s="233"/>
      <c r="Z487" s="233"/>
      <c r="AA487" s="233"/>
      <c r="AB487" s="233"/>
      <c r="AC487" s="233"/>
      <c r="AD487" s="233"/>
      <c r="AE487" s="233"/>
      <c r="AF487" s="233"/>
      <c r="AG487" s="233"/>
      <c r="AH487" s="233"/>
      <c r="AI487" s="233"/>
      <c r="AJ487" s="233"/>
      <c r="AK487" s="233"/>
      <c r="AL487" s="233"/>
      <c r="AM487" s="233"/>
      <c r="AN487" s="233"/>
      <c r="AO487" s="233"/>
      <c r="AP487" s="233"/>
      <c r="AQ487" s="233"/>
      <c r="AR487" s="233"/>
      <c r="AS487" s="233"/>
      <c r="AT487" s="233"/>
      <c r="AU487" s="233"/>
      <c r="AV487" s="233"/>
      <c r="AW487" s="233"/>
      <c r="AX487" s="233"/>
      <c r="AY487" s="233"/>
      <c r="AZ487" s="233"/>
      <c r="BA487" s="233"/>
      <c r="BB487" s="233"/>
      <c r="BC487" s="233"/>
      <c r="BD487" s="233"/>
      <c r="BE487" s="233"/>
      <c r="BF487" s="233"/>
      <c r="BG487" s="233"/>
      <c r="BH487" s="233"/>
      <c r="BI487" s="233"/>
      <c r="BJ487" s="233"/>
      <c r="BK487" s="233"/>
      <c r="BL487" s="233"/>
      <c r="BM487" s="233"/>
      <c r="BN487" s="233"/>
      <c r="BO487" s="233"/>
      <c r="BP487" s="233"/>
      <c r="BQ487" s="233"/>
      <c r="BR487" s="233"/>
      <c r="BS487" s="233"/>
      <c r="BT487" s="233"/>
      <c r="BU487" s="233"/>
      <c r="BV487" s="233"/>
      <c r="BW487" s="233"/>
      <c r="BX487" s="233"/>
      <c r="BY487" s="233"/>
      <c r="BZ487" s="233"/>
      <c r="CA487" s="233"/>
      <c r="CB487" s="233"/>
      <c r="CC487" s="233"/>
      <c r="CD487" s="233"/>
      <c r="CE487" s="233"/>
      <c r="CF487" s="233"/>
      <c r="CG487" s="233"/>
      <c r="CH487" s="233"/>
      <c r="CI487" s="233"/>
      <c r="CJ487" s="233"/>
      <c r="CK487" s="233"/>
      <c r="CL487" s="233"/>
      <c r="CM487" s="233"/>
      <c r="CN487" s="233"/>
    </row>
    <row r="488" spans="3:92" ht="14.25" customHeight="1" x14ac:dyDescent="0.35"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  <c r="CC488" s="95"/>
      <c r="CD488" s="95"/>
      <c r="CE488" s="95"/>
      <c r="CF488" s="95"/>
      <c r="CG488" s="95"/>
      <c r="CH488" s="95"/>
      <c r="CI488" s="95"/>
      <c r="CJ488" s="95"/>
      <c r="CK488" s="95"/>
      <c r="CL488" s="95"/>
      <c r="CM488" s="95"/>
      <c r="CN488" s="95"/>
    </row>
    <row r="489" spans="3:92" ht="28.5" customHeight="1" x14ac:dyDescent="0.35">
      <c r="D489" s="208" t="s">
        <v>828</v>
      </c>
      <c r="E489" s="208"/>
      <c r="F489" s="208"/>
      <c r="G489" s="208"/>
      <c r="H489" s="208"/>
      <c r="I489" s="208"/>
      <c r="J489" s="208"/>
      <c r="K489" s="208"/>
      <c r="L489" s="208"/>
      <c r="M489" s="208"/>
      <c r="N489" s="208"/>
      <c r="O489" s="208"/>
      <c r="P489" s="208"/>
      <c r="Q489" s="208"/>
      <c r="R489" s="208"/>
      <c r="S489" s="208"/>
      <c r="T489" s="208"/>
      <c r="U489" s="208"/>
      <c r="V489" s="208"/>
      <c r="W489" s="208"/>
      <c r="X489" s="208"/>
      <c r="Y489" s="208"/>
      <c r="Z489" s="208"/>
      <c r="AA489" s="208"/>
      <c r="AB489" s="208"/>
      <c r="AC489" s="208"/>
      <c r="AD489" s="208"/>
      <c r="AE489" s="208"/>
      <c r="AF489" s="208"/>
      <c r="AG489" s="208"/>
      <c r="AH489" s="208"/>
      <c r="AI489" s="208"/>
      <c r="AJ489" s="208"/>
      <c r="AK489" s="208"/>
      <c r="AL489" s="208"/>
      <c r="AM489" s="208"/>
      <c r="AN489" s="208"/>
      <c r="AO489" s="208"/>
      <c r="AP489" s="208"/>
      <c r="AQ489" s="208"/>
      <c r="AR489" s="208"/>
      <c r="AS489" s="208"/>
      <c r="AT489" s="208"/>
      <c r="AU489" s="9"/>
      <c r="AV489" s="208" t="s">
        <v>838</v>
      </c>
      <c r="AW489" s="208"/>
      <c r="AX489" s="208"/>
      <c r="AY489" s="208"/>
      <c r="AZ489" s="208"/>
      <c r="BA489" s="208"/>
      <c r="BB489" s="208"/>
      <c r="BC489" s="208"/>
      <c r="BD489" s="208"/>
      <c r="BE489" s="208"/>
      <c r="BF489" s="208"/>
      <c r="BG489" s="208"/>
      <c r="BH489" s="208"/>
      <c r="BI489" s="208"/>
      <c r="BJ489" s="208"/>
      <c r="BK489" s="208"/>
      <c r="BL489" s="208"/>
      <c r="BM489" s="208"/>
      <c r="BN489" s="208"/>
      <c r="BO489" s="208"/>
      <c r="BP489" s="208"/>
      <c r="BQ489" s="208"/>
      <c r="BR489" s="208"/>
      <c r="BS489" s="208"/>
      <c r="BT489" s="208"/>
      <c r="BU489" s="208"/>
      <c r="BV489" s="208"/>
      <c r="BW489" s="208"/>
      <c r="BX489" s="208"/>
      <c r="BY489" s="208"/>
      <c r="BZ489" s="208"/>
      <c r="CA489" s="208"/>
      <c r="CB489" s="208"/>
      <c r="CC489" s="208"/>
      <c r="CD489" s="208"/>
      <c r="CE489" s="208"/>
      <c r="CF489" s="208"/>
      <c r="CG489" s="208"/>
      <c r="CH489" s="208"/>
      <c r="CI489" s="208"/>
      <c r="CJ489" s="208"/>
      <c r="CK489" s="208"/>
      <c r="CL489" s="208"/>
      <c r="CM489" s="208"/>
      <c r="CN489" s="208"/>
    </row>
    <row r="490" spans="3:92" ht="14.25" customHeight="1" x14ac:dyDescent="0.35">
      <c r="D490" s="209"/>
      <c r="E490" s="209"/>
      <c r="F490" s="209"/>
      <c r="G490" s="20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  <c r="W490" s="209"/>
      <c r="X490" s="209"/>
      <c r="Y490" s="209"/>
      <c r="Z490" s="209"/>
      <c r="AA490" s="209"/>
      <c r="AB490" s="209"/>
      <c r="AC490" s="209"/>
      <c r="AD490" s="209"/>
      <c r="AE490" s="209"/>
      <c r="AF490" s="209"/>
      <c r="AG490" s="209"/>
      <c r="AH490" s="209"/>
      <c r="AI490" s="209"/>
      <c r="AJ490" s="209"/>
      <c r="AK490" s="209"/>
      <c r="AL490" s="209"/>
      <c r="AM490" s="209"/>
      <c r="AN490" s="209"/>
      <c r="AO490" s="209"/>
      <c r="AP490" s="209"/>
      <c r="AQ490" s="209"/>
      <c r="AR490" s="209"/>
      <c r="AS490" s="209"/>
      <c r="AT490" s="209"/>
      <c r="AU490" s="9"/>
      <c r="AV490" s="209"/>
      <c r="AW490" s="209"/>
      <c r="AX490" s="209"/>
      <c r="AY490" s="209"/>
      <c r="AZ490" s="209"/>
      <c r="BA490" s="209"/>
      <c r="BB490" s="209"/>
      <c r="BC490" s="209"/>
      <c r="BD490" s="209"/>
      <c r="BE490" s="209"/>
      <c r="BF490" s="209"/>
      <c r="BG490" s="209"/>
      <c r="BH490" s="209"/>
      <c r="BI490" s="209"/>
      <c r="BJ490" s="209"/>
      <c r="BK490" s="209"/>
      <c r="BL490" s="209"/>
      <c r="BM490" s="209"/>
      <c r="BN490" s="209"/>
      <c r="BO490" s="209"/>
      <c r="BP490" s="209"/>
      <c r="BQ490" s="209"/>
      <c r="BR490" s="209"/>
      <c r="BS490" s="209"/>
      <c r="BT490" s="209"/>
      <c r="BU490" s="209"/>
      <c r="BV490" s="209"/>
      <c r="BW490" s="209"/>
      <c r="BX490" s="209"/>
      <c r="BY490" s="209"/>
      <c r="BZ490" s="209"/>
      <c r="CA490" s="209"/>
      <c r="CB490" s="209"/>
      <c r="CC490" s="209"/>
      <c r="CD490" s="209"/>
      <c r="CE490" s="209"/>
      <c r="CF490" s="209"/>
      <c r="CG490" s="209"/>
      <c r="CH490" s="209"/>
      <c r="CI490" s="209"/>
      <c r="CJ490" s="209"/>
      <c r="CK490" s="209"/>
      <c r="CL490" s="209"/>
      <c r="CM490" s="209"/>
      <c r="CN490" s="209"/>
    </row>
    <row r="491" spans="3:92" ht="14.25" customHeight="1" x14ac:dyDescent="0.35">
      <c r="D491" s="197" t="s">
        <v>339</v>
      </c>
      <c r="E491" s="197"/>
      <c r="F491" s="197"/>
      <c r="G491" s="197"/>
      <c r="H491" s="197"/>
      <c r="I491" s="197"/>
      <c r="J491" s="197"/>
      <c r="K491" s="215" t="s">
        <v>827</v>
      </c>
      <c r="L491" s="216"/>
      <c r="M491" s="216"/>
      <c r="N491" s="216"/>
      <c r="O491" s="216"/>
      <c r="P491" s="216"/>
      <c r="Q491" s="216"/>
      <c r="R491" s="216"/>
      <c r="S491" s="217"/>
      <c r="T491" s="215" t="s">
        <v>159</v>
      </c>
      <c r="U491" s="216"/>
      <c r="V491" s="216"/>
      <c r="W491" s="216"/>
      <c r="X491" s="216"/>
      <c r="Y491" s="216"/>
      <c r="Z491" s="216"/>
      <c r="AA491" s="216"/>
      <c r="AB491" s="217"/>
      <c r="AC491" s="215" t="s">
        <v>160</v>
      </c>
      <c r="AD491" s="216"/>
      <c r="AE491" s="216"/>
      <c r="AF491" s="216"/>
      <c r="AG491" s="216"/>
      <c r="AH491" s="216"/>
      <c r="AI491" s="216"/>
      <c r="AJ491" s="216"/>
      <c r="AK491" s="217"/>
      <c r="AL491" s="215" t="s">
        <v>121</v>
      </c>
      <c r="AM491" s="216"/>
      <c r="AN491" s="216"/>
      <c r="AO491" s="216"/>
      <c r="AP491" s="216"/>
      <c r="AQ491" s="216"/>
      <c r="AR491" s="216"/>
      <c r="AS491" s="216"/>
      <c r="AT491" s="217"/>
      <c r="AV491" s="215" t="s">
        <v>839</v>
      </c>
      <c r="AW491" s="216"/>
      <c r="AX491" s="216"/>
      <c r="AY491" s="216"/>
      <c r="AZ491" s="216"/>
      <c r="BA491" s="215">
        <v>2009</v>
      </c>
      <c r="BB491" s="216"/>
      <c r="BC491" s="216"/>
      <c r="BD491" s="216"/>
      <c r="BE491" s="216"/>
      <c r="BF491" s="215">
        <v>2010</v>
      </c>
      <c r="BG491" s="216"/>
      <c r="BH491" s="216"/>
      <c r="BI491" s="216"/>
      <c r="BJ491" s="216"/>
      <c r="BK491" s="215">
        <v>2011</v>
      </c>
      <c r="BL491" s="216"/>
      <c r="BM491" s="216"/>
      <c r="BN491" s="216"/>
      <c r="BO491" s="216"/>
      <c r="BP491" s="215">
        <v>2012</v>
      </c>
      <c r="BQ491" s="216"/>
      <c r="BR491" s="216"/>
      <c r="BS491" s="216"/>
      <c r="BT491" s="216"/>
      <c r="BU491" s="215">
        <v>2013</v>
      </c>
      <c r="BV491" s="216"/>
      <c r="BW491" s="216"/>
      <c r="BX491" s="216"/>
      <c r="BY491" s="216"/>
      <c r="BZ491" s="215">
        <v>2014</v>
      </c>
      <c r="CA491" s="216"/>
      <c r="CB491" s="216"/>
      <c r="CC491" s="216"/>
      <c r="CD491" s="216"/>
      <c r="CE491" s="215">
        <v>2015</v>
      </c>
      <c r="CF491" s="216"/>
      <c r="CG491" s="216"/>
      <c r="CH491" s="216"/>
      <c r="CI491" s="216"/>
      <c r="CJ491" s="197">
        <v>2016</v>
      </c>
      <c r="CK491" s="197"/>
      <c r="CL491" s="197"/>
      <c r="CM491" s="197"/>
      <c r="CN491" s="197"/>
    </row>
    <row r="492" spans="3:92" ht="14.25" customHeight="1" x14ac:dyDescent="0.35">
      <c r="D492" s="197"/>
      <c r="E492" s="197"/>
      <c r="F492" s="197"/>
      <c r="G492" s="197"/>
      <c r="H492" s="197"/>
      <c r="I492" s="197"/>
      <c r="J492" s="197"/>
      <c r="K492" s="218"/>
      <c r="L492" s="219"/>
      <c r="M492" s="219"/>
      <c r="N492" s="219"/>
      <c r="O492" s="219"/>
      <c r="P492" s="219"/>
      <c r="Q492" s="219"/>
      <c r="R492" s="219"/>
      <c r="S492" s="220"/>
      <c r="T492" s="218"/>
      <c r="U492" s="219"/>
      <c r="V492" s="219"/>
      <c r="W492" s="219"/>
      <c r="X492" s="219"/>
      <c r="Y492" s="219"/>
      <c r="Z492" s="219"/>
      <c r="AA492" s="219"/>
      <c r="AB492" s="220"/>
      <c r="AC492" s="218"/>
      <c r="AD492" s="219"/>
      <c r="AE492" s="219"/>
      <c r="AF492" s="219"/>
      <c r="AG492" s="219"/>
      <c r="AH492" s="219"/>
      <c r="AI492" s="219"/>
      <c r="AJ492" s="219"/>
      <c r="AK492" s="220"/>
      <c r="AL492" s="218"/>
      <c r="AM492" s="219"/>
      <c r="AN492" s="219"/>
      <c r="AO492" s="219"/>
      <c r="AP492" s="219"/>
      <c r="AQ492" s="219"/>
      <c r="AR492" s="219"/>
      <c r="AS492" s="219"/>
      <c r="AT492" s="220"/>
      <c r="AV492" s="218"/>
      <c r="AW492" s="219"/>
      <c r="AX492" s="219"/>
      <c r="AY492" s="219"/>
      <c r="AZ492" s="219"/>
      <c r="BA492" s="218"/>
      <c r="BB492" s="219"/>
      <c r="BC492" s="219"/>
      <c r="BD492" s="219"/>
      <c r="BE492" s="219"/>
      <c r="BF492" s="218"/>
      <c r="BG492" s="219"/>
      <c r="BH492" s="219"/>
      <c r="BI492" s="219"/>
      <c r="BJ492" s="219"/>
      <c r="BK492" s="218"/>
      <c r="BL492" s="219"/>
      <c r="BM492" s="219"/>
      <c r="BN492" s="219"/>
      <c r="BO492" s="219"/>
      <c r="BP492" s="218"/>
      <c r="BQ492" s="219"/>
      <c r="BR492" s="219"/>
      <c r="BS492" s="219"/>
      <c r="BT492" s="219"/>
      <c r="BU492" s="218"/>
      <c r="BV492" s="219"/>
      <c r="BW492" s="219"/>
      <c r="BX492" s="219"/>
      <c r="BY492" s="219"/>
      <c r="BZ492" s="218"/>
      <c r="CA492" s="219"/>
      <c r="CB492" s="219"/>
      <c r="CC492" s="219"/>
      <c r="CD492" s="219"/>
      <c r="CE492" s="218"/>
      <c r="CF492" s="219"/>
      <c r="CG492" s="219"/>
      <c r="CH492" s="219"/>
      <c r="CI492" s="219"/>
      <c r="CJ492" s="197"/>
      <c r="CK492" s="197"/>
      <c r="CL492" s="197"/>
      <c r="CM492" s="197"/>
      <c r="CN492" s="197"/>
    </row>
    <row r="493" spans="3:92" ht="14.25" customHeight="1" x14ac:dyDescent="0.35">
      <c r="D493" s="197"/>
      <c r="E493" s="197"/>
      <c r="F493" s="197"/>
      <c r="G493" s="197"/>
      <c r="H493" s="197"/>
      <c r="I493" s="197"/>
      <c r="J493" s="197"/>
      <c r="K493" s="221"/>
      <c r="L493" s="222"/>
      <c r="M493" s="222"/>
      <c r="N493" s="222"/>
      <c r="O493" s="222"/>
      <c r="P493" s="222"/>
      <c r="Q493" s="222"/>
      <c r="R493" s="222"/>
      <c r="S493" s="223"/>
      <c r="T493" s="221"/>
      <c r="U493" s="222"/>
      <c r="V493" s="222"/>
      <c r="W493" s="222"/>
      <c r="X493" s="222"/>
      <c r="Y493" s="222"/>
      <c r="Z493" s="222"/>
      <c r="AA493" s="222"/>
      <c r="AB493" s="223"/>
      <c r="AC493" s="221"/>
      <c r="AD493" s="222"/>
      <c r="AE493" s="222"/>
      <c r="AF493" s="222"/>
      <c r="AG493" s="222"/>
      <c r="AH493" s="222"/>
      <c r="AI493" s="222"/>
      <c r="AJ493" s="222"/>
      <c r="AK493" s="223"/>
      <c r="AL493" s="221"/>
      <c r="AM493" s="222"/>
      <c r="AN493" s="222"/>
      <c r="AO493" s="222"/>
      <c r="AP493" s="222"/>
      <c r="AQ493" s="222"/>
      <c r="AR493" s="222"/>
      <c r="AS493" s="222"/>
      <c r="AT493" s="223"/>
      <c r="AV493" s="221"/>
      <c r="AW493" s="222"/>
      <c r="AX493" s="222"/>
      <c r="AY493" s="222"/>
      <c r="AZ493" s="222"/>
      <c r="BA493" s="221"/>
      <c r="BB493" s="222"/>
      <c r="BC493" s="222"/>
      <c r="BD493" s="222"/>
      <c r="BE493" s="222"/>
      <c r="BF493" s="221"/>
      <c r="BG493" s="222"/>
      <c r="BH493" s="222"/>
      <c r="BI493" s="222"/>
      <c r="BJ493" s="222"/>
      <c r="BK493" s="221"/>
      <c r="BL493" s="222"/>
      <c r="BM493" s="222"/>
      <c r="BN493" s="222"/>
      <c r="BO493" s="222"/>
      <c r="BP493" s="221"/>
      <c r="BQ493" s="222"/>
      <c r="BR493" s="222"/>
      <c r="BS493" s="222"/>
      <c r="BT493" s="222"/>
      <c r="BU493" s="221"/>
      <c r="BV493" s="222"/>
      <c r="BW493" s="222"/>
      <c r="BX493" s="222"/>
      <c r="BY493" s="222"/>
      <c r="BZ493" s="221"/>
      <c r="CA493" s="222"/>
      <c r="CB493" s="222"/>
      <c r="CC493" s="222"/>
      <c r="CD493" s="222"/>
      <c r="CE493" s="221"/>
      <c r="CF493" s="222"/>
      <c r="CG493" s="222"/>
      <c r="CH493" s="222"/>
      <c r="CI493" s="222"/>
      <c r="CJ493" s="197"/>
      <c r="CK493" s="197"/>
      <c r="CL493" s="197"/>
      <c r="CM493" s="197"/>
      <c r="CN493" s="197"/>
    </row>
    <row r="494" spans="3:92" ht="14.25" customHeight="1" x14ac:dyDescent="0.35">
      <c r="D494" s="213" t="s">
        <v>317</v>
      </c>
      <c r="E494" s="213"/>
      <c r="F494" s="213"/>
      <c r="G494" s="213"/>
      <c r="H494" s="213"/>
      <c r="I494" s="213"/>
      <c r="J494" s="213"/>
      <c r="K494" s="224">
        <v>0</v>
      </c>
      <c r="L494" s="225"/>
      <c r="M494" s="225"/>
      <c r="N494" s="225"/>
      <c r="O494" s="225"/>
      <c r="P494" s="225"/>
      <c r="Q494" s="225"/>
      <c r="R494" s="225"/>
      <c r="S494" s="226"/>
      <c r="T494" s="230">
        <v>231</v>
      </c>
      <c r="U494" s="231"/>
      <c r="V494" s="231"/>
      <c r="W494" s="231"/>
      <c r="X494" s="231"/>
      <c r="Y494" s="231"/>
      <c r="Z494" s="231"/>
      <c r="AA494" s="231"/>
      <c r="AB494" s="232"/>
      <c r="AC494" s="230">
        <v>214</v>
      </c>
      <c r="AD494" s="231"/>
      <c r="AE494" s="231"/>
      <c r="AF494" s="231"/>
      <c r="AG494" s="231"/>
      <c r="AH494" s="231"/>
      <c r="AI494" s="231"/>
      <c r="AJ494" s="231"/>
      <c r="AK494" s="232"/>
      <c r="AL494" s="230">
        <v>445</v>
      </c>
      <c r="AM494" s="231"/>
      <c r="AN494" s="231"/>
      <c r="AO494" s="231"/>
      <c r="AP494" s="231"/>
      <c r="AQ494" s="231"/>
      <c r="AR494" s="231"/>
      <c r="AS494" s="231"/>
      <c r="AT494" s="232"/>
      <c r="AV494" s="191" t="s">
        <v>812</v>
      </c>
      <c r="AW494" s="192"/>
      <c r="AX494" s="192"/>
      <c r="AY494" s="192"/>
      <c r="AZ494" s="193"/>
      <c r="BA494" s="191">
        <v>14.6</v>
      </c>
      <c r="BB494" s="192"/>
      <c r="BC494" s="192"/>
      <c r="BD494" s="192"/>
      <c r="BE494" s="193"/>
      <c r="BF494" s="191">
        <v>14.1</v>
      </c>
      <c r="BG494" s="192"/>
      <c r="BH494" s="192"/>
      <c r="BI494" s="192"/>
      <c r="BJ494" s="193"/>
      <c r="BK494" s="191">
        <v>14.1</v>
      </c>
      <c r="BL494" s="192"/>
      <c r="BM494" s="192"/>
      <c r="BN494" s="192"/>
      <c r="BO494" s="193"/>
      <c r="BP494" s="191">
        <v>12.7</v>
      </c>
      <c r="BQ494" s="192"/>
      <c r="BR494" s="192"/>
      <c r="BS494" s="192"/>
      <c r="BT494" s="193"/>
      <c r="BU494" s="191">
        <v>11.4</v>
      </c>
      <c r="BV494" s="192"/>
      <c r="BW494" s="192"/>
      <c r="BX494" s="192"/>
      <c r="BY494" s="193"/>
      <c r="BZ494" s="191">
        <v>11.6</v>
      </c>
      <c r="CA494" s="192"/>
      <c r="CB494" s="192"/>
      <c r="CC494" s="192"/>
      <c r="CD494" s="193"/>
      <c r="CE494" s="191">
        <v>12.3</v>
      </c>
      <c r="CF494" s="192"/>
      <c r="CG494" s="192"/>
      <c r="CH494" s="192"/>
      <c r="CI494" s="193"/>
      <c r="CJ494" s="191">
        <v>12.4</v>
      </c>
      <c r="CK494" s="192"/>
      <c r="CL494" s="192"/>
      <c r="CM494" s="192"/>
      <c r="CN494" s="193"/>
    </row>
    <row r="495" spans="3:92" ht="14.25" customHeight="1" x14ac:dyDescent="0.35">
      <c r="C495" s="100"/>
      <c r="D495" s="213" t="s">
        <v>318</v>
      </c>
      <c r="E495" s="213"/>
      <c r="F495" s="213"/>
      <c r="G495" s="213"/>
      <c r="H495" s="213"/>
      <c r="I495" s="213"/>
      <c r="J495" s="213"/>
      <c r="K495" s="224">
        <v>22</v>
      </c>
      <c r="L495" s="225"/>
      <c r="M495" s="225"/>
      <c r="N495" s="225"/>
      <c r="O495" s="225"/>
      <c r="P495" s="225"/>
      <c r="Q495" s="225"/>
      <c r="R495" s="225"/>
      <c r="S495" s="226"/>
      <c r="T495" s="230">
        <v>2</v>
      </c>
      <c r="U495" s="231"/>
      <c r="V495" s="231"/>
      <c r="W495" s="231"/>
      <c r="X495" s="231"/>
      <c r="Y495" s="231"/>
      <c r="Z495" s="231"/>
      <c r="AA495" s="231"/>
      <c r="AB495" s="232"/>
      <c r="AC495" s="230">
        <v>2</v>
      </c>
      <c r="AD495" s="231"/>
      <c r="AE495" s="231"/>
      <c r="AF495" s="231"/>
      <c r="AG495" s="231"/>
      <c r="AH495" s="231"/>
      <c r="AI495" s="231"/>
      <c r="AJ495" s="231"/>
      <c r="AK495" s="232"/>
      <c r="AL495" s="230">
        <v>26</v>
      </c>
      <c r="AM495" s="231"/>
      <c r="AN495" s="231"/>
      <c r="AO495" s="231"/>
      <c r="AP495" s="231"/>
      <c r="AQ495" s="231"/>
      <c r="AR495" s="231"/>
      <c r="AS495" s="231"/>
      <c r="AT495" s="232"/>
      <c r="AV495" s="191" t="s">
        <v>137</v>
      </c>
      <c r="AW495" s="192"/>
      <c r="AX495" s="192"/>
      <c r="AY495" s="192"/>
      <c r="AZ495" s="193"/>
      <c r="BA495" s="191">
        <v>13.4</v>
      </c>
      <c r="BB495" s="192"/>
      <c r="BC495" s="192"/>
      <c r="BD495" s="192"/>
      <c r="BE495" s="193"/>
      <c r="BF495" s="191">
        <v>13</v>
      </c>
      <c r="BG495" s="192"/>
      <c r="BH495" s="192"/>
      <c r="BI495" s="192"/>
      <c r="BJ495" s="193"/>
      <c r="BK495" s="191">
        <v>12.4</v>
      </c>
      <c r="BL495" s="192"/>
      <c r="BM495" s="192"/>
      <c r="BN495" s="192"/>
      <c r="BO495" s="193"/>
      <c r="BP495" s="191">
        <v>12.1</v>
      </c>
      <c r="BQ495" s="192"/>
      <c r="BR495" s="192"/>
      <c r="BS495" s="192"/>
      <c r="BT495" s="193"/>
      <c r="BU495" s="191">
        <v>11.8</v>
      </c>
      <c r="BV495" s="192"/>
      <c r="BW495" s="192"/>
      <c r="BX495" s="192"/>
      <c r="BY495" s="193"/>
      <c r="BZ495" s="191">
        <v>11.8</v>
      </c>
      <c r="CA495" s="192"/>
      <c r="CB495" s="192"/>
      <c r="CC495" s="192"/>
      <c r="CD495" s="193"/>
      <c r="CE495" s="191">
        <v>12</v>
      </c>
      <c r="CF495" s="192"/>
      <c r="CG495" s="192"/>
      <c r="CH495" s="192"/>
      <c r="CI495" s="193"/>
      <c r="CJ495" s="191">
        <v>12.2</v>
      </c>
      <c r="CK495" s="192"/>
      <c r="CL495" s="192"/>
      <c r="CM495" s="192"/>
      <c r="CN495" s="193"/>
    </row>
    <row r="496" spans="3:92" ht="14.25" customHeight="1" x14ac:dyDescent="0.35">
      <c r="D496" s="214" t="s">
        <v>121</v>
      </c>
      <c r="E496" s="214"/>
      <c r="F496" s="214"/>
      <c r="G496" s="214"/>
      <c r="H496" s="214"/>
      <c r="I496" s="214"/>
      <c r="J496" s="214"/>
      <c r="K496" s="227">
        <f>SUM(K494:S495)</f>
        <v>22</v>
      </c>
      <c r="L496" s="228"/>
      <c r="M496" s="228"/>
      <c r="N496" s="228"/>
      <c r="O496" s="228"/>
      <c r="P496" s="228"/>
      <c r="Q496" s="228"/>
      <c r="R496" s="228"/>
      <c r="S496" s="229"/>
      <c r="T496" s="227">
        <f>SUM(T494:AB495)</f>
        <v>233</v>
      </c>
      <c r="U496" s="228"/>
      <c r="V496" s="228"/>
      <c r="W496" s="228"/>
      <c r="X496" s="228"/>
      <c r="Y496" s="228"/>
      <c r="Z496" s="228"/>
      <c r="AA496" s="228"/>
      <c r="AB496" s="229"/>
      <c r="AC496" s="227">
        <f t="shared" ref="AC496" si="31">SUM(AC494:AK495)</f>
        <v>216</v>
      </c>
      <c r="AD496" s="228"/>
      <c r="AE496" s="228"/>
      <c r="AF496" s="228"/>
      <c r="AG496" s="228"/>
      <c r="AH496" s="228"/>
      <c r="AI496" s="228"/>
      <c r="AJ496" s="228"/>
      <c r="AK496" s="229"/>
      <c r="AL496" s="227">
        <f t="shared" ref="AL496" si="32">SUM(AL494:AT495)</f>
        <v>471</v>
      </c>
      <c r="AM496" s="228"/>
      <c r="AN496" s="228"/>
      <c r="AO496" s="228"/>
      <c r="AP496" s="228"/>
      <c r="AQ496" s="228"/>
      <c r="AR496" s="228"/>
      <c r="AS496" s="228"/>
      <c r="AT496" s="229"/>
      <c r="AV496" s="191" t="s">
        <v>138</v>
      </c>
      <c r="AW496" s="192"/>
      <c r="AX496" s="192"/>
      <c r="AY496" s="192"/>
      <c r="AZ496" s="193"/>
      <c r="BA496" s="191">
        <v>18.8</v>
      </c>
      <c r="BB496" s="192"/>
      <c r="BC496" s="192"/>
      <c r="BD496" s="192"/>
      <c r="BE496" s="193"/>
      <c r="BF496" s="191">
        <v>18.399999999999999</v>
      </c>
      <c r="BG496" s="192"/>
      <c r="BH496" s="192"/>
      <c r="BI496" s="192"/>
      <c r="BJ496" s="193"/>
      <c r="BK496" s="191">
        <v>17.8</v>
      </c>
      <c r="BL496" s="192"/>
      <c r="BM496" s="192"/>
      <c r="BN496" s="192"/>
      <c r="BO496" s="193"/>
      <c r="BP496" s="191">
        <v>17.5</v>
      </c>
      <c r="BQ496" s="192"/>
      <c r="BR496" s="192"/>
      <c r="BS496" s="192"/>
      <c r="BT496" s="193"/>
      <c r="BU496" s="191">
        <v>17.2</v>
      </c>
      <c r="BV496" s="192"/>
      <c r="BW496" s="192"/>
      <c r="BX496" s="192"/>
      <c r="BY496" s="193"/>
      <c r="BZ496" s="191">
        <v>17.2</v>
      </c>
      <c r="CA496" s="192"/>
      <c r="CB496" s="192"/>
      <c r="CC496" s="192"/>
      <c r="CD496" s="193"/>
      <c r="CE496" s="191">
        <v>17.100000000000001</v>
      </c>
      <c r="CF496" s="192"/>
      <c r="CG496" s="192"/>
      <c r="CH496" s="192"/>
      <c r="CI496" s="193"/>
      <c r="CJ496" s="191">
        <v>16.8</v>
      </c>
      <c r="CK496" s="192"/>
      <c r="CL496" s="192"/>
      <c r="CM496" s="192"/>
      <c r="CN496" s="193"/>
    </row>
    <row r="497" spans="4:92" ht="14.25" customHeight="1" x14ac:dyDescent="0.35">
      <c r="D497" s="118" t="s">
        <v>1114</v>
      </c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  <c r="AU497" s="9"/>
      <c r="AV497" s="314" t="s">
        <v>843</v>
      </c>
      <c r="AW497" s="314"/>
      <c r="AX497" s="314"/>
      <c r="AY497" s="314"/>
      <c r="AZ497" s="314"/>
      <c r="BA497" s="314"/>
      <c r="BB497" s="314"/>
      <c r="BC497" s="314"/>
      <c r="BD497" s="314"/>
      <c r="BE497" s="314"/>
      <c r="BF497" s="314"/>
      <c r="BG497" s="314"/>
      <c r="BH497" s="314"/>
      <c r="BI497" s="314"/>
      <c r="BJ497" s="314"/>
      <c r="BK497" s="314"/>
      <c r="BL497" s="314"/>
      <c r="BM497" s="314"/>
      <c r="BN497" s="314"/>
      <c r="BO497" s="314"/>
      <c r="BP497" s="314"/>
      <c r="BQ497" s="314"/>
      <c r="BR497" s="314"/>
      <c r="BS497" s="314"/>
      <c r="BT497" s="314"/>
      <c r="BU497" s="314"/>
      <c r="BV497" s="314"/>
      <c r="BW497" s="314"/>
      <c r="BX497" s="314"/>
      <c r="BY497" s="314"/>
      <c r="BZ497" s="314"/>
      <c r="CA497" s="314"/>
      <c r="CB497" s="314"/>
      <c r="CC497" s="314"/>
      <c r="CD497" s="314"/>
      <c r="CE497" s="314"/>
      <c r="CF497" s="314"/>
      <c r="CG497" s="314"/>
      <c r="CH497" s="314"/>
      <c r="CI497" s="314"/>
      <c r="CJ497" s="314"/>
      <c r="CK497" s="314"/>
      <c r="CL497" s="314"/>
      <c r="CM497" s="314"/>
      <c r="CN497" s="314"/>
    </row>
    <row r="498" spans="4:92" ht="14.25" customHeight="1" x14ac:dyDescent="0.35">
      <c r="AV498" s="5"/>
      <c r="BC498" s="9"/>
      <c r="BD498" s="9"/>
      <c r="BE498" s="9"/>
      <c r="BF498" s="9"/>
      <c r="BG498" s="9"/>
    </row>
    <row r="499" spans="4:92" ht="14.25" customHeight="1" x14ac:dyDescent="0.35">
      <c r="D499" s="208" t="s">
        <v>842</v>
      </c>
      <c r="E499" s="208"/>
      <c r="F499" s="208"/>
      <c r="G499" s="208"/>
      <c r="H499" s="208"/>
      <c r="I499" s="208"/>
      <c r="J499" s="208"/>
      <c r="K499" s="208"/>
      <c r="L499" s="208"/>
      <c r="M499" s="208"/>
      <c r="N499" s="208"/>
      <c r="O499" s="208"/>
      <c r="P499" s="208"/>
      <c r="Q499" s="208"/>
      <c r="R499" s="208"/>
      <c r="S499" s="208"/>
      <c r="T499" s="208"/>
      <c r="U499" s="208"/>
      <c r="V499" s="208"/>
      <c r="W499" s="208"/>
      <c r="X499" s="208"/>
      <c r="Y499" s="208"/>
      <c r="Z499" s="208"/>
      <c r="AA499" s="208"/>
      <c r="AB499" s="208"/>
      <c r="AC499" s="208"/>
      <c r="AD499" s="208"/>
      <c r="AE499" s="208"/>
      <c r="AF499" s="208"/>
      <c r="AG499" s="208"/>
      <c r="AH499" s="208"/>
      <c r="AI499" s="208"/>
      <c r="AJ499" s="208"/>
      <c r="AK499" s="208"/>
      <c r="AL499" s="208"/>
      <c r="AM499" s="208"/>
      <c r="AN499" s="208"/>
      <c r="AO499" s="208"/>
      <c r="AP499" s="208"/>
      <c r="AQ499" s="208"/>
      <c r="AR499" s="208"/>
      <c r="AS499" s="208"/>
      <c r="AT499" s="208"/>
      <c r="AU499" s="9"/>
      <c r="AV499" s="208" t="s">
        <v>851</v>
      </c>
      <c r="AW499" s="208"/>
      <c r="AX499" s="208"/>
      <c r="AY499" s="208"/>
      <c r="AZ499" s="208"/>
      <c r="BA499" s="208"/>
      <c r="BB499" s="208"/>
      <c r="BC499" s="208"/>
      <c r="BD499" s="208"/>
      <c r="BE499" s="208"/>
      <c r="BF499" s="208"/>
      <c r="BG499" s="208"/>
      <c r="BH499" s="208"/>
      <c r="BI499" s="208"/>
      <c r="BJ499" s="208"/>
      <c r="BK499" s="208"/>
      <c r="BL499" s="208"/>
      <c r="BM499" s="208"/>
      <c r="BN499" s="208"/>
      <c r="BO499" s="208"/>
      <c r="BP499" s="208"/>
      <c r="BQ499" s="208"/>
      <c r="BR499" s="208"/>
      <c r="BS499" s="208"/>
      <c r="BT499" s="208"/>
      <c r="BU499" s="208"/>
      <c r="BV499" s="208"/>
      <c r="BW499" s="208"/>
      <c r="BX499" s="208"/>
      <c r="BY499" s="208"/>
      <c r="BZ499" s="208"/>
      <c r="CA499" s="208"/>
      <c r="CB499" s="208"/>
      <c r="CC499" s="208"/>
      <c r="CD499" s="208"/>
      <c r="CE499" s="208"/>
      <c r="CF499" s="208"/>
      <c r="CG499" s="208"/>
      <c r="CH499" s="208"/>
      <c r="CI499" s="208"/>
      <c r="CJ499" s="208"/>
      <c r="CK499" s="208"/>
      <c r="CL499" s="208"/>
      <c r="CM499" s="208"/>
      <c r="CN499" s="208"/>
    </row>
    <row r="500" spans="4:92" ht="14.25" customHeight="1" x14ac:dyDescent="0.35">
      <c r="D500" s="209"/>
      <c r="E500" s="209"/>
      <c r="F500" s="209"/>
      <c r="G500" s="209"/>
      <c r="H500" s="209"/>
      <c r="I500" s="209"/>
      <c r="J500" s="209"/>
      <c r="K500" s="209"/>
      <c r="L500" s="209"/>
      <c r="M500" s="209"/>
      <c r="N500" s="209"/>
      <c r="O500" s="209"/>
      <c r="P500" s="209"/>
      <c r="Q500" s="209"/>
      <c r="R500" s="209"/>
      <c r="S500" s="209"/>
      <c r="T500" s="209"/>
      <c r="U500" s="209"/>
      <c r="V500" s="209"/>
      <c r="W500" s="209"/>
      <c r="X500" s="209"/>
      <c r="Y500" s="209"/>
      <c r="Z500" s="209"/>
      <c r="AA500" s="209"/>
      <c r="AB500" s="209"/>
      <c r="AC500" s="209"/>
      <c r="AD500" s="209"/>
      <c r="AE500" s="209"/>
      <c r="AF500" s="209"/>
      <c r="AG500" s="209"/>
      <c r="AH500" s="209"/>
      <c r="AI500" s="209"/>
      <c r="AJ500" s="209"/>
      <c r="AK500" s="209"/>
      <c r="AL500" s="209"/>
      <c r="AM500" s="209"/>
      <c r="AN500" s="209"/>
      <c r="AO500" s="209"/>
      <c r="AP500" s="209"/>
      <c r="AQ500" s="209"/>
      <c r="AR500" s="209"/>
      <c r="AS500" s="209"/>
      <c r="AT500" s="209"/>
      <c r="AU500" s="9"/>
      <c r="AV500" s="209"/>
      <c r="AW500" s="209"/>
      <c r="AX500" s="209"/>
      <c r="AY500" s="209"/>
      <c r="AZ500" s="209"/>
      <c r="BA500" s="209"/>
      <c r="BB500" s="209"/>
      <c r="BC500" s="209"/>
      <c r="BD500" s="209"/>
      <c r="BE500" s="209"/>
      <c r="BF500" s="209"/>
      <c r="BG500" s="209"/>
      <c r="BH500" s="209"/>
      <c r="BI500" s="209"/>
      <c r="BJ500" s="209"/>
      <c r="BK500" s="209"/>
      <c r="BL500" s="209"/>
      <c r="BM500" s="209"/>
      <c r="BN500" s="209"/>
      <c r="BO500" s="209"/>
      <c r="BP500" s="209"/>
      <c r="BQ500" s="209"/>
      <c r="BR500" s="209"/>
      <c r="BS500" s="209"/>
      <c r="BT500" s="209"/>
      <c r="BU500" s="209"/>
      <c r="BV500" s="209"/>
      <c r="BW500" s="209"/>
      <c r="BX500" s="209"/>
      <c r="BY500" s="209"/>
      <c r="BZ500" s="209"/>
      <c r="CA500" s="209"/>
      <c r="CB500" s="209"/>
      <c r="CC500" s="209"/>
      <c r="CD500" s="209"/>
      <c r="CE500" s="209"/>
      <c r="CF500" s="209"/>
      <c r="CG500" s="209"/>
      <c r="CH500" s="209"/>
      <c r="CI500" s="209"/>
      <c r="CJ500" s="209"/>
      <c r="CK500" s="209"/>
      <c r="CL500" s="209"/>
      <c r="CM500" s="209"/>
      <c r="CN500" s="209"/>
    </row>
    <row r="501" spans="4:92" ht="14.25" customHeight="1" x14ac:dyDescent="0.35">
      <c r="D501" s="197" t="s">
        <v>681</v>
      </c>
      <c r="E501" s="197"/>
      <c r="F501" s="197"/>
      <c r="G501" s="197"/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197"/>
      <c r="S501" s="197"/>
      <c r="T501" s="197"/>
      <c r="U501" s="197"/>
      <c r="V501" s="197"/>
      <c r="W501" s="197"/>
      <c r="X501" s="197"/>
      <c r="Y501" s="197"/>
      <c r="Z501" s="197"/>
      <c r="AA501" s="197"/>
      <c r="AB501" s="197"/>
      <c r="AC501" s="197"/>
      <c r="AD501" s="197"/>
      <c r="AE501" s="197"/>
      <c r="AF501" s="197"/>
      <c r="AG501" s="197"/>
      <c r="AH501" s="197"/>
      <c r="AI501" s="197"/>
      <c r="AJ501" s="197"/>
      <c r="AK501" s="197"/>
      <c r="AL501" s="197"/>
      <c r="AM501" s="197"/>
      <c r="AN501" s="197"/>
      <c r="AO501" s="197"/>
      <c r="AP501" s="197"/>
      <c r="AQ501" s="197"/>
      <c r="AR501" s="197"/>
      <c r="AS501" s="197"/>
      <c r="AT501" s="197"/>
      <c r="AV501" s="420" t="s">
        <v>158</v>
      </c>
      <c r="AW501" s="420"/>
      <c r="AX501" s="420"/>
      <c r="AY501" s="420"/>
      <c r="AZ501" s="420"/>
      <c r="BA501" s="420"/>
      <c r="BB501" s="420"/>
      <c r="BC501" s="420"/>
      <c r="BD501" s="420"/>
      <c r="BE501" s="420"/>
      <c r="BF501" s="420"/>
      <c r="BG501" s="420"/>
      <c r="BH501" s="420"/>
      <c r="BI501" s="420"/>
      <c r="BJ501" s="420"/>
      <c r="BK501" s="420"/>
      <c r="BL501" s="420"/>
      <c r="BM501" s="420"/>
      <c r="BN501" s="420"/>
      <c r="BO501" s="420"/>
      <c r="BP501" s="420"/>
      <c r="BQ501" s="420"/>
      <c r="BR501" s="420"/>
      <c r="BS501" s="420"/>
      <c r="BT501" s="322" t="s">
        <v>310</v>
      </c>
      <c r="BU501" s="322"/>
      <c r="BV501" s="322"/>
      <c r="BW501" s="322"/>
      <c r="BX501" s="322"/>
      <c r="BY501" s="322"/>
      <c r="BZ501" s="322"/>
      <c r="CA501" s="322"/>
      <c r="CB501" s="322"/>
      <c r="CC501" s="322"/>
      <c r="CD501" s="322"/>
      <c r="CE501" s="322"/>
      <c r="CF501" s="322"/>
      <c r="CG501" s="420" t="s">
        <v>184</v>
      </c>
      <c r="CH501" s="420"/>
      <c r="CI501" s="420"/>
      <c r="CJ501" s="420"/>
      <c r="CK501" s="420"/>
      <c r="CL501" s="420"/>
      <c r="CM501" s="420"/>
      <c r="CN501" s="420"/>
    </row>
    <row r="502" spans="4:92" ht="14.25" customHeight="1" x14ac:dyDescent="0.35">
      <c r="D502" s="207" t="s">
        <v>840</v>
      </c>
      <c r="E502" s="207"/>
      <c r="F502" s="207"/>
      <c r="G502" s="207"/>
      <c r="H502" s="207"/>
      <c r="I502" s="207"/>
      <c r="J502" s="207"/>
      <c r="K502" s="207"/>
      <c r="L502" s="197" t="s">
        <v>827</v>
      </c>
      <c r="M502" s="197"/>
      <c r="N502" s="197"/>
      <c r="O502" s="197"/>
      <c r="P502" s="197"/>
      <c r="Q502" s="197"/>
      <c r="R502" s="197"/>
      <c r="S502" s="197"/>
      <c r="T502" s="197"/>
      <c r="U502" s="197"/>
      <c r="V502" s="197" t="s">
        <v>159</v>
      </c>
      <c r="W502" s="197"/>
      <c r="X502" s="197"/>
      <c r="Y502" s="197"/>
      <c r="Z502" s="197"/>
      <c r="AA502" s="197"/>
      <c r="AB502" s="197"/>
      <c r="AC502" s="197"/>
      <c r="AD502" s="197"/>
      <c r="AE502" s="197" t="s">
        <v>160</v>
      </c>
      <c r="AF502" s="197"/>
      <c r="AG502" s="197"/>
      <c r="AH502" s="197"/>
      <c r="AI502" s="197"/>
      <c r="AJ502" s="197"/>
      <c r="AK502" s="197"/>
      <c r="AL502" s="197"/>
      <c r="AM502" s="197" t="s">
        <v>121</v>
      </c>
      <c r="AN502" s="197"/>
      <c r="AO502" s="197"/>
      <c r="AP502" s="197"/>
      <c r="AQ502" s="197"/>
      <c r="AR502" s="197"/>
      <c r="AS502" s="197"/>
      <c r="AT502" s="197"/>
      <c r="AV502" s="420"/>
      <c r="AW502" s="420"/>
      <c r="AX502" s="420"/>
      <c r="AY502" s="420"/>
      <c r="AZ502" s="420"/>
      <c r="BA502" s="420"/>
      <c r="BB502" s="420"/>
      <c r="BC502" s="420"/>
      <c r="BD502" s="420"/>
      <c r="BE502" s="420"/>
      <c r="BF502" s="420"/>
      <c r="BG502" s="420"/>
      <c r="BH502" s="420"/>
      <c r="BI502" s="420"/>
      <c r="BJ502" s="420"/>
      <c r="BK502" s="420"/>
      <c r="BL502" s="420"/>
      <c r="BM502" s="420"/>
      <c r="BN502" s="420"/>
      <c r="BO502" s="420"/>
      <c r="BP502" s="420"/>
      <c r="BQ502" s="420"/>
      <c r="BR502" s="420"/>
      <c r="BS502" s="420"/>
      <c r="BT502" s="322"/>
      <c r="BU502" s="322"/>
      <c r="BV502" s="322"/>
      <c r="BW502" s="322"/>
      <c r="BX502" s="322"/>
      <c r="BY502" s="322"/>
      <c r="BZ502" s="322"/>
      <c r="CA502" s="322"/>
      <c r="CB502" s="322"/>
      <c r="CC502" s="322"/>
      <c r="CD502" s="322"/>
      <c r="CE502" s="322"/>
      <c r="CF502" s="322"/>
      <c r="CG502" s="420"/>
      <c r="CH502" s="420"/>
      <c r="CI502" s="420"/>
      <c r="CJ502" s="420"/>
      <c r="CK502" s="420"/>
      <c r="CL502" s="420"/>
      <c r="CM502" s="420"/>
      <c r="CN502" s="420"/>
    </row>
    <row r="503" spans="4:92" ht="14.25" customHeight="1" x14ac:dyDescent="0.35">
      <c r="D503" s="207"/>
      <c r="E503" s="207"/>
      <c r="F503" s="207"/>
      <c r="G503" s="207"/>
      <c r="H503" s="207"/>
      <c r="I503" s="207"/>
      <c r="J503" s="207"/>
      <c r="K503" s="207"/>
      <c r="L503" s="197"/>
      <c r="M503" s="197"/>
      <c r="N503" s="197"/>
      <c r="O503" s="197"/>
      <c r="P503" s="197"/>
      <c r="Q503" s="197"/>
      <c r="R503" s="197"/>
      <c r="S503" s="197"/>
      <c r="T503" s="197"/>
      <c r="U503" s="197"/>
      <c r="V503" s="197"/>
      <c r="W503" s="197"/>
      <c r="X503" s="197"/>
      <c r="Y503" s="197"/>
      <c r="Z503" s="197"/>
      <c r="AA503" s="197"/>
      <c r="AB503" s="197"/>
      <c r="AC503" s="197"/>
      <c r="AD503" s="197"/>
      <c r="AE503" s="197"/>
      <c r="AF503" s="197"/>
      <c r="AG503" s="197"/>
      <c r="AH503" s="197"/>
      <c r="AI503" s="197"/>
      <c r="AJ503" s="197"/>
      <c r="AK503" s="197"/>
      <c r="AL503" s="197"/>
      <c r="AM503" s="197"/>
      <c r="AN503" s="197"/>
      <c r="AO503" s="197"/>
      <c r="AP503" s="197"/>
      <c r="AQ503" s="197"/>
      <c r="AR503" s="197"/>
      <c r="AS503" s="197"/>
      <c r="AT503" s="197"/>
      <c r="AV503" s="323" t="s">
        <v>335</v>
      </c>
      <c r="AW503" s="323"/>
      <c r="AX503" s="323"/>
      <c r="AY503" s="323"/>
      <c r="AZ503" s="323"/>
      <c r="BA503" s="323"/>
      <c r="BB503" s="323"/>
      <c r="BC503" s="323"/>
      <c r="BD503" s="323"/>
      <c r="BE503" s="323"/>
      <c r="BF503" s="323"/>
      <c r="BG503" s="323"/>
      <c r="BH503" s="323"/>
      <c r="BI503" s="323"/>
      <c r="BJ503" s="323"/>
      <c r="BK503" s="323"/>
      <c r="BL503" s="323"/>
      <c r="BM503" s="323"/>
      <c r="BN503" s="323"/>
      <c r="BO503" s="323"/>
      <c r="BP503" s="323"/>
      <c r="BQ503" s="323"/>
      <c r="BR503" s="323"/>
      <c r="BS503" s="323"/>
      <c r="BT503" s="323">
        <v>6</v>
      </c>
      <c r="BU503" s="323"/>
      <c r="BV503" s="323"/>
      <c r="BW503" s="323"/>
      <c r="BX503" s="323"/>
      <c r="BY503" s="323"/>
      <c r="BZ503" s="323"/>
      <c r="CA503" s="323"/>
      <c r="CB503" s="323"/>
      <c r="CC503" s="323"/>
      <c r="CD503" s="323"/>
      <c r="CE503" s="323"/>
      <c r="CF503" s="323"/>
      <c r="CG503" s="416">
        <f>+BT503/$BT$507*100</f>
        <v>3.0769230769230771</v>
      </c>
      <c r="CH503" s="417"/>
      <c r="CI503" s="417"/>
      <c r="CJ503" s="417"/>
      <c r="CK503" s="417"/>
      <c r="CL503" s="417"/>
      <c r="CM503" s="417"/>
      <c r="CN503" s="418"/>
    </row>
    <row r="504" spans="4:92" ht="14.25" customHeight="1" x14ac:dyDescent="0.35">
      <c r="D504" s="205" t="s">
        <v>119</v>
      </c>
      <c r="E504" s="205"/>
      <c r="F504" s="205"/>
      <c r="G504" s="205"/>
      <c r="H504" s="205"/>
      <c r="I504" s="205"/>
      <c r="J504" s="205"/>
      <c r="K504" s="205"/>
      <c r="L504" s="205">
        <v>0</v>
      </c>
      <c r="M504" s="205"/>
      <c r="N504" s="205"/>
      <c r="O504" s="205"/>
      <c r="P504" s="205"/>
      <c r="Q504" s="205"/>
      <c r="R504" s="205"/>
      <c r="S504" s="205"/>
      <c r="T504" s="205"/>
      <c r="U504" s="205"/>
      <c r="V504" s="206">
        <v>97</v>
      </c>
      <c r="W504" s="206"/>
      <c r="X504" s="206"/>
      <c r="Y504" s="206"/>
      <c r="Z504" s="206"/>
      <c r="AA504" s="206"/>
      <c r="AB504" s="206"/>
      <c r="AC504" s="206"/>
      <c r="AD504" s="206"/>
      <c r="AE504" s="206">
        <v>85</v>
      </c>
      <c r="AF504" s="206"/>
      <c r="AG504" s="206"/>
      <c r="AH504" s="206"/>
      <c r="AI504" s="206"/>
      <c r="AJ504" s="206"/>
      <c r="AK504" s="206"/>
      <c r="AL504" s="206"/>
      <c r="AM504" s="205">
        <f>SUM(L504:AL504)</f>
        <v>182</v>
      </c>
      <c r="AN504" s="205"/>
      <c r="AO504" s="205"/>
      <c r="AP504" s="205"/>
      <c r="AQ504" s="205"/>
      <c r="AR504" s="205"/>
      <c r="AS504" s="205"/>
      <c r="AT504" s="205"/>
      <c r="AV504" s="323" t="s">
        <v>336</v>
      </c>
      <c r="AW504" s="323"/>
      <c r="AX504" s="323"/>
      <c r="AY504" s="323"/>
      <c r="AZ504" s="323"/>
      <c r="BA504" s="323"/>
      <c r="BB504" s="323"/>
      <c r="BC504" s="323"/>
      <c r="BD504" s="323"/>
      <c r="BE504" s="323"/>
      <c r="BF504" s="323"/>
      <c r="BG504" s="323"/>
      <c r="BH504" s="323"/>
      <c r="BI504" s="323"/>
      <c r="BJ504" s="323"/>
      <c r="BK504" s="323"/>
      <c r="BL504" s="323"/>
      <c r="BM504" s="323"/>
      <c r="BN504" s="323"/>
      <c r="BO504" s="323"/>
      <c r="BP504" s="323"/>
      <c r="BQ504" s="323"/>
      <c r="BR504" s="323"/>
      <c r="BS504" s="323"/>
      <c r="BT504" s="323">
        <v>27</v>
      </c>
      <c r="BU504" s="323"/>
      <c r="BV504" s="323"/>
      <c r="BW504" s="323"/>
      <c r="BX504" s="323"/>
      <c r="BY504" s="323"/>
      <c r="BZ504" s="323"/>
      <c r="CA504" s="323"/>
      <c r="CB504" s="323"/>
      <c r="CC504" s="323"/>
      <c r="CD504" s="323"/>
      <c r="CE504" s="323"/>
      <c r="CF504" s="323"/>
      <c r="CG504" s="416">
        <f t="shared" ref="CG504:CG506" si="33">+BT504/$BT$507*100</f>
        <v>13.846153846153847</v>
      </c>
      <c r="CH504" s="417"/>
      <c r="CI504" s="417"/>
      <c r="CJ504" s="417"/>
      <c r="CK504" s="417"/>
      <c r="CL504" s="417"/>
      <c r="CM504" s="417"/>
      <c r="CN504" s="418"/>
    </row>
    <row r="505" spans="4:92" ht="14.25" customHeight="1" x14ac:dyDescent="0.35">
      <c r="D505" s="205" t="s">
        <v>108</v>
      </c>
      <c r="E505" s="205"/>
      <c r="F505" s="205"/>
      <c r="G505" s="205"/>
      <c r="H505" s="205"/>
      <c r="I505" s="205"/>
      <c r="J505" s="205"/>
      <c r="K505" s="205"/>
      <c r="L505" s="205">
        <v>0</v>
      </c>
      <c r="M505" s="205"/>
      <c r="N505" s="205"/>
      <c r="O505" s="205"/>
      <c r="P505" s="205"/>
      <c r="Q505" s="205"/>
      <c r="R505" s="205"/>
      <c r="S505" s="205"/>
      <c r="T505" s="205"/>
      <c r="U505" s="205"/>
      <c r="V505" s="206">
        <v>1</v>
      </c>
      <c r="W505" s="206"/>
      <c r="X505" s="206"/>
      <c r="Y505" s="206"/>
      <c r="Z505" s="206"/>
      <c r="AA505" s="206"/>
      <c r="AB505" s="206"/>
      <c r="AC505" s="206"/>
      <c r="AD505" s="206"/>
      <c r="AE505" s="206">
        <v>0</v>
      </c>
      <c r="AF505" s="206"/>
      <c r="AG505" s="206"/>
      <c r="AH505" s="206"/>
      <c r="AI505" s="206"/>
      <c r="AJ505" s="206"/>
      <c r="AK505" s="206"/>
      <c r="AL505" s="206"/>
      <c r="AM505" s="205">
        <f t="shared" ref="AM505:AM507" si="34">SUM(L505:AL505)</f>
        <v>1</v>
      </c>
      <c r="AN505" s="205"/>
      <c r="AO505" s="205"/>
      <c r="AP505" s="205"/>
      <c r="AQ505" s="205"/>
      <c r="AR505" s="205"/>
      <c r="AS505" s="205"/>
      <c r="AT505" s="205"/>
      <c r="AV505" s="323" t="s">
        <v>337</v>
      </c>
      <c r="AW505" s="323"/>
      <c r="AX505" s="323"/>
      <c r="AY505" s="323"/>
      <c r="AZ505" s="323"/>
      <c r="BA505" s="323"/>
      <c r="BB505" s="323"/>
      <c r="BC505" s="323"/>
      <c r="BD505" s="323"/>
      <c r="BE505" s="323"/>
      <c r="BF505" s="323"/>
      <c r="BG505" s="323"/>
      <c r="BH505" s="323"/>
      <c r="BI505" s="323"/>
      <c r="BJ505" s="323"/>
      <c r="BK505" s="323"/>
      <c r="BL505" s="323"/>
      <c r="BM505" s="323"/>
      <c r="BN505" s="323"/>
      <c r="BO505" s="323"/>
      <c r="BP505" s="323"/>
      <c r="BQ505" s="323"/>
      <c r="BR505" s="323"/>
      <c r="BS505" s="323"/>
      <c r="BT505" s="323">
        <v>35</v>
      </c>
      <c r="BU505" s="323"/>
      <c r="BV505" s="323"/>
      <c r="BW505" s="323"/>
      <c r="BX505" s="323"/>
      <c r="BY505" s="323"/>
      <c r="BZ505" s="323"/>
      <c r="CA505" s="323"/>
      <c r="CB505" s="323"/>
      <c r="CC505" s="323"/>
      <c r="CD505" s="323"/>
      <c r="CE505" s="323"/>
      <c r="CF505" s="323"/>
      <c r="CG505" s="416">
        <f t="shared" si="33"/>
        <v>17.948717948717949</v>
      </c>
      <c r="CH505" s="417"/>
      <c r="CI505" s="417"/>
      <c r="CJ505" s="417"/>
      <c r="CK505" s="417"/>
      <c r="CL505" s="417"/>
      <c r="CM505" s="417"/>
      <c r="CN505" s="418"/>
    </row>
    <row r="506" spans="4:92" ht="14.25" customHeight="1" x14ac:dyDescent="0.35">
      <c r="D506" s="205" t="s">
        <v>233</v>
      </c>
      <c r="E506" s="205"/>
      <c r="F506" s="205"/>
      <c r="G506" s="205"/>
      <c r="H506" s="205"/>
      <c r="I506" s="205"/>
      <c r="J506" s="205"/>
      <c r="K506" s="205"/>
      <c r="L506" s="205">
        <v>0</v>
      </c>
      <c r="M506" s="205"/>
      <c r="N506" s="205"/>
      <c r="O506" s="205"/>
      <c r="P506" s="205"/>
      <c r="Q506" s="205"/>
      <c r="R506" s="205"/>
      <c r="S506" s="205"/>
      <c r="T506" s="205"/>
      <c r="U506" s="205"/>
      <c r="V506" s="206">
        <v>10</v>
      </c>
      <c r="W506" s="206"/>
      <c r="X506" s="206"/>
      <c r="Y506" s="206"/>
      <c r="Z506" s="206"/>
      <c r="AA506" s="206"/>
      <c r="AB506" s="206"/>
      <c r="AC506" s="206"/>
      <c r="AD506" s="206"/>
      <c r="AE506" s="206">
        <v>4</v>
      </c>
      <c r="AF506" s="206"/>
      <c r="AG506" s="206"/>
      <c r="AH506" s="206"/>
      <c r="AI506" s="206"/>
      <c r="AJ506" s="206"/>
      <c r="AK506" s="206"/>
      <c r="AL506" s="206"/>
      <c r="AM506" s="205">
        <f t="shared" si="34"/>
        <v>14</v>
      </c>
      <c r="AN506" s="205"/>
      <c r="AO506" s="205"/>
      <c r="AP506" s="205"/>
      <c r="AQ506" s="205"/>
      <c r="AR506" s="205"/>
      <c r="AS506" s="205"/>
      <c r="AT506" s="205"/>
      <c r="AV506" s="323" t="s">
        <v>338</v>
      </c>
      <c r="AW506" s="323"/>
      <c r="AX506" s="323"/>
      <c r="AY506" s="323"/>
      <c r="AZ506" s="323"/>
      <c r="BA506" s="323"/>
      <c r="BB506" s="323"/>
      <c r="BC506" s="323"/>
      <c r="BD506" s="323"/>
      <c r="BE506" s="323"/>
      <c r="BF506" s="323"/>
      <c r="BG506" s="323"/>
      <c r="BH506" s="323"/>
      <c r="BI506" s="323"/>
      <c r="BJ506" s="323"/>
      <c r="BK506" s="323"/>
      <c r="BL506" s="323"/>
      <c r="BM506" s="323"/>
      <c r="BN506" s="323"/>
      <c r="BO506" s="323"/>
      <c r="BP506" s="323"/>
      <c r="BQ506" s="323"/>
      <c r="BR506" s="323"/>
      <c r="BS506" s="323"/>
      <c r="BT506" s="323">
        <v>127</v>
      </c>
      <c r="BU506" s="323"/>
      <c r="BV506" s="323"/>
      <c r="BW506" s="323"/>
      <c r="BX506" s="323"/>
      <c r="BY506" s="323"/>
      <c r="BZ506" s="323"/>
      <c r="CA506" s="323"/>
      <c r="CB506" s="323"/>
      <c r="CC506" s="323"/>
      <c r="CD506" s="323"/>
      <c r="CE506" s="323"/>
      <c r="CF506" s="323"/>
      <c r="CG506" s="416">
        <f t="shared" si="33"/>
        <v>65.128205128205124</v>
      </c>
      <c r="CH506" s="417"/>
      <c r="CI506" s="417"/>
      <c r="CJ506" s="417"/>
      <c r="CK506" s="417"/>
      <c r="CL506" s="417"/>
      <c r="CM506" s="417"/>
      <c r="CN506" s="418"/>
    </row>
    <row r="507" spans="4:92" ht="14.25" customHeight="1" x14ac:dyDescent="0.35">
      <c r="D507" s="205" t="s">
        <v>841</v>
      </c>
      <c r="E507" s="205"/>
      <c r="F507" s="205"/>
      <c r="G507" s="205"/>
      <c r="H507" s="205"/>
      <c r="I507" s="205"/>
      <c r="J507" s="205"/>
      <c r="K507" s="205"/>
      <c r="L507" s="205">
        <v>0</v>
      </c>
      <c r="M507" s="205"/>
      <c r="N507" s="205"/>
      <c r="O507" s="205"/>
      <c r="P507" s="205"/>
      <c r="Q507" s="205"/>
      <c r="R507" s="205"/>
      <c r="S507" s="205"/>
      <c r="T507" s="205"/>
      <c r="U507" s="205"/>
      <c r="V507" s="206">
        <v>1</v>
      </c>
      <c r="W507" s="206"/>
      <c r="X507" s="206"/>
      <c r="Y507" s="206"/>
      <c r="Z507" s="206"/>
      <c r="AA507" s="206"/>
      <c r="AB507" s="206"/>
      <c r="AC507" s="206"/>
      <c r="AD507" s="206"/>
      <c r="AE507" s="206">
        <v>0</v>
      </c>
      <c r="AF507" s="206"/>
      <c r="AG507" s="206"/>
      <c r="AH507" s="206"/>
      <c r="AI507" s="206"/>
      <c r="AJ507" s="206"/>
      <c r="AK507" s="206"/>
      <c r="AL507" s="206"/>
      <c r="AM507" s="205">
        <f t="shared" si="34"/>
        <v>1</v>
      </c>
      <c r="AN507" s="205"/>
      <c r="AO507" s="205"/>
      <c r="AP507" s="205"/>
      <c r="AQ507" s="205"/>
      <c r="AR507" s="205"/>
      <c r="AS507" s="205"/>
      <c r="AT507" s="205"/>
      <c r="AV507" s="403" t="s">
        <v>867</v>
      </c>
      <c r="AW507" s="403"/>
      <c r="AX507" s="403"/>
      <c r="AY507" s="403"/>
      <c r="AZ507" s="403"/>
      <c r="BA507" s="403"/>
      <c r="BB507" s="403"/>
      <c r="BC507" s="403"/>
      <c r="BD507" s="403"/>
      <c r="BE507" s="403"/>
      <c r="BF507" s="403"/>
      <c r="BG507" s="403"/>
      <c r="BH507" s="403"/>
      <c r="BI507" s="403"/>
      <c r="BJ507" s="403"/>
      <c r="BK507" s="403"/>
      <c r="BL507" s="403"/>
      <c r="BM507" s="403"/>
      <c r="BN507" s="403"/>
      <c r="BO507" s="403"/>
      <c r="BP507" s="403"/>
      <c r="BQ507" s="403"/>
      <c r="BR507" s="403"/>
      <c r="BS507" s="403"/>
      <c r="BT507" s="403">
        <f>SUM(BT503:CF506)</f>
        <v>195</v>
      </c>
      <c r="BU507" s="403"/>
      <c r="BV507" s="403"/>
      <c r="BW507" s="403"/>
      <c r="BX507" s="403"/>
      <c r="BY507" s="403"/>
      <c r="BZ507" s="403"/>
      <c r="CA507" s="403"/>
      <c r="CB507" s="403"/>
      <c r="CC507" s="403"/>
      <c r="CD507" s="403"/>
      <c r="CE507" s="403"/>
      <c r="CF507" s="403"/>
      <c r="CG507" s="419">
        <f>SUM(CG503:CN506)</f>
        <v>100</v>
      </c>
      <c r="CH507" s="419"/>
      <c r="CI507" s="419"/>
      <c r="CJ507" s="419"/>
      <c r="CK507" s="419"/>
      <c r="CL507" s="419"/>
      <c r="CM507" s="419"/>
      <c r="CN507" s="419"/>
    </row>
    <row r="508" spans="4:92" ht="14.25" customHeight="1" x14ac:dyDescent="0.35">
      <c r="D508" s="314" t="s">
        <v>1114</v>
      </c>
      <c r="E508" s="314"/>
      <c r="F508" s="314"/>
      <c r="G508" s="314"/>
      <c r="H508" s="314"/>
      <c r="I508" s="314"/>
      <c r="J508" s="314"/>
      <c r="K508" s="314"/>
      <c r="L508" s="314"/>
      <c r="M508" s="314"/>
      <c r="N508" s="314"/>
      <c r="O508" s="314"/>
      <c r="P508" s="314"/>
      <c r="Q508" s="314"/>
      <c r="R508" s="314"/>
      <c r="S508" s="314"/>
      <c r="T508" s="314"/>
      <c r="U508" s="314"/>
      <c r="V508" s="314"/>
      <c r="W508" s="314"/>
      <c r="X508" s="314"/>
      <c r="Y508" s="314"/>
      <c r="Z508" s="314"/>
      <c r="AA508" s="314"/>
      <c r="AB508" s="314"/>
      <c r="AC508" s="314"/>
      <c r="AD508" s="314"/>
      <c r="AE508" s="314"/>
      <c r="AF508" s="314"/>
      <c r="AG508" s="314"/>
      <c r="AH508" s="314"/>
      <c r="AI508" s="314"/>
      <c r="AJ508" s="314"/>
      <c r="AK508" s="314"/>
      <c r="AL508" s="314"/>
      <c r="AM508" s="314"/>
      <c r="AN508" s="314"/>
      <c r="AO508" s="314"/>
      <c r="AP508" s="314"/>
      <c r="AQ508" s="314"/>
      <c r="AR508" s="314"/>
      <c r="AS508" s="314"/>
      <c r="AT508" s="314"/>
      <c r="AV508" s="314" t="s">
        <v>1114</v>
      </c>
      <c r="AW508" s="314"/>
      <c r="AX508" s="314"/>
      <c r="AY508" s="314"/>
      <c r="AZ508" s="314"/>
      <c r="BA508" s="314"/>
      <c r="BB508" s="314"/>
      <c r="BC508" s="314"/>
      <c r="BD508" s="314"/>
      <c r="BE508" s="314"/>
      <c r="BF508" s="314"/>
      <c r="BG508" s="314"/>
      <c r="BH508" s="314"/>
      <c r="BI508" s="314"/>
      <c r="BJ508" s="314"/>
      <c r="BK508" s="314"/>
      <c r="BL508" s="314"/>
      <c r="BM508" s="314"/>
      <c r="BN508" s="314"/>
      <c r="BO508" s="314"/>
      <c r="BP508" s="314"/>
      <c r="BQ508" s="314"/>
      <c r="BR508" s="314"/>
      <c r="BS508" s="314"/>
      <c r="BT508" s="314"/>
      <c r="BU508" s="314"/>
      <c r="BV508" s="314"/>
      <c r="BW508" s="314"/>
      <c r="BX508" s="314"/>
      <c r="BY508" s="314"/>
      <c r="BZ508" s="314"/>
      <c r="CA508" s="314"/>
      <c r="CB508" s="314"/>
      <c r="CC508" s="314"/>
      <c r="CD508" s="314"/>
      <c r="CE508" s="314"/>
      <c r="CF508" s="314"/>
      <c r="CG508" s="314"/>
      <c r="CH508" s="314"/>
      <c r="CI508" s="314"/>
      <c r="CJ508" s="314"/>
      <c r="CK508" s="314"/>
      <c r="CL508" s="314"/>
      <c r="CM508" s="314"/>
      <c r="CN508" s="314"/>
    </row>
    <row r="509" spans="4:92" ht="14.25" customHeight="1" x14ac:dyDescent="0.35"/>
    <row r="510" spans="4:92" ht="14.25" customHeight="1" x14ac:dyDescent="0.35">
      <c r="D510" s="208" t="s">
        <v>829</v>
      </c>
      <c r="E510" s="208"/>
      <c r="F510" s="208"/>
      <c r="G510" s="208"/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208"/>
      <c r="Z510" s="208"/>
      <c r="AA510" s="208"/>
      <c r="AB510" s="208"/>
      <c r="AC510" s="208"/>
      <c r="AD510" s="208"/>
      <c r="AE510" s="208"/>
      <c r="AF510" s="208"/>
      <c r="AG510" s="208"/>
      <c r="AH510" s="208"/>
      <c r="AI510" s="208"/>
      <c r="AJ510" s="208"/>
      <c r="AK510" s="208"/>
      <c r="AL510" s="208"/>
      <c r="AM510" s="208"/>
      <c r="AN510" s="208"/>
      <c r="AO510" s="208"/>
      <c r="AP510" s="208"/>
      <c r="AQ510" s="208"/>
      <c r="AR510" s="208"/>
      <c r="AS510" s="208"/>
      <c r="AT510" s="208"/>
      <c r="AV510" s="315" t="s">
        <v>857</v>
      </c>
      <c r="AW510" s="315"/>
      <c r="AX510" s="315"/>
      <c r="AY510" s="315"/>
      <c r="AZ510" s="315"/>
      <c r="BA510" s="315"/>
      <c r="BB510" s="315"/>
      <c r="BC510" s="315"/>
      <c r="BD510" s="315"/>
      <c r="BE510" s="315"/>
      <c r="BF510" s="315"/>
      <c r="BG510" s="315"/>
      <c r="BH510" s="315"/>
      <c r="BI510" s="315"/>
      <c r="BJ510" s="315"/>
      <c r="BK510" s="315"/>
      <c r="BL510" s="315"/>
      <c r="BM510" s="315"/>
      <c r="BN510" s="315"/>
      <c r="BO510" s="315"/>
      <c r="BP510" s="315"/>
      <c r="BQ510" s="315"/>
      <c r="BR510" s="315"/>
      <c r="BS510" s="315"/>
      <c r="BT510" s="315"/>
      <c r="BU510" s="315"/>
      <c r="BV510" s="315"/>
      <c r="BW510" s="315"/>
      <c r="BX510" s="315"/>
      <c r="BY510" s="315"/>
      <c r="BZ510" s="315"/>
      <c r="CA510" s="315"/>
      <c r="CB510" s="315"/>
      <c r="CC510" s="315"/>
      <c r="CD510" s="315"/>
      <c r="CE510" s="315"/>
      <c r="CF510" s="315"/>
      <c r="CG510" s="315"/>
      <c r="CH510" s="315"/>
      <c r="CI510" s="315"/>
      <c r="CJ510" s="315"/>
      <c r="CK510" s="315"/>
      <c r="CL510" s="315"/>
      <c r="CM510" s="315"/>
      <c r="CN510" s="315"/>
    </row>
    <row r="511" spans="4:92" ht="14.25" customHeight="1" x14ac:dyDescent="0.35">
      <c r="D511" s="209"/>
      <c r="E511" s="209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09"/>
      <c r="AT511" s="209"/>
      <c r="AV511" s="315"/>
      <c r="AW511" s="315"/>
      <c r="AX511" s="315"/>
      <c r="AY511" s="315"/>
      <c r="AZ511" s="315"/>
      <c r="BA511" s="315"/>
      <c r="BB511" s="315"/>
      <c r="BC511" s="315"/>
      <c r="BD511" s="315"/>
      <c r="BE511" s="315"/>
      <c r="BF511" s="315"/>
      <c r="BG511" s="315"/>
      <c r="BH511" s="315"/>
      <c r="BI511" s="315"/>
      <c r="BJ511" s="315"/>
      <c r="BK511" s="315"/>
      <c r="BL511" s="315"/>
      <c r="BM511" s="315"/>
      <c r="BN511" s="315"/>
      <c r="BO511" s="315"/>
      <c r="BP511" s="315"/>
      <c r="BQ511" s="315"/>
      <c r="BR511" s="315"/>
      <c r="BS511" s="315"/>
      <c r="BT511" s="315"/>
      <c r="BU511" s="315"/>
      <c r="BV511" s="315"/>
      <c r="BW511" s="315"/>
      <c r="BX511" s="315"/>
      <c r="BY511" s="315"/>
      <c r="BZ511" s="315"/>
      <c r="CA511" s="315"/>
      <c r="CB511" s="315"/>
      <c r="CC511" s="315"/>
      <c r="CD511" s="315"/>
      <c r="CE511" s="315"/>
      <c r="CF511" s="315"/>
      <c r="CG511" s="315"/>
      <c r="CH511" s="315"/>
      <c r="CI511" s="315"/>
      <c r="CJ511" s="315"/>
      <c r="CK511" s="315"/>
      <c r="CL511" s="315"/>
      <c r="CM511" s="315"/>
      <c r="CN511" s="315"/>
    </row>
    <row r="512" spans="4:92" ht="14.25" customHeight="1" x14ac:dyDescent="0.35">
      <c r="D512" s="215" t="s">
        <v>331</v>
      </c>
      <c r="E512" s="216"/>
      <c r="F512" s="216"/>
      <c r="G512" s="216"/>
      <c r="H512" s="216"/>
      <c r="I512" s="216"/>
      <c r="J512" s="216"/>
      <c r="K512" s="216"/>
      <c r="L512" s="216"/>
      <c r="M512" s="216"/>
      <c r="N512" s="216"/>
      <c r="O512" s="216"/>
      <c r="P512" s="216"/>
      <c r="Q512" s="216"/>
      <c r="R512" s="216"/>
      <c r="S512" s="216"/>
      <c r="T512" s="216"/>
      <c r="U512" s="216"/>
      <c r="V512" s="216"/>
      <c r="W512" s="216"/>
      <c r="X512" s="216"/>
      <c r="Y512" s="216"/>
      <c r="Z512" s="216"/>
      <c r="AA512" s="216"/>
      <c r="AB512" s="216"/>
      <c r="AC512" s="216"/>
      <c r="AD512" s="216"/>
      <c r="AE512" s="216"/>
      <c r="AF512" s="217"/>
      <c r="AG512" s="197" t="s">
        <v>332</v>
      </c>
      <c r="AH512" s="197"/>
      <c r="AI512" s="197"/>
      <c r="AJ512" s="197"/>
      <c r="AK512" s="197"/>
      <c r="AL512" s="197"/>
      <c r="AM512" s="197"/>
      <c r="AN512" s="197"/>
      <c r="AO512" s="197"/>
      <c r="AP512" s="197"/>
      <c r="AQ512" s="197"/>
      <c r="AR512" s="197"/>
      <c r="AS512" s="197"/>
      <c r="AT512" s="197"/>
      <c r="AV512" s="197" t="s">
        <v>331</v>
      </c>
      <c r="AW512" s="197"/>
      <c r="AX512" s="197"/>
      <c r="AY512" s="197"/>
      <c r="AZ512" s="197"/>
      <c r="BA512" s="197"/>
      <c r="BB512" s="197"/>
      <c r="BC512" s="197"/>
      <c r="BD512" s="197"/>
      <c r="BE512" s="197"/>
      <c r="BF512" s="197"/>
      <c r="BG512" s="197"/>
      <c r="BH512" s="197"/>
      <c r="BI512" s="197"/>
      <c r="BJ512" s="197"/>
      <c r="BK512" s="197"/>
      <c r="BL512" s="197"/>
      <c r="BM512" s="197"/>
      <c r="BN512" s="197"/>
      <c r="BO512" s="197"/>
      <c r="BP512" s="197"/>
      <c r="BQ512" s="197"/>
      <c r="BR512" s="197"/>
      <c r="BS512" s="197"/>
      <c r="BT512" s="197"/>
      <c r="BU512" s="197"/>
      <c r="BV512" s="197"/>
      <c r="BW512" s="197"/>
      <c r="BX512" s="197"/>
      <c r="BY512" s="197"/>
      <c r="BZ512" s="197"/>
      <c r="CA512" s="197"/>
      <c r="CB512" s="197"/>
      <c r="CC512" s="197"/>
      <c r="CD512" s="197" t="s">
        <v>332</v>
      </c>
      <c r="CE512" s="197"/>
      <c r="CF512" s="197"/>
      <c r="CG512" s="197"/>
      <c r="CH512" s="197"/>
      <c r="CI512" s="197"/>
      <c r="CJ512" s="197"/>
      <c r="CK512" s="197"/>
      <c r="CL512" s="197"/>
      <c r="CM512" s="197"/>
      <c r="CN512" s="197"/>
    </row>
    <row r="513" spans="4:94" ht="14.25" customHeight="1" x14ac:dyDescent="0.35">
      <c r="D513" s="221"/>
      <c r="E513" s="222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2"/>
      <c r="AC513" s="222"/>
      <c r="AD513" s="222"/>
      <c r="AE513" s="222"/>
      <c r="AF513" s="223"/>
      <c r="AG513" s="197" t="s">
        <v>121</v>
      </c>
      <c r="AH513" s="197"/>
      <c r="AI513" s="197"/>
      <c r="AJ513" s="197"/>
      <c r="AK513" s="195" t="s">
        <v>836</v>
      </c>
      <c r="AL513" s="196"/>
      <c r="AM513" s="196"/>
      <c r="AN513" s="196"/>
      <c r="AO513" s="197" t="s">
        <v>837</v>
      </c>
      <c r="AP513" s="197"/>
      <c r="AQ513" s="197"/>
      <c r="AR513" s="195" t="s">
        <v>112</v>
      </c>
      <c r="AS513" s="196"/>
      <c r="AT513" s="198"/>
      <c r="AV513" s="197"/>
      <c r="AW513" s="197"/>
      <c r="AX513" s="197"/>
      <c r="AY513" s="197"/>
      <c r="AZ513" s="197"/>
      <c r="BA513" s="197"/>
      <c r="BB513" s="197"/>
      <c r="BC513" s="197"/>
      <c r="BD513" s="197"/>
      <c r="BE513" s="197"/>
      <c r="BF513" s="197"/>
      <c r="BG513" s="197"/>
      <c r="BH513" s="197"/>
      <c r="BI513" s="197"/>
      <c r="BJ513" s="197"/>
      <c r="BK513" s="197"/>
      <c r="BL513" s="197"/>
      <c r="BM513" s="197"/>
      <c r="BN513" s="197"/>
      <c r="BO513" s="197"/>
      <c r="BP513" s="197"/>
      <c r="BQ513" s="197"/>
      <c r="BR513" s="197"/>
      <c r="BS513" s="197"/>
      <c r="BT513" s="197"/>
      <c r="BU513" s="197"/>
      <c r="BV513" s="197"/>
      <c r="BW513" s="197"/>
      <c r="BX513" s="197"/>
      <c r="BY513" s="197"/>
      <c r="BZ513" s="197"/>
      <c r="CA513" s="197"/>
      <c r="CB513" s="197"/>
      <c r="CC513" s="197"/>
      <c r="CD513" s="197"/>
      <c r="CE513" s="197"/>
      <c r="CF513" s="197"/>
      <c r="CG513" s="197"/>
      <c r="CH513" s="197"/>
      <c r="CI513" s="197"/>
      <c r="CJ513" s="197"/>
      <c r="CK513" s="197"/>
      <c r="CL513" s="197"/>
      <c r="CM513" s="197"/>
      <c r="CN513" s="197"/>
    </row>
    <row r="514" spans="4:94" ht="25.5" customHeight="1" x14ac:dyDescent="0.35">
      <c r="D514" s="554" t="s">
        <v>830</v>
      </c>
      <c r="E514" s="555"/>
      <c r="F514" s="555"/>
      <c r="G514" s="555"/>
      <c r="H514" s="555"/>
      <c r="I514" s="555"/>
      <c r="J514" s="555"/>
      <c r="K514" s="555"/>
      <c r="L514" s="555"/>
      <c r="M514" s="555"/>
      <c r="N514" s="555"/>
      <c r="O514" s="555"/>
      <c r="P514" s="555"/>
      <c r="Q514" s="555"/>
      <c r="R514" s="555"/>
      <c r="S514" s="555"/>
      <c r="T514" s="555"/>
      <c r="U514" s="555"/>
      <c r="V514" s="555"/>
      <c r="W514" s="555"/>
      <c r="X514" s="555"/>
      <c r="Y514" s="555"/>
      <c r="Z514" s="555"/>
      <c r="AA514" s="555"/>
      <c r="AB514" s="555"/>
      <c r="AC514" s="555"/>
      <c r="AD514" s="555"/>
      <c r="AE514" s="555"/>
      <c r="AF514" s="556"/>
      <c r="AG514" s="194">
        <f>SUM(AK514:AT514)</f>
        <v>3</v>
      </c>
      <c r="AH514" s="194"/>
      <c r="AI514" s="194"/>
      <c r="AJ514" s="194"/>
      <c r="AK514" s="194">
        <v>0</v>
      </c>
      <c r="AL514" s="194"/>
      <c r="AM514" s="194"/>
      <c r="AN514" s="194"/>
      <c r="AO514" s="194">
        <v>1</v>
      </c>
      <c r="AP514" s="194"/>
      <c r="AQ514" s="194"/>
      <c r="AR514" s="194">
        <v>2</v>
      </c>
      <c r="AS514" s="194"/>
      <c r="AT514" s="194"/>
      <c r="AV514" s="213" t="s">
        <v>844</v>
      </c>
      <c r="AW514" s="213"/>
      <c r="AX514" s="213"/>
      <c r="AY514" s="213"/>
      <c r="AZ514" s="213"/>
      <c r="BA514" s="213"/>
      <c r="BB514" s="213"/>
      <c r="BC514" s="213"/>
      <c r="BD514" s="213"/>
      <c r="BE514" s="213"/>
      <c r="BF514" s="213"/>
      <c r="BG514" s="213"/>
      <c r="BH514" s="213"/>
      <c r="BI514" s="213"/>
      <c r="BJ514" s="213"/>
      <c r="BK514" s="213"/>
      <c r="BL514" s="213"/>
      <c r="BM514" s="213"/>
      <c r="BN514" s="213"/>
      <c r="BO514" s="213"/>
      <c r="BP514" s="213"/>
      <c r="BQ514" s="213"/>
      <c r="BR514" s="213"/>
      <c r="BS514" s="213"/>
      <c r="BT514" s="213"/>
      <c r="BU514" s="213"/>
      <c r="BV514" s="213"/>
      <c r="BW514" s="213"/>
      <c r="BX514" s="213"/>
      <c r="BY514" s="213"/>
      <c r="BZ514" s="213"/>
      <c r="CA514" s="213"/>
      <c r="CB514" s="213"/>
      <c r="CC514" s="213"/>
      <c r="CD514" s="206">
        <v>11</v>
      </c>
      <c r="CE514" s="206"/>
      <c r="CF514" s="206"/>
      <c r="CG514" s="206"/>
      <c r="CH514" s="206"/>
      <c r="CI514" s="206"/>
      <c r="CJ514" s="206"/>
      <c r="CK514" s="206"/>
      <c r="CL514" s="206"/>
      <c r="CM514" s="206"/>
      <c r="CN514" s="206"/>
    </row>
    <row r="515" spans="4:94" ht="27" customHeight="1" x14ac:dyDescent="0.35">
      <c r="D515" s="210" t="s">
        <v>831</v>
      </c>
      <c r="E515" s="211"/>
      <c r="F515" s="211"/>
      <c r="G515" s="211"/>
      <c r="H515" s="211"/>
      <c r="I515" s="211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/>
      <c r="Y515" s="211"/>
      <c r="Z515" s="211"/>
      <c r="AA515" s="211"/>
      <c r="AB515" s="211"/>
      <c r="AC515" s="211"/>
      <c r="AD515" s="211"/>
      <c r="AE515" s="211"/>
      <c r="AF515" s="212"/>
      <c r="AG515" s="194">
        <f t="shared" ref="AG515:AG519" si="35">SUM(AK515:AT515)</f>
        <v>14</v>
      </c>
      <c r="AH515" s="194"/>
      <c r="AI515" s="194"/>
      <c r="AJ515" s="194"/>
      <c r="AK515" s="194">
        <v>1</v>
      </c>
      <c r="AL515" s="194"/>
      <c r="AM515" s="194"/>
      <c r="AN515" s="194"/>
      <c r="AO515" s="194">
        <v>0</v>
      </c>
      <c r="AP515" s="194"/>
      <c r="AQ515" s="194"/>
      <c r="AR515" s="194">
        <v>13</v>
      </c>
      <c r="AS515" s="194"/>
      <c r="AT515" s="194"/>
      <c r="AV515" s="213" t="s">
        <v>845</v>
      </c>
      <c r="AW515" s="213"/>
      <c r="AX515" s="213"/>
      <c r="AY515" s="213"/>
      <c r="AZ515" s="213"/>
      <c r="BA515" s="213"/>
      <c r="BB515" s="213"/>
      <c r="BC515" s="213"/>
      <c r="BD515" s="213"/>
      <c r="BE515" s="213"/>
      <c r="BF515" s="213"/>
      <c r="BG515" s="213"/>
      <c r="BH515" s="213"/>
      <c r="BI515" s="213"/>
      <c r="BJ515" s="213"/>
      <c r="BK515" s="213"/>
      <c r="BL515" s="213"/>
      <c r="BM515" s="213"/>
      <c r="BN515" s="213"/>
      <c r="BO515" s="213"/>
      <c r="BP515" s="213"/>
      <c r="BQ515" s="213"/>
      <c r="BR515" s="213"/>
      <c r="BS515" s="213"/>
      <c r="BT515" s="213"/>
      <c r="BU515" s="213"/>
      <c r="BV515" s="213"/>
      <c r="BW515" s="213"/>
      <c r="BX515" s="213"/>
      <c r="BY515" s="213"/>
      <c r="BZ515" s="213"/>
      <c r="CA515" s="213"/>
      <c r="CB515" s="213"/>
      <c r="CC515" s="213"/>
      <c r="CD515" s="206">
        <v>113</v>
      </c>
      <c r="CE515" s="206"/>
      <c r="CF515" s="206"/>
      <c r="CG515" s="206"/>
      <c r="CH515" s="206"/>
      <c r="CI515" s="206"/>
      <c r="CJ515" s="206"/>
      <c r="CK515" s="206"/>
      <c r="CL515" s="206"/>
      <c r="CM515" s="206"/>
      <c r="CN515" s="206"/>
    </row>
    <row r="516" spans="4:94" ht="14.25" customHeight="1" x14ac:dyDescent="0.35">
      <c r="D516" s="210" t="s">
        <v>832</v>
      </c>
      <c r="E516" s="211"/>
      <c r="F516" s="211"/>
      <c r="G516" s="211"/>
      <c r="H516" s="211"/>
      <c r="I516" s="211"/>
      <c r="J516" s="211"/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211"/>
      <c r="Z516" s="211"/>
      <c r="AA516" s="211"/>
      <c r="AB516" s="211"/>
      <c r="AC516" s="211"/>
      <c r="AD516" s="211"/>
      <c r="AE516" s="211"/>
      <c r="AF516" s="212"/>
      <c r="AG516" s="194">
        <f t="shared" si="35"/>
        <v>0</v>
      </c>
      <c r="AH516" s="194"/>
      <c r="AI516" s="194"/>
      <c r="AJ516" s="194"/>
      <c r="AK516" s="194">
        <v>0</v>
      </c>
      <c r="AL516" s="194"/>
      <c r="AM516" s="194"/>
      <c r="AN516" s="194"/>
      <c r="AO516" s="194">
        <v>0</v>
      </c>
      <c r="AP516" s="194"/>
      <c r="AQ516" s="194"/>
      <c r="AR516" s="194">
        <v>0</v>
      </c>
      <c r="AS516" s="194"/>
      <c r="AT516" s="194"/>
      <c r="AV516" s="213" t="s">
        <v>846</v>
      </c>
      <c r="AW516" s="213"/>
      <c r="AX516" s="213"/>
      <c r="AY516" s="213"/>
      <c r="AZ516" s="213"/>
      <c r="BA516" s="213"/>
      <c r="BB516" s="213"/>
      <c r="BC516" s="213"/>
      <c r="BD516" s="213"/>
      <c r="BE516" s="213"/>
      <c r="BF516" s="213"/>
      <c r="BG516" s="213"/>
      <c r="BH516" s="213"/>
      <c r="BI516" s="213"/>
      <c r="BJ516" s="213"/>
      <c r="BK516" s="213"/>
      <c r="BL516" s="213"/>
      <c r="BM516" s="213"/>
      <c r="BN516" s="213"/>
      <c r="BO516" s="213"/>
      <c r="BP516" s="213"/>
      <c r="BQ516" s="213"/>
      <c r="BR516" s="213"/>
      <c r="BS516" s="213"/>
      <c r="BT516" s="213"/>
      <c r="BU516" s="213"/>
      <c r="BV516" s="213"/>
      <c r="BW516" s="213"/>
      <c r="BX516" s="213"/>
      <c r="BY516" s="213"/>
      <c r="BZ516" s="213"/>
      <c r="CA516" s="213"/>
      <c r="CB516" s="213"/>
      <c r="CC516" s="213"/>
      <c r="CD516" s="206">
        <v>150</v>
      </c>
      <c r="CE516" s="206"/>
      <c r="CF516" s="206"/>
      <c r="CG516" s="206"/>
      <c r="CH516" s="206"/>
      <c r="CI516" s="206"/>
      <c r="CJ516" s="206"/>
      <c r="CK516" s="206"/>
      <c r="CL516" s="206"/>
      <c r="CM516" s="206"/>
      <c r="CN516" s="206"/>
    </row>
    <row r="517" spans="4:94" ht="14.25" customHeight="1" x14ac:dyDescent="0.35">
      <c r="D517" s="210" t="s">
        <v>833</v>
      </c>
      <c r="E517" s="211"/>
      <c r="F517" s="211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211"/>
      <c r="AF517" s="212"/>
      <c r="AG517" s="194">
        <f t="shared" si="35"/>
        <v>0</v>
      </c>
      <c r="AH517" s="194"/>
      <c r="AI517" s="194"/>
      <c r="AJ517" s="194"/>
      <c r="AK517" s="194">
        <v>0</v>
      </c>
      <c r="AL517" s="194"/>
      <c r="AM517" s="194"/>
      <c r="AN517" s="194"/>
      <c r="AO517" s="194">
        <v>0</v>
      </c>
      <c r="AP517" s="194"/>
      <c r="AQ517" s="194"/>
      <c r="AR517" s="194">
        <v>0</v>
      </c>
      <c r="AS517" s="194"/>
      <c r="AT517" s="194"/>
      <c r="AU517" s="9"/>
      <c r="AV517" s="213" t="s">
        <v>847</v>
      </c>
      <c r="AW517" s="213"/>
      <c r="AX517" s="213"/>
      <c r="AY517" s="213"/>
      <c r="AZ517" s="213"/>
      <c r="BA517" s="213"/>
      <c r="BB517" s="213"/>
      <c r="BC517" s="213"/>
      <c r="BD517" s="213"/>
      <c r="BE517" s="213"/>
      <c r="BF517" s="213"/>
      <c r="BG517" s="213"/>
      <c r="BH517" s="213"/>
      <c r="BI517" s="213"/>
      <c r="BJ517" s="213"/>
      <c r="BK517" s="213"/>
      <c r="BL517" s="213"/>
      <c r="BM517" s="213"/>
      <c r="BN517" s="213"/>
      <c r="BO517" s="213"/>
      <c r="BP517" s="213"/>
      <c r="BQ517" s="213"/>
      <c r="BR517" s="213"/>
      <c r="BS517" s="213"/>
      <c r="BT517" s="213"/>
      <c r="BU517" s="213"/>
      <c r="BV517" s="213"/>
      <c r="BW517" s="213"/>
      <c r="BX517" s="213"/>
      <c r="BY517" s="213"/>
      <c r="BZ517" s="213"/>
      <c r="CA517" s="213"/>
      <c r="CB517" s="213"/>
      <c r="CC517" s="213"/>
      <c r="CD517" s="206">
        <v>88</v>
      </c>
      <c r="CE517" s="206"/>
      <c r="CF517" s="206"/>
      <c r="CG517" s="206"/>
      <c r="CH517" s="206"/>
      <c r="CI517" s="206"/>
      <c r="CJ517" s="206"/>
      <c r="CK517" s="206"/>
      <c r="CL517" s="206"/>
      <c r="CM517" s="206"/>
      <c r="CN517" s="206"/>
    </row>
    <row r="518" spans="4:94" ht="14.25" customHeight="1" x14ac:dyDescent="0.35">
      <c r="D518" s="210" t="s">
        <v>834</v>
      </c>
      <c r="E518" s="211"/>
      <c r="F518" s="211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211"/>
      <c r="AF518" s="212"/>
      <c r="AG518" s="194">
        <f t="shared" si="35"/>
        <v>9</v>
      </c>
      <c r="AH518" s="194"/>
      <c r="AI518" s="194"/>
      <c r="AJ518" s="194"/>
      <c r="AK518" s="194">
        <v>1</v>
      </c>
      <c r="AL518" s="194"/>
      <c r="AM518" s="194"/>
      <c r="AN518" s="194"/>
      <c r="AO518" s="194">
        <v>1</v>
      </c>
      <c r="AP518" s="194"/>
      <c r="AQ518" s="194"/>
      <c r="AR518" s="194">
        <v>7</v>
      </c>
      <c r="AS518" s="194"/>
      <c r="AT518" s="194"/>
      <c r="AU518" s="9"/>
      <c r="AV518" s="213" t="s">
        <v>856</v>
      </c>
      <c r="AW518" s="213"/>
      <c r="AX518" s="213"/>
      <c r="AY518" s="213"/>
      <c r="AZ518" s="213"/>
      <c r="BA518" s="213"/>
      <c r="BB518" s="213"/>
      <c r="BC518" s="213"/>
      <c r="BD518" s="213"/>
      <c r="BE518" s="213"/>
      <c r="BF518" s="213"/>
      <c r="BG518" s="213"/>
      <c r="BH518" s="213"/>
      <c r="BI518" s="213"/>
      <c r="BJ518" s="213"/>
      <c r="BK518" s="213"/>
      <c r="BL518" s="213"/>
      <c r="BM518" s="213"/>
      <c r="BN518" s="213"/>
      <c r="BO518" s="213"/>
      <c r="BP518" s="213"/>
      <c r="BQ518" s="213"/>
      <c r="BR518" s="213"/>
      <c r="BS518" s="213"/>
      <c r="BT518" s="213"/>
      <c r="BU518" s="213"/>
      <c r="BV518" s="213"/>
      <c r="BW518" s="213"/>
      <c r="BX518" s="213"/>
      <c r="BY518" s="213"/>
      <c r="BZ518" s="213"/>
      <c r="CA518" s="213"/>
      <c r="CB518" s="213"/>
      <c r="CC518" s="213"/>
      <c r="CD518" s="206">
        <v>55</v>
      </c>
      <c r="CE518" s="206"/>
      <c r="CF518" s="206"/>
      <c r="CG518" s="206"/>
      <c r="CH518" s="206"/>
      <c r="CI518" s="206"/>
      <c r="CJ518" s="206"/>
      <c r="CK518" s="206"/>
      <c r="CL518" s="206"/>
      <c r="CM518" s="206"/>
      <c r="CN518" s="206"/>
    </row>
    <row r="519" spans="4:94" ht="27.75" customHeight="1" x14ac:dyDescent="0.35">
      <c r="D519" s="210" t="s">
        <v>835</v>
      </c>
      <c r="E519" s="211"/>
      <c r="F519" s="211"/>
      <c r="G519" s="211"/>
      <c r="H519" s="211"/>
      <c r="I519" s="211"/>
      <c r="J519" s="211"/>
      <c r="K519" s="211"/>
      <c r="L519" s="211"/>
      <c r="M519" s="211"/>
      <c r="N519" s="211"/>
      <c r="O519" s="211"/>
      <c r="P519" s="211"/>
      <c r="Q519" s="211"/>
      <c r="R519" s="211"/>
      <c r="S519" s="211"/>
      <c r="T519" s="211"/>
      <c r="U519" s="211"/>
      <c r="V519" s="211"/>
      <c r="W519" s="211"/>
      <c r="X519" s="211"/>
      <c r="Y519" s="211"/>
      <c r="Z519" s="211"/>
      <c r="AA519" s="211"/>
      <c r="AB519" s="211"/>
      <c r="AC519" s="211"/>
      <c r="AD519" s="211"/>
      <c r="AE519" s="211"/>
      <c r="AF519" s="212"/>
      <c r="AG519" s="194">
        <f t="shared" si="35"/>
        <v>0</v>
      </c>
      <c r="AH519" s="194"/>
      <c r="AI519" s="194"/>
      <c r="AJ519" s="194"/>
      <c r="AK519" s="194">
        <v>0</v>
      </c>
      <c r="AL519" s="194"/>
      <c r="AM519" s="194"/>
      <c r="AN519" s="194"/>
      <c r="AO519" s="194">
        <v>0</v>
      </c>
      <c r="AP519" s="194"/>
      <c r="AQ519" s="194"/>
      <c r="AR519" s="194">
        <v>0</v>
      </c>
      <c r="AS519" s="194"/>
      <c r="AT519" s="194"/>
      <c r="AV519" s="213" t="s">
        <v>848</v>
      </c>
      <c r="AW519" s="213"/>
      <c r="AX519" s="213"/>
      <c r="AY519" s="213"/>
      <c r="AZ519" s="213"/>
      <c r="BA519" s="213"/>
      <c r="BB519" s="213"/>
      <c r="BC519" s="213"/>
      <c r="BD519" s="213"/>
      <c r="BE519" s="213"/>
      <c r="BF519" s="213"/>
      <c r="BG519" s="213"/>
      <c r="BH519" s="213"/>
      <c r="BI519" s="213"/>
      <c r="BJ519" s="213"/>
      <c r="BK519" s="213"/>
      <c r="BL519" s="213"/>
      <c r="BM519" s="213"/>
      <c r="BN519" s="213"/>
      <c r="BO519" s="213"/>
      <c r="BP519" s="213"/>
      <c r="BQ519" s="213"/>
      <c r="BR519" s="213"/>
      <c r="BS519" s="213"/>
      <c r="BT519" s="213"/>
      <c r="BU519" s="213"/>
      <c r="BV519" s="213"/>
      <c r="BW519" s="213"/>
      <c r="BX519" s="213"/>
      <c r="BY519" s="213"/>
      <c r="BZ519" s="213"/>
      <c r="CA519" s="213"/>
      <c r="CB519" s="213"/>
      <c r="CC519" s="213"/>
      <c r="CD519" s="206">
        <v>25</v>
      </c>
      <c r="CE519" s="206"/>
      <c r="CF519" s="206"/>
      <c r="CG519" s="206"/>
      <c r="CH519" s="206"/>
      <c r="CI519" s="206"/>
      <c r="CJ519" s="206"/>
      <c r="CK519" s="206"/>
      <c r="CL519" s="206"/>
      <c r="CM519" s="206"/>
      <c r="CN519" s="206"/>
    </row>
    <row r="520" spans="4:94" ht="14.25" customHeight="1" x14ac:dyDescent="0.35">
      <c r="D520" s="567" t="s">
        <v>386</v>
      </c>
      <c r="E520" s="568"/>
      <c r="F520" s="568"/>
      <c r="G520" s="568"/>
      <c r="H520" s="568"/>
      <c r="I520" s="568"/>
      <c r="J520" s="568"/>
      <c r="K520" s="568"/>
      <c r="L520" s="568"/>
      <c r="M520" s="568"/>
      <c r="N520" s="568"/>
      <c r="O520" s="568"/>
      <c r="P520" s="568"/>
      <c r="Q520" s="568"/>
      <c r="R520" s="568"/>
      <c r="S520" s="568"/>
      <c r="T520" s="568"/>
      <c r="U520" s="568"/>
      <c r="V520" s="568"/>
      <c r="W520" s="568"/>
      <c r="X520" s="568"/>
      <c r="Y520" s="568"/>
      <c r="Z520" s="568"/>
      <c r="AA520" s="568"/>
      <c r="AB520" s="568"/>
      <c r="AC520" s="568"/>
      <c r="AD520" s="568"/>
      <c r="AE520" s="568"/>
      <c r="AF520" s="569"/>
      <c r="AG520" s="199">
        <f>SUM(AG514:AJ519)</f>
        <v>26</v>
      </c>
      <c r="AH520" s="200"/>
      <c r="AI520" s="200"/>
      <c r="AJ520" s="201"/>
      <c r="AK520" s="199">
        <f>SUM(AK514:AN519)</f>
        <v>2</v>
      </c>
      <c r="AL520" s="200"/>
      <c r="AM520" s="200"/>
      <c r="AN520" s="201"/>
      <c r="AO520" s="199">
        <f>SUM(AO514:AQ519)</f>
        <v>2</v>
      </c>
      <c r="AP520" s="200"/>
      <c r="AQ520" s="201"/>
      <c r="AR520" s="199">
        <f>SUM(AR514:AT519)</f>
        <v>22</v>
      </c>
      <c r="AS520" s="200"/>
      <c r="AT520" s="201"/>
      <c r="AV520" s="213" t="s">
        <v>849</v>
      </c>
      <c r="AW520" s="213"/>
      <c r="AX520" s="213"/>
      <c r="AY520" s="213"/>
      <c r="AZ520" s="213"/>
      <c r="BA520" s="213"/>
      <c r="BB520" s="213"/>
      <c r="BC520" s="213"/>
      <c r="BD520" s="213"/>
      <c r="BE520" s="213"/>
      <c r="BF520" s="213"/>
      <c r="BG520" s="213"/>
      <c r="BH520" s="213"/>
      <c r="BI520" s="213"/>
      <c r="BJ520" s="213"/>
      <c r="BK520" s="213"/>
      <c r="BL520" s="213"/>
      <c r="BM520" s="213"/>
      <c r="BN520" s="213"/>
      <c r="BO520" s="213"/>
      <c r="BP520" s="213"/>
      <c r="BQ520" s="213"/>
      <c r="BR520" s="213"/>
      <c r="BS520" s="213"/>
      <c r="BT520" s="213"/>
      <c r="BU520" s="213"/>
      <c r="BV520" s="213"/>
      <c r="BW520" s="213"/>
      <c r="BX520" s="213"/>
      <c r="BY520" s="213"/>
      <c r="BZ520" s="213"/>
      <c r="CA520" s="213"/>
      <c r="CB520" s="213"/>
      <c r="CC520" s="213"/>
      <c r="CD520" s="206">
        <v>3</v>
      </c>
      <c r="CE520" s="206"/>
      <c r="CF520" s="206"/>
      <c r="CG520" s="206"/>
      <c r="CH520" s="206"/>
      <c r="CI520" s="206"/>
      <c r="CJ520" s="206"/>
      <c r="CK520" s="206"/>
      <c r="CL520" s="206"/>
      <c r="CM520" s="206"/>
      <c r="CN520" s="206"/>
    </row>
    <row r="521" spans="4:94" ht="14.25" customHeight="1" x14ac:dyDescent="0.35">
      <c r="D521" s="570"/>
      <c r="E521" s="571"/>
      <c r="F521" s="571"/>
      <c r="G521" s="571"/>
      <c r="H521" s="571"/>
      <c r="I521" s="571"/>
      <c r="J521" s="571"/>
      <c r="K521" s="571"/>
      <c r="L521" s="571"/>
      <c r="M521" s="571"/>
      <c r="N521" s="571"/>
      <c r="O521" s="571"/>
      <c r="P521" s="571"/>
      <c r="Q521" s="571"/>
      <c r="R521" s="571"/>
      <c r="S521" s="571"/>
      <c r="T521" s="571"/>
      <c r="U521" s="571"/>
      <c r="V521" s="571"/>
      <c r="W521" s="571"/>
      <c r="X521" s="571"/>
      <c r="Y521" s="571"/>
      <c r="Z521" s="571"/>
      <c r="AA521" s="571"/>
      <c r="AB521" s="571"/>
      <c r="AC521" s="571"/>
      <c r="AD521" s="571"/>
      <c r="AE521" s="571"/>
      <c r="AF521" s="572"/>
      <c r="AG521" s="202"/>
      <c r="AH521" s="203"/>
      <c r="AI521" s="203"/>
      <c r="AJ521" s="204"/>
      <c r="AK521" s="202"/>
      <c r="AL521" s="203"/>
      <c r="AM521" s="203"/>
      <c r="AN521" s="204"/>
      <c r="AO521" s="202"/>
      <c r="AP521" s="203"/>
      <c r="AQ521" s="204"/>
      <c r="AR521" s="202"/>
      <c r="AS521" s="203"/>
      <c r="AT521" s="204"/>
      <c r="AV521" s="213" t="s">
        <v>850</v>
      </c>
      <c r="AW521" s="213"/>
      <c r="AX521" s="213"/>
      <c r="AY521" s="213"/>
      <c r="AZ521" s="213"/>
      <c r="BA521" s="213"/>
      <c r="BB521" s="213"/>
      <c r="BC521" s="213"/>
      <c r="BD521" s="213"/>
      <c r="BE521" s="213"/>
      <c r="BF521" s="213"/>
      <c r="BG521" s="213"/>
      <c r="BH521" s="213"/>
      <c r="BI521" s="213"/>
      <c r="BJ521" s="213"/>
      <c r="BK521" s="213"/>
      <c r="BL521" s="213"/>
      <c r="BM521" s="213"/>
      <c r="BN521" s="213"/>
      <c r="BO521" s="213"/>
      <c r="BP521" s="213"/>
      <c r="BQ521" s="213"/>
      <c r="BR521" s="213"/>
      <c r="BS521" s="213"/>
      <c r="BT521" s="213"/>
      <c r="BU521" s="213"/>
      <c r="BV521" s="213"/>
      <c r="BW521" s="213"/>
      <c r="BX521" s="213"/>
      <c r="BY521" s="213"/>
      <c r="BZ521" s="213"/>
      <c r="CA521" s="213"/>
      <c r="CB521" s="213"/>
      <c r="CC521" s="213"/>
      <c r="CD521" s="206">
        <v>0</v>
      </c>
      <c r="CE521" s="206"/>
      <c r="CF521" s="206"/>
      <c r="CG521" s="206"/>
      <c r="CH521" s="206"/>
      <c r="CI521" s="206"/>
      <c r="CJ521" s="206"/>
      <c r="CK521" s="206"/>
      <c r="CL521" s="206"/>
      <c r="CM521" s="206"/>
      <c r="CN521" s="206"/>
    </row>
    <row r="522" spans="4:94" ht="14.25" customHeight="1" x14ac:dyDescent="0.35">
      <c r="D522" s="566" t="s">
        <v>1115</v>
      </c>
      <c r="E522" s="566"/>
      <c r="F522" s="566"/>
      <c r="G522" s="566"/>
      <c r="H522" s="566"/>
      <c r="I522" s="566"/>
      <c r="J522" s="566"/>
      <c r="K522" s="566"/>
      <c r="L522" s="566"/>
      <c r="M522" s="566"/>
      <c r="N522" s="566"/>
      <c r="O522" s="566"/>
      <c r="P522" s="566"/>
      <c r="Q522" s="566"/>
      <c r="R522" s="566"/>
      <c r="S522" s="566"/>
      <c r="T522" s="566"/>
      <c r="U522" s="566"/>
      <c r="V522" s="566"/>
      <c r="W522" s="566"/>
      <c r="X522" s="566"/>
      <c r="Y522" s="566"/>
      <c r="Z522" s="566"/>
      <c r="AA522" s="566"/>
      <c r="AB522" s="566"/>
      <c r="AC522" s="566"/>
      <c r="AD522" s="566"/>
      <c r="AE522" s="566"/>
      <c r="AF522" s="566"/>
      <c r="AG522" s="566"/>
      <c r="AH522" s="566"/>
      <c r="AI522" s="566"/>
      <c r="AJ522" s="566"/>
      <c r="AK522" s="566"/>
      <c r="AL522" s="118"/>
      <c r="AM522" s="118"/>
      <c r="AN522" s="118"/>
      <c r="AO522" s="118"/>
      <c r="AP522" s="118"/>
      <c r="AQ522" s="118"/>
      <c r="AR522" s="118"/>
      <c r="AS522" s="118"/>
      <c r="AT522" s="118"/>
      <c r="AV522" s="314" t="s">
        <v>1115</v>
      </c>
      <c r="AW522" s="314"/>
      <c r="AX522" s="314"/>
      <c r="AY522" s="314"/>
      <c r="AZ522" s="314"/>
      <c r="BA522" s="314"/>
      <c r="BB522" s="314"/>
      <c r="BC522" s="314"/>
      <c r="BD522" s="314"/>
      <c r="BE522" s="314"/>
      <c r="BF522" s="314"/>
      <c r="BG522" s="314"/>
      <c r="BH522" s="314"/>
      <c r="BI522" s="314"/>
      <c r="BJ522" s="314"/>
      <c r="BK522" s="314"/>
      <c r="BL522" s="314"/>
      <c r="BM522" s="314"/>
      <c r="BN522" s="314"/>
      <c r="BO522" s="314"/>
      <c r="BP522" s="314"/>
      <c r="BQ522" s="314"/>
      <c r="BR522" s="314"/>
      <c r="BS522" s="314"/>
      <c r="BT522" s="314"/>
      <c r="BU522" s="314"/>
      <c r="BV522" s="314"/>
      <c r="BW522" s="314"/>
      <c r="BX522" s="314"/>
      <c r="BY522" s="314"/>
      <c r="BZ522" s="314"/>
      <c r="CA522" s="314"/>
      <c r="CB522" s="314"/>
      <c r="CC522" s="314"/>
      <c r="CD522" s="314"/>
    </row>
    <row r="523" spans="4:94" ht="14.25" customHeight="1" x14ac:dyDescent="0.35"/>
    <row r="524" spans="4:94" ht="14.25" customHeight="1" x14ac:dyDescent="0.35">
      <c r="D524" s="233" t="s">
        <v>669</v>
      </c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  <c r="V524" s="233"/>
      <c r="W524" s="233"/>
      <c r="X524" s="233"/>
      <c r="Y524" s="233"/>
      <c r="Z524" s="233"/>
      <c r="AA524" s="233"/>
      <c r="AB524" s="233"/>
      <c r="AC524" s="233"/>
      <c r="AD524" s="233"/>
      <c r="AE524" s="233"/>
      <c r="AF524" s="233"/>
      <c r="AG524" s="233"/>
      <c r="AH524" s="233"/>
      <c r="AI524" s="233"/>
      <c r="AJ524" s="233"/>
      <c r="AK524" s="233"/>
      <c r="AL524" s="233"/>
      <c r="AM524" s="233"/>
      <c r="AN524" s="233"/>
      <c r="AO524" s="233"/>
      <c r="AP524" s="233"/>
      <c r="AQ524" s="233"/>
      <c r="AR524" s="233"/>
      <c r="AS524" s="233"/>
      <c r="AT524" s="233"/>
      <c r="AU524" s="233"/>
      <c r="AV524" s="233"/>
      <c r="AW524" s="233"/>
      <c r="AX524" s="233"/>
      <c r="AY524" s="233"/>
      <c r="AZ524" s="233"/>
      <c r="BA524" s="233"/>
      <c r="BB524" s="233"/>
      <c r="BC524" s="233"/>
      <c r="BD524" s="233"/>
      <c r="BE524" s="233"/>
      <c r="BF524" s="233"/>
      <c r="BG524" s="233"/>
      <c r="BH524" s="233"/>
      <c r="BI524" s="233"/>
      <c r="BJ524" s="233"/>
      <c r="BK524" s="233"/>
      <c r="BL524" s="233"/>
      <c r="BM524" s="233"/>
      <c r="BN524" s="233"/>
      <c r="BO524" s="233"/>
      <c r="BP524" s="233"/>
      <c r="BQ524" s="233"/>
      <c r="BR524" s="233"/>
      <c r="BS524" s="233"/>
      <c r="BT524" s="233"/>
      <c r="BU524" s="233"/>
      <c r="BV524" s="233"/>
      <c r="BW524" s="233"/>
      <c r="BX524" s="233"/>
      <c r="BY524" s="233"/>
      <c r="BZ524" s="233"/>
      <c r="CA524" s="233"/>
      <c r="CB524" s="233"/>
      <c r="CC524" s="233"/>
      <c r="CD524" s="233"/>
      <c r="CE524" s="233"/>
      <c r="CF524" s="233"/>
      <c r="CG524" s="233"/>
      <c r="CH524" s="233"/>
      <c r="CI524" s="233"/>
      <c r="CJ524" s="233"/>
      <c r="CK524" s="233"/>
      <c r="CL524" s="233"/>
      <c r="CM524" s="233"/>
      <c r="CN524" s="233"/>
    </row>
    <row r="525" spans="4:94" ht="14.25" customHeight="1" x14ac:dyDescent="0.35"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  <c r="V525" s="233"/>
      <c r="W525" s="233"/>
      <c r="X525" s="233"/>
      <c r="Y525" s="233"/>
      <c r="Z525" s="233"/>
      <c r="AA525" s="233"/>
      <c r="AB525" s="233"/>
      <c r="AC525" s="233"/>
      <c r="AD525" s="233"/>
      <c r="AE525" s="233"/>
      <c r="AF525" s="233"/>
      <c r="AG525" s="233"/>
      <c r="AH525" s="233"/>
      <c r="AI525" s="233"/>
      <c r="AJ525" s="233"/>
      <c r="AK525" s="233"/>
      <c r="AL525" s="233"/>
      <c r="AM525" s="233"/>
      <c r="AN525" s="233"/>
      <c r="AO525" s="233"/>
      <c r="AP525" s="233"/>
      <c r="AQ525" s="233"/>
      <c r="AR525" s="233"/>
      <c r="AS525" s="233"/>
      <c r="AT525" s="233"/>
      <c r="AU525" s="233"/>
      <c r="AV525" s="233"/>
      <c r="AW525" s="233"/>
      <c r="AX525" s="233"/>
      <c r="AY525" s="233"/>
      <c r="AZ525" s="233"/>
      <c r="BA525" s="233"/>
      <c r="BB525" s="233"/>
      <c r="BC525" s="233"/>
      <c r="BD525" s="233"/>
      <c r="BE525" s="233"/>
      <c r="BF525" s="233"/>
      <c r="BG525" s="233"/>
      <c r="BH525" s="233"/>
      <c r="BI525" s="233"/>
      <c r="BJ525" s="233"/>
      <c r="BK525" s="233"/>
      <c r="BL525" s="233"/>
      <c r="BM525" s="233"/>
      <c r="BN525" s="233"/>
      <c r="BO525" s="233"/>
      <c r="BP525" s="233"/>
      <c r="BQ525" s="233"/>
      <c r="BR525" s="233"/>
      <c r="BS525" s="233"/>
      <c r="BT525" s="233"/>
      <c r="BU525" s="233"/>
      <c r="BV525" s="233"/>
      <c r="BW525" s="233"/>
      <c r="BX525" s="233"/>
      <c r="BY525" s="233"/>
      <c r="BZ525" s="233"/>
      <c r="CA525" s="233"/>
      <c r="CB525" s="233"/>
      <c r="CC525" s="233"/>
      <c r="CD525" s="233"/>
      <c r="CE525" s="233"/>
      <c r="CF525" s="233"/>
      <c r="CG525" s="233"/>
      <c r="CH525" s="233"/>
      <c r="CI525" s="233"/>
      <c r="CJ525" s="233"/>
      <c r="CK525" s="233"/>
      <c r="CL525" s="233"/>
      <c r="CM525" s="233"/>
      <c r="CN525" s="233"/>
    </row>
    <row r="526" spans="4:94" ht="14.25" customHeight="1" x14ac:dyDescent="0.35"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  <c r="CC526" s="95"/>
      <c r="CD526" s="95"/>
      <c r="CE526" s="95"/>
      <c r="CF526" s="95"/>
      <c r="CG526" s="95"/>
      <c r="CH526" s="95"/>
      <c r="CI526" s="95"/>
      <c r="CJ526" s="95"/>
      <c r="CK526" s="95"/>
      <c r="CL526" s="95"/>
      <c r="CM526" s="95"/>
      <c r="CN526" s="95"/>
    </row>
    <row r="527" spans="4:94" ht="14.25" customHeight="1" x14ac:dyDescent="0.35">
      <c r="D527" s="189" t="s">
        <v>351</v>
      </c>
      <c r="E527" s="189"/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89"/>
      <c r="T527" s="189"/>
      <c r="U527" s="189"/>
      <c r="V527" s="189"/>
      <c r="W527" s="189"/>
      <c r="X527" s="189"/>
      <c r="Y527" s="189"/>
      <c r="Z527" s="189"/>
      <c r="AA527" s="189"/>
      <c r="AB527" s="189"/>
      <c r="AC527" s="189"/>
      <c r="AD527" s="189"/>
      <c r="AE527" s="189"/>
      <c r="AF527" s="189"/>
      <c r="AG527" s="189"/>
      <c r="AH527" s="189"/>
      <c r="AI527" s="189"/>
      <c r="AJ527" s="189"/>
      <c r="AK527" s="189"/>
      <c r="AL527" s="189"/>
      <c r="AM527" s="189"/>
      <c r="AN527" s="127"/>
      <c r="AO527" s="127"/>
      <c r="AP527" s="127"/>
      <c r="AQ527" s="127"/>
      <c r="AR527" s="127"/>
      <c r="AS527" s="127"/>
      <c r="AT527" s="127"/>
      <c r="AV527" s="315" t="s">
        <v>352</v>
      </c>
      <c r="AW527" s="315"/>
      <c r="AX527" s="315"/>
      <c r="AY527" s="315"/>
      <c r="AZ527" s="315"/>
      <c r="BA527" s="315"/>
      <c r="BB527" s="315"/>
      <c r="BC527" s="315"/>
      <c r="BD527" s="315"/>
      <c r="BE527" s="315"/>
      <c r="BF527" s="315"/>
      <c r="BG527" s="315"/>
      <c r="BH527" s="315"/>
      <c r="BI527" s="315"/>
      <c r="BJ527" s="315"/>
      <c r="BK527" s="315"/>
      <c r="BL527" s="315"/>
      <c r="BM527" s="315"/>
      <c r="BN527" s="315"/>
      <c r="BO527" s="315"/>
      <c r="BP527" s="315"/>
      <c r="BQ527" s="315"/>
      <c r="BR527" s="315"/>
      <c r="BS527" s="315"/>
      <c r="BT527" s="315"/>
      <c r="BU527" s="315"/>
      <c r="BV527" s="315"/>
      <c r="BW527" s="315"/>
      <c r="BX527" s="315"/>
      <c r="BY527" s="315"/>
      <c r="BZ527" s="315"/>
      <c r="CA527" s="315"/>
      <c r="CB527" s="315"/>
      <c r="CC527" s="315"/>
      <c r="CD527" s="315"/>
      <c r="CE527" s="315"/>
      <c r="CF527" s="315"/>
      <c r="CG527" s="315"/>
      <c r="CH527" s="315"/>
      <c r="CI527" s="315"/>
      <c r="CJ527" s="315"/>
      <c r="CK527" s="315"/>
      <c r="CL527" s="315"/>
      <c r="CM527" s="315"/>
      <c r="CN527" s="315"/>
      <c r="CO527" s="9"/>
      <c r="CP527" s="168"/>
    </row>
    <row r="528" spans="4:94" ht="14.25" customHeight="1" x14ac:dyDescent="0.35">
      <c r="D528" s="190"/>
      <c r="E528" s="190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  <c r="Y528" s="190"/>
      <c r="Z528" s="190"/>
      <c r="AA528" s="190"/>
      <c r="AB528" s="190"/>
      <c r="AC528" s="190"/>
      <c r="AD528" s="190"/>
      <c r="AE528" s="190"/>
      <c r="AF528" s="190"/>
      <c r="AG528" s="190"/>
      <c r="AH528" s="190"/>
      <c r="AI528" s="190"/>
      <c r="AJ528" s="190"/>
      <c r="AK528" s="190"/>
      <c r="AL528" s="190"/>
      <c r="AM528" s="190"/>
      <c r="AN528" s="123"/>
      <c r="AO528" s="123"/>
      <c r="AP528" s="123"/>
      <c r="AQ528" s="123"/>
      <c r="AR528" s="123"/>
      <c r="AS528" s="123"/>
      <c r="AT528" s="123"/>
      <c r="AV528" s="261"/>
      <c r="AW528" s="261"/>
      <c r="AX528" s="261"/>
      <c r="AY528" s="261"/>
      <c r="AZ528" s="261"/>
      <c r="BA528" s="261"/>
      <c r="BB528" s="261"/>
      <c r="BC528" s="261"/>
      <c r="BD528" s="261"/>
      <c r="BE528" s="261"/>
      <c r="BF528" s="261"/>
      <c r="BG528" s="261"/>
      <c r="BH528" s="261"/>
      <c r="BI528" s="261"/>
      <c r="BJ528" s="261"/>
      <c r="BK528" s="261"/>
      <c r="BL528" s="261"/>
      <c r="BM528" s="261"/>
      <c r="BN528" s="261"/>
      <c r="BO528" s="261"/>
      <c r="BP528" s="261"/>
      <c r="BQ528" s="261"/>
      <c r="BR528" s="261"/>
      <c r="BS528" s="261"/>
      <c r="BT528" s="261"/>
      <c r="BU528" s="261"/>
      <c r="BV528" s="261"/>
      <c r="BW528" s="261"/>
      <c r="BX528" s="261"/>
      <c r="BY528" s="261"/>
      <c r="BZ528" s="261"/>
      <c r="CA528" s="261"/>
      <c r="CB528" s="261"/>
      <c r="CC528" s="261"/>
      <c r="CD528" s="261"/>
      <c r="CE528" s="261"/>
      <c r="CF528" s="261"/>
      <c r="CG528" s="261"/>
      <c r="CH528" s="261"/>
      <c r="CI528" s="261"/>
      <c r="CJ528" s="261"/>
      <c r="CK528" s="261"/>
      <c r="CL528" s="261"/>
      <c r="CM528" s="261"/>
      <c r="CN528" s="261"/>
      <c r="CO528" s="13"/>
      <c r="CP528" s="168"/>
    </row>
    <row r="529" spans="4:146" ht="14.25" customHeight="1" x14ac:dyDescent="0.35">
      <c r="D529" s="215" t="s">
        <v>340</v>
      </c>
      <c r="E529" s="216"/>
      <c r="F529" s="216"/>
      <c r="G529" s="216"/>
      <c r="H529" s="216"/>
      <c r="I529" s="216"/>
      <c r="J529" s="216"/>
      <c r="K529" s="216"/>
      <c r="L529" s="216"/>
      <c r="M529" s="216"/>
      <c r="N529" s="216"/>
      <c r="O529" s="216"/>
      <c r="P529" s="216"/>
      <c r="Q529" s="216"/>
      <c r="R529" s="216"/>
      <c r="S529" s="216"/>
      <c r="T529" s="216"/>
      <c r="U529" s="217"/>
      <c r="V529" s="215" t="s">
        <v>332</v>
      </c>
      <c r="W529" s="216"/>
      <c r="X529" s="216"/>
      <c r="Y529" s="216"/>
      <c r="Z529" s="216"/>
      <c r="AA529" s="216"/>
      <c r="AB529" s="217"/>
      <c r="AC529" s="215" t="s">
        <v>341</v>
      </c>
      <c r="AD529" s="216"/>
      <c r="AE529" s="216"/>
      <c r="AF529" s="216"/>
      <c r="AG529" s="216"/>
      <c r="AH529" s="216"/>
      <c r="AI529" s="216"/>
      <c r="AJ529" s="216"/>
      <c r="AK529" s="216"/>
      <c r="AL529" s="216"/>
      <c r="AM529" s="216"/>
      <c r="AN529" s="216"/>
      <c r="AO529" s="216"/>
      <c r="AP529" s="216"/>
      <c r="AQ529" s="216"/>
      <c r="AR529" s="216"/>
      <c r="AS529" s="216"/>
      <c r="AT529" s="217"/>
      <c r="AU529" s="7"/>
      <c r="AV529" s="197" t="s">
        <v>348</v>
      </c>
      <c r="AW529" s="197"/>
      <c r="AX529" s="197"/>
      <c r="AY529" s="197"/>
      <c r="AZ529" s="197"/>
      <c r="BA529" s="197"/>
      <c r="BB529" s="197"/>
      <c r="BC529" s="197"/>
      <c r="BD529" s="197"/>
      <c r="BE529" s="197"/>
      <c r="BF529" s="197" t="s">
        <v>349</v>
      </c>
      <c r="BG529" s="197"/>
      <c r="BH529" s="197"/>
      <c r="BI529" s="197"/>
      <c r="BJ529" s="197"/>
      <c r="BK529" s="197"/>
      <c r="BL529" s="197"/>
      <c r="BM529" s="197" t="s">
        <v>350</v>
      </c>
      <c r="BN529" s="197"/>
      <c r="BO529" s="197"/>
      <c r="BP529" s="197"/>
      <c r="BQ529" s="197"/>
      <c r="BR529" s="197"/>
      <c r="BS529" s="197"/>
      <c r="BT529" s="197" t="s">
        <v>341</v>
      </c>
      <c r="BU529" s="197"/>
      <c r="BV529" s="197"/>
      <c r="BW529" s="197"/>
      <c r="BX529" s="197"/>
      <c r="BY529" s="197"/>
      <c r="BZ529" s="197"/>
      <c r="CA529" s="197"/>
      <c r="CB529" s="197"/>
      <c r="CC529" s="197"/>
      <c r="CD529" s="197"/>
      <c r="CE529" s="197"/>
      <c r="CF529" s="197"/>
      <c r="CG529" s="197"/>
      <c r="CH529" s="197"/>
      <c r="CI529" s="197"/>
      <c r="CJ529" s="197"/>
      <c r="CK529" s="197"/>
      <c r="CL529" s="197"/>
      <c r="CM529" s="197"/>
      <c r="CN529" s="197"/>
      <c r="CO529" s="6"/>
    </row>
    <row r="530" spans="4:146" ht="14.25" customHeight="1" x14ac:dyDescent="0.35">
      <c r="D530" s="221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222"/>
      <c r="T530" s="222"/>
      <c r="U530" s="223"/>
      <c r="V530" s="221"/>
      <c r="W530" s="222"/>
      <c r="X530" s="222"/>
      <c r="Y530" s="222"/>
      <c r="Z530" s="222"/>
      <c r="AA530" s="222"/>
      <c r="AB530" s="223"/>
      <c r="AC530" s="221"/>
      <c r="AD530" s="222"/>
      <c r="AE530" s="222"/>
      <c r="AF530" s="222"/>
      <c r="AG530" s="222"/>
      <c r="AH530" s="222"/>
      <c r="AI530" s="222"/>
      <c r="AJ530" s="222"/>
      <c r="AK530" s="222"/>
      <c r="AL530" s="222"/>
      <c r="AM530" s="222"/>
      <c r="AN530" s="222"/>
      <c r="AO530" s="222"/>
      <c r="AP530" s="222"/>
      <c r="AQ530" s="222"/>
      <c r="AR530" s="222"/>
      <c r="AS530" s="222"/>
      <c r="AT530" s="223"/>
      <c r="AU530" s="7"/>
      <c r="AV530" s="197"/>
      <c r="AW530" s="197"/>
      <c r="AX530" s="197"/>
      <c r="AY530" s="197"/>
      <c r="AZ530" s="197"/>
      <c r="BA530" s="197"/>
      <c r="BB530" s="197"/>
      <c r="BC530" s="197"/>
      <c r="BD530" s="197"/>
      <c r="BE530" s="197"/>
      <c r="BF530" s="197"/>
      <c r="BG530" s="197"/>
      <c r="BH530" s="197"/>
      <c r="BI530" s="197"/>
      <c r="BJ530" s="197"/>
      <c r="BK530" s="197"/>
      <c r="BL530" s="197"/>
      <c r="BM530" s="197"/>
      <c r="BN530" s="197"/>
      <c r="BO530" s="197"/>
      <c r="BP530" s="197"/>
      <c r="BQ530" s="197"/>
      <c r="BR530" s="197"/>
      <c r="BS530" s="197"/>
      <c r="BT530" s="197"/>
      <c r="BU530" s="197"/>
      <c r="BV530" s="197"/>
      <c r="BW530" s="197"/>
      <c r="BX530" s="197"/>
      <c r="BY530" s="197"/>
      <c r="BZ530" s="197"/>
      <c r="CA530" s="197"/>
      <c r="CB530" s="197"/>
      <c r="CC530" s="197"/>
      <c r="CD530" s="197"/>
      <c r="CE530" s="197"/>
      <c r="CF530" s="197"/>
      <c r="CG530" s="197"/>
      <c r="CH530" s="197"/>
      <c r="CI530" s="197"/>
      <c r="CJ530" s="197"/>
      <c r="CK530" s="197"/>
      <c r="CL530" s="197"/>
      <c r="CM530" s="197"/>
      <c r="CN530" s="197"/>
    </row>
    <row r="531" spans="4:146" x14ac:dyDescent="0.35">
      <c r="D531" s="224" t="s">
        <v>342</v>
      </c>
      <c r="E531" s="225"/>
      <c r="F531" s="225"/>
      <c r="G531" s="225"/>
      <c r="H531" s="225"/>
      <c r="I531" s="225"/>
      <c r="J531" s="225"/>
      <c r="K531" s="225"/>
      <c r="L531" s="225"/>
      <c r="M531" s="225"/>
      <c r="N531" s="225"/>
      <c r="O531" s="225"/>
      <c r="P531" s="225"/>
      <c r="Q531" s="225"/>
      <c r="R531" s="225"/>
      <c r="S531" s="225"/>
      <c r="T531" s="225"/>
      <c r="U531" s="226"/>
      <c r="V531" s="224">
        <v>14</v>
      </c>
      <c r="W531" s="225"/>
      <c r="X531" s="225"/>
      <c r="Y531" s="225"/>
      <c r="Z531" s="225"/>
      <c r="AA531" s="225"/>
      <c r="AB531" s="226"/>
      <c r="AC531" s="224">
        <v>1990</v>
      </c>
      <c r="AD531" s="225"/>
      <c r="AE531" s="225"/>
      <c r="AF531" s="225"/>
      <c r="AG531" s="225"/>
      <c r="AH531" s="225"/>
      <c r="AI531" s="225"/>
      <c r="AJ531" s="225"/>
      <c r="AK531" s="225"/>
      <c r="AL531" s="225"/>
      <c r="AM531" s="225"/>
      <c r="AN531" s="225"/>
      <c r="AO531" s="225"/>
      <c r="AP531" s="225"/>
      <c r="AQ531" s="225"/>
      <c r="AR531" s="225"/>
      <c r="AS531" s="225"/>
      <c r="AT531" s="226"/>
      <c r="AU531" s="8"/>
      <c r="AV531" s="240"/>
      <c r="AW531" s="241"/>
      <c r="AX531" s="241"/>
      <c r="AY531" s="241"/>
      <c r="AZ531" s="241"/>
      <c r="BA531" s="241"/>
      <c r="BB531" s="241"/>
      <c r="BC531" s="241"/>
      <c r="BD531" s="241"/>
      <c r="BE531" s="241"/>
      <c r="BF531" s="324"/>
      <c r="BG531" s="324"/>
      <c r="BH531" s="324"/>
      <c r="BI531" s="324"/>
      <c r="BJ531" s="324"/>
      <c r="BK531" s="324"/>
      <c r="BL531" s="324"/>
      <c r="BM531" s="213"/>
      <c r="BN531" s="213"/>
      <c r="BO531" s="213"/>
      <c r="BP531" s="213"/>
      <c r="BQ531" s="213"/>
      <c r="BR531" s="213"/>
      <c r="BS531" s="213"/>
      <c r="BT531" s="324"/>
      <c r="BU531" s="324"/>
      <c r="BV531" s="324"/>
      <c r="BW531" s="324"/>
      <c r="BX531" s="324"/>
      <c r="BY531" s="324"/>
      <c r="BZ531" s="324"/>
      <c r="CA531" s="324"/>
      <c r="CB531" s="324"/>
      <c r="CC531" s="324"/>
      <c r="CD531" s="324"/>
      <c r="CE531" s="324"/>
      <c r="CF531" s="324"/>
      <c r="CG531" s="324"/>
      <c r="CH531" s="324"/>
      <c r="CI531" s="324"/>
      <c r="CJ531" s="324"/>
      <c r="CK531" s="324"/>
      <c r="CL531" s="324"/>
      <c r="CM531" s="324"/>
      <c r="CN531" s="324"/>
    </row>
    <row r="532" spans="4:146" x14ac:dyDescent="0.35">
      <c r="D532" s="224" t="s">
        <v>343</v>
      </c>
      <c r="E532" s="225"/>
      <c r="F532" s="225"/>
      <c r="G532" s="225"/>
      <c r="H532" s="225"/>
      <c r="I532" s="225"/>
      <c r="J532" s="225"/>
      <c r="K532" s="225"/>
      <c r="L532" s="225"/>
      <c r="M532" s="225"/>
      <c r="N532" s="225"/>
      <c r="O532" s="225"/>
      <c r="P532" s="225"/>
      <c r="Q532" s="225"/>
      <c r="R532" s="225"/>
      <c r="S532" s="225"/>
      <c r="T532" s="225"/>
      <c r="U532" s="226"/>
      <c r="V532" s="224">
        <v>5</v>
      </c>
      <c r="W532" s="225"/>
      <c r="X532" s="225"/>
      <c r="Y532" s="225"/>
      <c r="Z532" s="225"/>
      <c r="AA532" s="225"/>
      <c r="AB532" s="226"/>
      <c r="AC532" s="224">
        <v>630</v>
      </c>
      <c r="AD532" s="225"/>
      <c r="AE532" s="225"/>
      <c r="AF532" s="225"/>
      <c r="AG532" s="225"/>
      <c r="AH532" s="225"/>
      <c r="AI532" s="225"/>
      <c r="AJ532" s="225"/>
      <c r="AK532" s="225"/>
      <c r="AL532" s="225"/>
      <c r="AM532" s="225"/>
      <c r="AN532" s="225"/>
      <c r="AO532" s="225"/>
      <c r="AP532" s="225"/>
      <c r="AQ532" s="225"/>
      <c r="AR532" s="225"/>
      <c r="AS532" s="225"/>
      <c r="AT532" s="226"/>
      <c r="AU532" s="8"/>
      <c r="AV532" s="240"/>
      <c r="AW532" s="241"/>
      <c r="AX532" s="241"/>
      <c r="AY532" s="241"/>
      <c r="AZ532" s="241"/>
      <c r="BA532" s="241"/>
      <c r="BB532" s="241"/>
      <c r="BC532" s="241"/>
      <c r="BD532" s="241"/>
      <c r="BE532" s="241"/>
      <c r="BF532" s="213"/>
      <c r="BG532" s="213"/>
      <c r="BH532" s="213"/>
      <c r="BI532" s="213"/>
      <c r="BJ532" s="213"/>
      <c r="BK532" s="213"/>
      <c r="BL532" s="213"/>
      <c r="BM532" s="213"/>
      <c r="BN532" s="213"/>
      <c r="BO532" s="213"/>
      <c r="BP532" s="213"/>
      <c r="BQ532" s="213"/>
      <c r="BR532" s="213"/>
      <c r="BS532" s="213"/>
      <c r="BT532" s="324"/>
      <c r="BU532" s="324"/>
      <c r="BV532" s="324"/>
      <c r="BW532" s="324"/>
      <c r="BX532" s="324"/>
      <c r="BY532" s="324"/>
      <c r="BZ532" s="324"/>
      <c r="CA532" s="324"/>
      <c r="CB532" s="324"/>
      <c r="CC532" s="324"/>
      <c r="CD532" s="324"/>
      <c r="CE532" s="324"/>
      <c r="CF532" s="324"/>
      <c r="CG532" s="324"/>
      <c r="CH532" s="324"/>
      <c r="CI532" s="324"/>
      <c r="CJ532" s="324"/>
      <c r="CK532" s="324"/>
      <c r="CL532" s="324"/>
      <c r="CM532" s="324"/>
      <c r="CN532" s="324"/>
    </row>
    <row r="533" spans="4:146" x14ac:dyDescent="0.35">
      <c r="D533" s="224" t="s">
        <v>344</v>
      </c>
      <c r="E533" s="225"/>
      <c r="F533" s="225"/>
      <c r="G533" s="225"/>
      <c r="H533" s="225"/>
      <c r="I533" s="225"/>
      <c r="J533" s="225"/>
      <c r="K533" s="225"/>
      <c r="L533" s="225"/>
      <c r="M533" s="225"/>
      <c r="N533" s="225"/>
      <c r="O533" s="225"/>
      <c r="P533" s="225"/>
      <c r="Q533" s="225"/>
      <c r="R533" s="225"/>
      <c r="S533" s="225"/>
      <c r="T533" s="225"/>
      <c r="U533" s="226"/>
      <c r="V533" s="224">
        <v>51</v>
      </c>
      <c r="W533" s="225"/>
      <c r="X533" s="225"/>
      <c r="Y533" s="225"/>
      <c r="Z533" s="225"/>
      <c r="AA533" s="225"/>
      <c r="AB533" s="226"/>
      <c r="AC533" s="224">
        <v>612</v>
      </c>
      <c r="AD533" s="225"/>
      <c r="AE533" s="225"/>
      <c r="AF533" s="225"/>
      <c r="AG533" s="225"/>
      <c r="AH533" s="225"/>
      <c r="AI533" s="225"/>
      <c r="AJ533" s="225"/>
      <c r="AK533" s="225"/>
      <c r="AL533" s="225"/>
      <c r="AM533" s="225"/>
      <c r="AN533" s="225"/>
      <c r="AO533" s="225"/>
      <c r="AP533" s="225"/>
      <c r="AQ533" s="225"/>
      <c r="AR533" s="225"/>
      <c r="AS533" s="225"/>
      <c r="AT533" s="226"/>
      <c r="AU533" s="8"/>
      <c r="AV533" s="224"/>
      <c r="AW533" s="225"/>
      <c r="AX533" s="225"/>
      <c r="AY533" s="225"/>
      <c r="AZ533" s="225"/>
      <c r="BA533" s="225"/>
      <c r="BB533" s="225"/>
      <c r="BC533" s="225"/>
      <c r="BD533" s="225"/>
      <c r="BE533" s="225"/>
      <c r="BF533" s="213"/>
      <c r="BG533" s="213"/>
      <c r="BH533" s="213"/>
      <c r="BI533" s="213"/>
      <c r="BJ533" s="213"/>
      <c r="BK533" s="213"/>
      <c r="BL533" s="213"/>
      <c r="BM533" s="213"/>
      <c r="BN533" s="213"/>
      <c r="BO533" s="213"/>
      <c r="BP533" s="213"/>
      <c r="BQ533" s="213"/>
      <c r="BR533" s="213"/>
      <c r="BS533" s="213"/>
      <c r="BT533" s="213"/>
      <c r="BU533" s="213"/>
      <c r="BV533" s="213"/>
      <c r="BW533" s="213"/>
      <c r="BX533" s="213"/>
      <c r="BY533" s="213"/>
      <c r="BZ533" s="213"/>
      <c r="CA533" s="213"/>
      <c r="CB533" s="213"/>
      <c r="CC533" s="213"/>
      <c r="CD533" s="213"/>
      <c r="CE533" s="213"/>
      <c r="CF533" s="213"/>
      <c r="CG533" s="213"/>
      <c r="CH533" s="213"/>
      <c r="CI533" s="213"/>
      <c r="CJ533" s="213"/>
      <c r="CK533" s="213"/>
      <c r="CL533" s="213"/>
      <c r="CM533" s="213"/>
      <c r="CN533" s="213"/>
    </row>
    <row r="534" spans="4:146" x14ac:dyDescent="0.35">
      <c r="D534" s="224" t="s">
        <v>682</v>
      </c>
      <c r="E534" s="225"/>
      <c r="F534" s="225"/>
      <c r="G534" s="225"/>
      <c r="H534" s="225"/>
      <c r="I534" s="225"/>
      <c r="J534" s="225"/>
      <c r="K534" s="225"/>
      <c r="L534" s="225"/>
      <c r="M534" s="225"/>
      <c r="N534" s="225"/>
      <c r="O534" s="225"/>
      <c r="P534" s="225"/>
      <c r="Q534" s="225"/>
      <c r="R534" s="225"/>
      <c r="S534" s="225"/>
      <c r="T534" s="225"/>
      <c r="U534" s="226"/>
      <c r="V534" s="224"/>
      <c r="W534" s="225"/>
      <c r="X534" s="225"/>
      <c r="Y534" s="225"/>
      <c r="Z534" s="225"/>
      <c r="AA534" s="225"/>
      <c r="AB534" s="226"/>
      <c r="AC534" s="240"/>
      <c r="AD534" s="241"/>
      <c r="AE534" s="241"/>
      <c r="AF534" s="241"/>
      <c r="AG534" s="241"/>
      <c r="AH534" s="241"/>
      <c r="AI534" s="241"/>
      <c r="AJ534" s="241"/>
      <c r="AK534" s="241"/>
      <c r="AL534" s="241"/>
      <c r="AM534" s="241"/>
      <c r="AN534" s="241"/>
      <c r="AO534" s="241"/>
      <c r="AP534" s="241"/>
      <c r="AQ534" s="241"/>
      <c r="AR534" s="241"/>
      <c r="AS534" s="241"/>
      <c r="AT534" s="242"/>
      <c r="AU534" s="8"/>
      <c r="AV534" s="224"/>
      <c r="AW534" s="225"/>
      <c r="AX534" s="225"/>
      <c r="AY534" s="225"/>
      <c r="AZ534" s="225"/>
      <c r="BA534" s="225"/>
      <c r="BB534" s="225"/>
      <c r="BC534" s="225"/>
      <c r="BD534" s="225"/>
      <c r="BE534" s="226"/>
      <c r="BF534" s="224"/>
      <c r="BG534" s="225"/>
      <c r="BH534" s="225"/>
      <c r="BI534" s="225"/>
      <c r="BJ534" s="225"/>
      <c r="BK534" s="225"/>
      <c r="BL534" s="226"/>
      <c r="BM534" s="224"/>
      <c r="BN534" s="225"/>
      <c r="BO534" s="225"/>
      <c r="BP534" s="225"/>
      <c r="BQ534" s="225"/>
      <c r="BR534" s="225"/>
      <c r="BS534" s="226"/>
      <c r="BT534" s="224"/>
      <c r="BU534" s="225"/>
      <c r="BV534" s="225"/>
      <c r="BW534" s="225"/>
      <c r="BX534" s="225"/>
      <c r="BY534" s="225"/>
      <c r="BZ534" s="225"/>
      <c r="CA534" s="225"/>
      <c r="CB534" s="225"/>
      <c r="CC534" s="225"/>
      <c r="CD534" s="225"/>
      <c r="CE534" s="225"/>
      <c r="CF534" s="225"/>
      <c r="CG534" s="225"/>
      <c r="CH534" s="225"/>
      <c r="CI534" s="225"/>
      <c r="CJ534" s="225"/>
      <c r="CK534" s="225"/>
      <c r="CL534" s="225"/>
      <c r="CM534" s="225"/>
      <c r="CN534" s="226"/>
    </row>
    <row r="535" spans="4:146" x14ac:dyDescent="0.35">
      <c r="D535" s="224" t="s">
        <v>683</v>
      </c>
      <c r="E535" s="225"/>
      <c r="F535" s="225"/>
      <c r="G535" s="225"/>
      <c r="H535" s="225"/>
      <c r="I535" s="225"/>
      <c r="J535" s="225"/>
      <c r="K535" s="225"/>
      <c r="L535" s="225"/>
      <c r="M535" s="225"/>
      <c r="N535" s="225"/>
      <c r="O535" s="225"/>
      <c r="P535" s="225"/>
      <c r="Q535" s="225"/>
      <c r="R535" s="225"/>
      <c r="S535" s="225"/>
      <c r="T535" s="225"/>
      <c r="U535" s="226"/>
      <c r="V535" s="224"/>
      <c r="W535" s="225"/>
      <c r="X535" s="225"/>
      <c r="Y535" s="225"/>
      <c r="Z535" s="225"/>
      <c r="AA535" s="225"/>
      <c r="AB535" s="226"/>
      <c r="AC535" s="224"/>
      <c r="AD535" s="225"/>
      <c r="AE535" s="225"/>
      <c r="AF535" s="225"/>
      <c r="AG535" s="225"/>
      <c r="AH535" s="225"/>
      <c r="AI535" s="225"/>
      <c r="AJ535" s="225"/>
      <c r="AK535" s="225"/>
      <c r="AL535" s="225"/>
      <c r="AM535" s="225"/>
      <c r="AN535" s="225"/>
      <c r="AO535" s="225"/>
      <c r="AP535" s="225"/>
      <c r="AQ535" s="225"/>
      <c r="AR535" s="225"/>
      <c r="AS535" s="225"/>
      <c r="AT535" s="226"/>
      <c r="AU535" s="8"/>
      <c r="AV535" s="224"/>
      <c r="AW535" s="225"/>
      <c r="AX535" s="225"/>
      <c r="AY535" s="225"/>
      <c r="AZ535" s="225"/>
      <c r="BA535" s="225"/>
      <c r="BB535" s="225"/>
      <c r="BC535" s="225"/>
      <c r="BD535" s="225"/>
      <c r="BE535" s="226"/>
      <c r="BF535" s="224"/>
      <c r="BG535" s="225"/>
      <c r="BH535" s="225"/>
      <c r="BI535" s="225"/>
      <c r="BJ535" s="225"/>
      <c r="BK535" s="225"/>
      <c r="BL535" s="226"/>
      <c r="BM535" s="224"/>
      <c r="BN535" s="225"/>
      <c r="BO535" s="225"/>
      <c r="BP535" s="225"/>
      <c r="BQ535" s="225"/>
      <c r="BR535" s="225"/>
      <c r="BS535" s="226"/>
      <c r="BT535" s="224"/>
      <c r="BU535" s="225"/>
      <c r="BV535" s="225"/>
      <c r="BW535" s="225"/>
      <c r="BX535" s="225"/>
      <c r="BY535" s="225"/>
      <c r="BZ535" s="225"/>
      <c r="CA535" s="225"/>
      <c r="CB535" s="225"/>
      <c r="CC535" s="225"/>
      <c r="CD535" s="225"/>
      <c r="CE535" s="225"/>
      <c r="CF535" s="225"/>
      <c r="CG535" s="225"/>
      <c r="CH535" s="225"/>
      <c r="CI535" s="225"/>
      <c r="CJ535" s="225"/>
      <c r="CK535" s="225"/>
      <c r="CL535" s="225"/>
      <c r="CM535" s="225"/>
      <c r="CN535" s="226"/>
    </row>
    <row r="536" spans="4:146" x14ac:dyDescent="0.35">
      <c r="D536" s="224" t="s">
        <v>684</v>
      </c>
      <c r="E536" s="225"/>
      <c r="F536" s="225"/>
      <c r="G536" s="225"/>
      <c r="H536" s="225"/>
      <c r="I536" s="225"/>
      <c r="J536" s="225"/>
      <c r="K536" s="225"/>
      <c r="L536" s="225"/>
      <c r="M536" s="225"/>
      <c r="N536" s="225"/>
      <c r="O536" s="225"/>
      <c r="P536" s="225"/>
      <c r="Q536" s="225"/>
      <c r="R536" s="225"/>
      <c r="S536" s="225"/>
      <c r="T536" s="225"/>
      <c r="U536" s="226"/>
      <c r="V536" s="224"/>
      <c r="W536" s="225"/>
      <c r="X536" s="225"/>
      <c r="Y536" s="225"/>
      <c r="Z536" s="225"/>
      <c r="AA536" s="225"/>
      <c r="AB536" s="226"/>
      <c r="AC536" s="240"/>
      <c r="AD536" s="241"/>
      <c r="AE536" s="241"/>
      <c r="AF536" s="241"/>
      <c r="AG536" s="241"/>
      <c r="AH536" s="241"/>
      <c r="AI536" s="241"/>
      <c r="AJ536" s="241"/>
      <c r="AK536" s="241"/>
      <c r="AL536" s="241"/>
      <c r="AM536" s="241"/>
      <c r="AN536" s="241"/>
      <c r="AO536" s="241"/>
      <c r="AP536" s="241"/>
      <c r="AQ536" s="241"/>
      <c r="AR536" s="241"/>
      <c r="AS536" s="241"/>
      <c r="AT536" s="242"/>
      <c r="AU536" s="8"/>
      <c r="AV536" s="224"/>
      <c r="AW536" s="225"/>
      <c r="AX536" s="225"/>
      <c r="AY536" s="225"/>
      <c r="AZ536" s="225"/>
      <c r="BA536" s="225"/>
      <c r="BB536" s="225"/>
      <c r="BC536" s="225"/>
      <c r="BD536" s="225"/>
      <c r="BE536" s="226"/>
      <c r="BF536" s="224"/>
      <c r="BG536" s="225"/>
      <c r="BH536" s="225"/>
      <c r="BI536" s="225"/>
      <c r="BJ536" s="225"/>
      <c r="BK536" s="225"/>
      <c r="BL536" s="226"/>
      <c r="BM536" s="224"/>
      <c r="BN536" s="225"/>
      <c r="BO536" s="225"/>
      <c r="BP536" s="225"/>
      <c r="BQ536" s="225"/>
      <c r="BR536" s="225"/>
      <c r="BS536" s="226"/>
      <c r="BT536" s="224"/>
      <c r="BU536" s="225"/>
      <c r="BV536" s="225"/>
      <c r="BW536" s="225"/>
      <c r="BX536" s="225"/>
      <c r="BY536" s="225"/>
      <c r="BZ536" s="225"/>
      <c r="CA536" s="225"/>
      <c r="CB536" s="225"/>
      <c r="CC536" s="225"/>
      <c r="CD536" s="225"/>
      <c r="CE536" s="225"/>
      <c r="CF536" s="225"/>
      <c r="CG536" s="225"/>
      <c r="CH536" s="225"/>
      <c r="CI536" s="225"/>
      <c r="CJ536" s="225"/>
      <c r="CK536" s="225"/>
      <c r="CL536" s="225"/>
      <c r="CM536" s="225"/>
      <c r="CN536" s="226"/>
    </row>
    <row r="537" spans="4:146" x14ac:dyDescent="0.35">
      <c r="D537" s="224" t="s">
        <v>685</v>
      </c>
      <c r="E537" s="225"/>
      <c r="F537" s="225"/>
      <c r="G537" s="225"/>
      <c r="H537" s="225"/>
      <c r="I537" s="225"/>
      <c r="J537" s="225"/>
      <c r="K537" s="225"/>
      <c r="L537" s="225"/>
      <c r="M537" s="225"/>
      <c r="N537" s="225"/>
      <c r="O537" s="225"/>
      <c r="P537" s="225"/>
      <c r="Q537" s="225"/>
      <c r="R537" s="225"/>
      <c r="S537" s="225"/>
      <c r="T537" s="225"/>
      <c r="U537" s="226"/>
      <c r="V537" s="224"/>
      <c r="W537" s="225"/>
      <c r="X537" s="225"/>
      <c r="Y537" s="225"/>
      <c r="Z537" s="225"/>
      <c r="AA537" s="225"/>
      <c r="AB537" s="226"/>
      <c r="AC537" s="240"/>
      <c r="AD537" s="241"/>
      <c r="AE537" s="241"/>
      <c r="AF537" s="241"/>
      <c r="AG537" s="241"/>
      <c r="AH537" s="241"/>
      <c r="AI537" s="241"/>
      <c r="AJ537" s="241"/>
      <c r="AK537" s="241"/>
      <c r="AL537" s="241"/>
      <c r="AM537" s="241"/>
      <c r="AN537" s="241"/>
      <c r="AO537" s="241"/>
      <c r="AP537" s="241"/>
      <c r="AQ537" s="241"/>
      <c r="AR537" s="241"/>
      <c r="AS537" s="241"/>
      <c r="AT537" s="242"/>
      <c r="AU537" s="8"/>
      <c r="AV537" s="224"/>
      <c r="AW537" s="225"/>
      <c r="AX537" s="225"/>
      <c r="AY537" s="225"/>
      <c r="AZ537" s="225"/>
      <c r="BA537" s="225"/>
      <c r="BB537" s="225"/>
      <c r="BC537" s="225"/>
      <c r="BD537" s="225"/>
      <c r="BE537" s="226"/>
      <c r="BF537" s="224"/>
      <c r="BG537" s="225"/>
      <c r="BH537" s="225"/>
      <c r="BI537" s="225"/>
      <c r="BJ537" s="225"/>
      <c r="BK537" s="225"/>
      <c r="BL537" s="226"/>
      <c r="BM537" s="224"/>
      <c r="BN537" s="225"/>
      <c r="BO537" s="225"/>
      <c r="BP537" s="225"/>
      <c r="BQ537" s="225"/>
      <c r="BR537" s="225"/>
      <c r="BS537" s="226"/>
      <c r="BT537" s="224"/>
      <c r="BU537" s="225"/>
      <c r="BV537" s="225"/>
      <c r="BW537" s="225"/>
      <c r="BX537" s="225"/>
      <c r="BY537" s="225"/>
      <c r="BZ537" s="225"/>
      <c r="CA537" s="225"/>
      <c r="CB537" s="225"/>
      <c r="CC537" s="225"/>
      <c r="CD537" s="225"/>
      <c r="CE537" s="225"/>
      <c r="CF537" s="225"/>
      <c r="CG537" s="225"/>
      <c r="CH537" s="225"/>
      <c r="CI537" s="225"/>
      <c r="CJ537" s="225"/>
      <c r="CK537" s="225"/>
      <c r="CL537" s="225"/>
      <c r="CM537" s="225"/>
      <c r="CN537" s="226"/>
    </row>
    <row r="538" spans="4:146" x14ac:dyDescent="0.35">
      <c r="D538" s="224" t="s">
        <v>345</v>
      </c>
      <c r="E538" s="225"/>
      <c r="F538" s="225"/>
      <c r="G538" s="225"/>
      <c r="H538" s="225"/>
      <c r="I538" s="225"/>
      <c r="J538" s="225"/>
      <c r="K538" s="225"/>
      <c r="L538" s="225"/>
      <c r="M538" s="225"/>
      <c r="N538" s="225"/>
      <c r="O538" s="225"/>
      <c r="P538" s="225"/>
      <c r="Q538" s="225"/>
      <c r="R538" s="225"/>
      <c r="S538" s="225"/>
      <c r="T538" s="225"/>
      <c r="U538" s="226"/>
      <c r="V538" s="224">
        <v>7</v>
      </c>
      <c r="W538" s="225"/>
      <c r="X538" s="225"/>
      <c r="Y538" s="225"/>
      <c r="Z538" s="225"/>
      <c r="AA538" s="225"/>
      <c r="AB538" s="226"/>
      <c r="AC538" s="240">
        <v>84</v>
      </c>
      <c r="AD538" s="241"/>
      <c r="AE538" s="241"/>
      <c r="AF538" s="241"/>
      <c r="AG538" s="241"/>
      <c r="AH538" s="241"/>
      <c r="AI538" s="241"/>
      <c r="AJ538" s="241"/>
      <c r="AK538" s="241"/>
      <c r="AL538" s="241"/>
      <c r="AM538" s="241"/>
      <c r="AN538" s="241"/>
      <c r="AO538" s="241"/>
      <c r="AP538" s="241"/>
      <c r="AQ538" s="241"/>
      <c r="AR538" s="241"/>
      <c r="AS538" s="241"/>
      <c r="AT538" s="242"/>
      <c r="AU538" s="8"/>
      <c r="AV538" s="224"/>
      <c r="AW538" s="225"/>
      <c r="AX538" s="225"/>
      <c r="AY538" s="225"/>
      <c r="AZ538" s="225"/>
      <c r="BA538" s="225"/>
      <c r="BB538" s="225"/>
      <c r="BC538" s="225"/>
      <c r="BD538" s="225"/>
      <c r="BE538" s="225"/>
      <c r="BF538" s="213"/>
      <c r="BG538" s="213"/>
      <c r="BH538" s="213"/>
      <c r="BI538" s="213"/>
      <c r="BJ538" s="213"/>
      <c r="BK538" s="213"/>
      <c r="BL538" s="213"/>
      <c r="BM538" s="213"/>
      <c r="BN538" s="213"/>
      <c r="BO538" s="213"/>
      <c r="BP538" s="213"/>
      <c r="BQ538" s="213"/>
      <c r="BR538" s="213"/>
      <c r="BS538" s="213"/>
      <c r="BT538" s="213"/>
      <c r="BU538" s="213"/>
      <c r="BV538" s="213"/>
      <c r="BW538" s="213"/>
      <c r="BX538" s="213"/>
      <c r="BY538" s="213"/>
      <c r="BZ538" s="213"/>
      <c r="CA538" s="213"/>
      <c r="CB538" s="213"/>
      <c r="CC538" s="213"/>
      <c r="CD538" s="213"/>
      <c r="CE538" s="213"/>
      <c r="CF538" s="213"/>
      <c r="CG538" s="213"/>
      <c r="CH538" s="213"/>
      <c r="CI538" s="213"/>
      <c r="CJ538" s="213"/>
      <c r="CK538" s="213"/>
      <c r="CL538" s="213"/>
      <c r="CM538" s="213"/>
      <c r="CN538" s="213"/>
    </row>
    <row r="539" spans="4:146" ht="14.25" customHeight="1" x14ac:dyDescent="0.35">
      <c r="D539" s="545" t="s">
        <v>346</v>
      </c>
      <c r="E539" s="546"/>
      <c r="F539" s="546"/>
      <c r="G539" s="546"/>
      <c r="H539" s="546"/>
      <c r="I539" s="546"/>
      <c r="J539" s="546"/>
      <c r="K539" s="546"/>
      <c r="L539" s="546"/>
      <c r="M539" s="546"/>
      <c r="N539" s="546"/>
      <c r="O539" s="546"/>
      <c r="P539" s="546"/>
      <c r="Q539" s="546"/>
      <c r="R539" s="546"/>
      <c r="S539" s="546"/>
      <c r="T539" s="546"/>
      <c r="U539" s="547"/>
      <c r="V539" s="557">
        <v>1</v>
      </c>
      <c r="W539" s="558"/>
      <c r="X539" s="558"/>
      <c r="Y539" s="558"/>
      <c r="Z539" s="558"/>
      <c r="AA539" s="558"/>
      <c r="AB539" s="559"/>
      <c r="AC539" s="191">
        <v>1988</v>
      </c>
      <c r="AD539" s="192"/>
      <c r="AE539" s="192"/>
      <c r="AF539" s="192"/>
      <c r="AG539" s="192"/>
      <c r="AH539" s="192"/>
      <c r="AI539" s="192"/>
      <c r="AJ539" s="192"/>
      <c r="AK539" s="192"/>
      <c r="AL539" s="192"/>
      <c r="AM539" s="192"/>
      <c r="AN539" s="192"/>
      <c r="AO539" s="192"/>
      <c r="AP539" s="192"/>
      <c r="AQ539" s="192"/>
      <c r="AR539" s="192"/>
      <c r="AS539" s="192"/>
      <c r="AT539" s="193"/>
      <c r="AU539" s="8"/>
      <c r="AV539" s="224"/>
      <c r="AW539" s="225"/>
      <c r="AX539" s="225"/>
      <c r="AY539" s="225"/>
      <c r="AZ539" s="225"/>
      <c r="BA539" s="225"/>
      <c r="BB539" s="225"/>
      <c r="BC539" s="225"/>
      <c r="BD539" s="225"/>
      <c r="BE539" s="225"/>
      <c r="BF539" s="213"/>
      <c r="BG539" s="213"/>
      <c r="BH539" s="213"/>
      <c r="BI539" s="213"/>
      <c r="BJ539" s="213"/>
      <c r="BK539" s="213"/>
      <c r="BL539" s="213"/>
      <c r="BM539" s="213"/>
      <c r="BN539" s="213"/>
      <c r="BO539" s="213"/>
      <c r="BP539" s="213"/>
      <c r="BQ539" s="213"/>
      <c r="BR539" s="213"/>
      <c r="BS539" s="213"/>
      <c r="BT539" s="213"/>
      <c r="BU539" s="213"/>
      <c r="BV539" s="213"/>
      <c r="BW539" s="213"/>
      <c r="BX539" s="213"/>
      <c r="BY539" s="213"/>
      <c r="BZ539" s="213"/>
      <c r="CA539" s="213"/>
      <c r="CB539" s="213"/>
      <c r="CC539" s="213"/>
      <c r="CD539" s="213"/>
      <c r="CE539" s="213"/>
      <c r="CF539" s="213"/>
      <c r="CG539" s="213"/>
      <c r="CH539" s="213"/>
      <c r="CI539" s="213"/>
      <c r="CJ539" s="213"/>
      <c r="CK539" s="213"/>
      <c r="CL539" s="213"/>
      <c r="CM539" s="213"/>
      <c r="CN539" s="213"/>
    </row>
    <row r="540" spans="4:146" ht="14.25" customHeight="1" x14ac:dyDescent="0.35">
      <c r="D540" s="548"/>
      <c r="E540" s="549"/>
      <c r="F540" s="549"/>
      <c r="G540" s="549"/>
      <c r="H540" s="549"/>
      <c r="I540" s="549"/>
      <c r="J540" s="549"/>
      <c r="K540" s="549"/>
      <c r="L540" s="549"/>
      <c r="M540" s="549"/>
      <c r="N540" s="549"/>
      <c r="O540" s="549"/>
      <c r="P540" s="549"/>
      <c r="Q540" s="549"/>
      <c r="R540" s="549"/>
      <c r="S540" s="549"/>
      <c r="T540" s="549"/>
      <c r="U540" s="550"/>
      <c r="V540" s="560"/>
      <c r="W540" s="561"/>
      <c r="X540" s="561"/>
      <c r="Y540" s="561"/>
      <c r="Z540" s="561"/>
      <c r="AA540" s="561"/>
      <c r="AB540" s="562"/>
      <c r="AC540" s="538"/>
      <c r="AD540" s="539"/>
      <c r="AE540" s="539"/>
      <c r="AF540" s="539"/>
      <c r="AG540" s="539"/>
      <c r="AH540" s="539"/>
      <c r="AI540" s="539"/>
      <c r="AJ540" s="539"/>
      <c r="AK540" s="539"/>
      <c r="AL540" s="539"/>
      <c r="AM540" s="539"/>
      <c r="AN540" s="539"/>
      <c r="AO540" s="539"/>
      <c r="AP540" s="539"/>
      <c r="AQ540" s="539"/>
      <c r="AR540" s="539"/>
      <c r="AS540" s="539"/>
      <c r="AT540" s="540"/>
      <c r="AU540" s="8"/>
      <c r="AV540" s="224"/>
      <c r="AW540" s="225"/>
      <c r="AX540" s="225"/>
      <c r="AY540" s="225"/>
      <c r="AZ540" s="225"/>
      <c r="BA540" s="225"/>
      <c r="BB540" s="225"/>
      <c r="BC540" s="225"/>
      <c r="BD540" s="225"/>
      <c r="BE540" s="225"/>
      <c r="BF540" s="213"/>
      <c r="BG540" s="213"/>
      <c r="BH540" s="213"/>
      <c r="BI540" s="213"/>
      <c r="BJ540" s="213"/>
      <c r="BK540" s="213"/>
      <c r="BL540" s="213"/>
      <c r="BM540" s="213"/>
      <c r="BN540" s="213"/>
      <c r="BO540" s="213"/>
      <c r="BP540" s="213"/>
      <c r="BQ540" s="213"/>
      <c r="BR540" s="213"/>
      <c r="BS540" s="213"/>
      <c r="BT540" s="213"/>
      <c r="BU540" s="213"/>
      <c r="BV540" s="213"/>
      <c r="BW540" s="213"/>
      <c r="BX540" s="213"/>
      <c r="BY540" s="213"/>
      <c r="BZ540" s="213"/>
      <c r="CA540" s="213"/>
      <c r="CB540" s="213"/>
      <c r="CC540" s="213"/>
      <c r="CD540" s="213"/>
      <c r="CE540" s="213"/>
      <c r="CF540" s="213"/>
      <c r="CG540" s="213"/>
      <c r="CH540" s="213"/>
      <c r="CI540" s="213"/>
      <c r="CJ540" s="213"/>
      <c r="CK540" s="213"/>
      <c r="CL540" s="213"/>
      <c r="CM540" s="213"/>
      <c r="CN540" s="213"/>
    </row>
    <row r="541" spans="4:146" ht="14.25" customHeight="1" x14ac:dyDescent="0.35">
      <c r="D541" s="551"/>
      <c r="E541" s="552"/>
      <c r="F541" s="552"/>
      <c r="G541" s="552"/>
      <c r="H541" s="552"/>
      <c r="I541" s="552"/>
      <c r="J541" s="552"/>
      <c r="K541" s="552"/>
      <c r="L541" s="552"/>
      <c r="M541" s="552"/>
      <c r="N541" s="552"/>
      <c r="O541" s="552"/>
      <c r="P541" s="552"/>
      <c r="Q541" s="552"/>
      <c r="R541" s="552"/>
      <c r="S541" s="552"/>
      <c r="T541" s="552"/>
      <c r="U541" s="553"/>
      <c r="V541" s="563"/>
      <c r="W541" s="564"/>
      <c r="X541" s="564"/>
      <c r="Y541" s="564"/>
      <c r="Z541" s="564"/>
      <c r="AA541" s="564"/>
      <c r="AB541" s="565"/>
      <c r="AC541" s="541"/>
      <c r="AD541" s="542"/>
      <c r="AE541" s="542"/>
      <c r="AF541" s="542"/>
      <c r="AG541" s="542"/>
      <c r="AH541" s="542"/>
      <c r="AI541" s="542"/>
      <c r="AJ541" s="542"/>
      <c r="AK541" s="542"/>
      <c r="AL541" s="542"/>
      <c r="AM541" s="542"/>
      <c r="AN541" s="542"/>
      <c r="AO541" s="542"/>
      <c r="AP541" s="542"/>
      <c r="AQ541" s="542"/>
      <c r="AR541" s="542"/>
      <c r="AS541" s="542"/>
      <c r="AT541" s="543"/>
      <c r="AU541" s="8"/>
      <c r="AV541" s="224"/>
      <c r="AW541" s="225"/>
      <c r="AX541" s="225"/>
      <c r="AY541" s="225"/>
      <c r="AZ541" s="225"/>
      <c r="BA541" s="225"/>
      <c r="BB541" s="225"/>
      <c r="BC541" s="225"/>
      <c r="BD541" s="225"/>
      <c r="BE541" s="225"/>
      <c r="BF541" s="213"/>
      <c r="BG541" s="213"/>
      <c r="BH541" s="213"/>
      <c r="BI541" s="213"/>
      <c r="BJ541" s="213"/>
      <c r="BK541" s="213"/>
      <c r="BL541" s="213"/>
      <c r="BM541" s="213"/>
      <c r="BN541" s="213"/>
      <c r="BO541" s="213"/>
      <c r="BP541" s="213"/>
      <c r="BQ541" s="213"/>
      <c r="BR541" s="213"/>
      <c r="BS541" s="213"/>
      <c r="BT541" s="213"/>
      <c r="BU541" s="213"/>
      <c r="BV541" s="213"/>
      <c r="BW541" s="213"/>
      <c r="BX541" s="213"/>
      <c r="BY541" s="213"/>
      <c r="BZ541" s="213"/>
      <c r="CA541" s="213"/>
      <c r="CB541" s="213"/>
      <c r="CC541" s="213"/>
      <c r="CD541" s="213"/>
      <c r="CE541" s="213"/>
      <c r="CF541" s="213"/>
      <c r="CG541" s="213"/>
      <c r="CH541" s="213"/>
      <c r="CI541" s="213"/>
      <c r="CJ541" s="213"/>
      <c r="CK541" s="213"/>
      <c r="CL541" s="213"/>
      <c r="CM541" s="213"/>
      <c r="CN541" s="213"/>
    </row>
    <row r="542" spans="4:146" ht="14.25" customHeight="1" x14ac:dyDescent="0.35">
      <c r="D542" s="118" t="s">
        <v>347</v>
      </c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8"/>
      <c r="AV542" s="314" t="s">
        <v>347</v>
      </c>
      <c r="AW542" s="314"/>
      <c r="AX542" s="314"/>
      <c r="AY542" s="314"/>
      <c r="AZ542" s="314"/>
      <c r="BA542" s="314"/>
      <c r="BB542" s="314"/>
      <c r="BC542" s="314"/>
      <c r="BD542" s="314"/>
      <c r="BE542" s="314"/>
      <c r="BF542" s="314"/>
      <c r="BG542" s="314"/>
      <c r="BH542" s="314"/>
      <c r="BI542" s="314"/>
      <c r="BJ542" s="314"/>
      <c r="BK542" s="314"/>
      <c r="BL542" s="314"/>
      <c r="BM542" s="314"/>
      <c r="BN542" s="314"/>
      <c r="BO542" s="314"/>
      <c r="BP542" s="314"/>
      <c r="BQ542" s="314"/>
      <c r="BR542" s="314"/>
      <c r="BS542" s="314"/>
      <c r="BT542" s="314"/>
      <c r="BU542" s="314"/>
      <c r="BV542" s="314"/>
      <c r="BW542" s="314"/>
      <c r="BX542" s="314"/>
      <c r="BY542" s="314"/>
      <c r="BZ542" s="314"/>
      <c r="CA542" s="314"/>
      <c r="CB542" s="314"/>
      <c r="CC542" s="314"/>
      <c r="CD542" s="314"/>
      <c r="CE542" s="314"/>
      <c r="CF542" s="314"/>
      <c r="CG542" s="314"/>
      <c r="CH542" s="314"/>
      <c r="CI542" s="314"/>
      <c r="CJ542" s="314"/>
      <c r="CK542" s="314"/>
      <c r="CL542" s="314"/>
      <c r="CM542" s="314"/>
      <c r="CN542" s="314"/>
      <c r="EI542" s="306" t="s">
        <v>673</v>
      </c>
      <c r="EJ542" s="306"/>
      <c r="EK542" s="306"/>
      <c r="EL542" s="306"/>
      <c r="EM542" s="306" t="s">
        <v>674</v>
      </c>
      <c r="EN542" s="306"/>
      <c r="EO542" s="306"/>
      <c r="EP542" s="306"/>
    </row>
    <row r="543" spans="4:146" ht="14.25" customHeight="1" x14ac:dyDescent="0.35">
      <c r="EI543" s="165" t="str">
        <f>+O546</f>
        <v>Obesidad</v>
      </c>
      <c r="EJ543" s="165" t="s">
        <v>671</v>
      </c>
      <c r="EK543" s="165" t="s">
        <v>699</v>
      </c>
      <c r="EL543" s="165" t="s">
        <v>700</v>
      </c>
      <c r="EM543" s="165" t="str">
        <f>+O553</f>
        <v>Adecuado</v>
      </c>
      <c r="EN543" s="165" t="str">
        <f>+Y553</f>
        <v>Riesgo Talla Baja</v>
      </c>
      <c r="EO543" s="165" t="str">
        <f>+AI553</f>
        <v>DNT Cronica</v>
      </c>
    </row>
    <row r="544" spans="4:146" ht="14.25" customHeight="1" x14ac:dyDescent="0.35">
      <c r="D544" s="127" t="s">
        <v>704</v>
      </c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27"/>
      <c r="AE544" s="127"/>
      <c r="AF544" s="127"/>
      <c r="AG544" s="127"/>
      <c r="AH544" s="127"/>
      <c r="AI544" s="127"/>
      <c r="AJ544" s="127"/>
      <c r="AK544" s="127"/>
      <c r="AL544" s="127"/>
      <c r="AM544" s="127"/>
      <c r="AN544" s="127"/>
      <c r="AO544" s="127"/>
      <c r="AP544" s="127"/>
      <c r="AQ544" s="127"/>
      <c r="AR544" s="127"/>
      <c r="AS544" s="127"/>
      <c r="AT544" s="127"/>
      <c r="AU544" s="9"/>
      <c r="AV544" s="9"/>
      <c r="AW544" s="9"/>
      <c r="AX544" s="9"/>
      <c r="AY544" s="9"/>
      <c r="EI544" s="165">
        <f>+S548</f>
        <v>0.8</v>
      </c>
      <c r="EJ544" s="165">
        <f>+AA548</f>
        <v>80.8</v>
      </c>
      <c r="EK544" s="165">
        <f>+AI548</f>
        <v>13.6</v>
      </c>
      <c r="EL544" s="165">
        <f>+AQ548</f>
        <v>1.6</v>
      </c>
      <c r="EM544" s="165">
        <f>+T555</f>
        <v>48.7</v>
      </c>
      <c r="EN544" s="165">
        <f>+AD555</f>
        <v>37.299999999999997</v>
      </c>
      <c r="EO544" s="165">
        <f>+AO555</f>
        <v>14</v>
      </c>
    </row>
    <row r="545" spans="4:145" ht="14.25" customHeight="1" x14ac:dyDescent="0.35"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  <c r="AA545" s="123"/>
      <c r="AB545" s="123"/>
      <c r="AC545" s="123"/>
      <c r="AD545" s="123"/>
      <c r="AE545" s="123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123"/>
      <c r="AP545" s="123"/>
      <c r="AQ545" s="123"/>
      <c r="AR545" s="123"/>
      <c r="AS545" s="123"/>
      <c r="AT545" s="123"/>
      <c r="AU545" s="13"/>
      <c r="AV545" s="13"/>
      <c r="AW545" s="13"/>
      <c r="AX545" s="13"/>
      <c r="AY545" s="13"/>
    </row>
    <row r="546" spans="4:145" ht="14.25" customHeight="1" x14ac:dyDescent="0.35">
      <c r="D546" s="327" t="s">
        <v>670</v>
      </c>
      <c r="E546" s="328"/>
      <c r="F546" s="328"/>
      <c r="G546" s="328"/>
      <c r="H546" s="328"/>
      <c r="I546" s="328"/>
      <c r="J546" s="328"/>
      <c r="K546" s="328"/>
      <c r="L546" s="328"/>
      <c r="M546" s="328"/>
      <c r="N546" s="329"/>
      <c r="O546" s="195" t="s">
        <v>697</v>
      </c>
      <c r="P546" s="196"/>
      <c r="Q546" s="196"/>
      <c r="R546" s="196"/>
      <c r="S546" s="196"/>
      <c r="T546" s="196"/>
      <c r="U546" s="196"/>
      <c r="V546" s="198"/>
      <c r="W546" s="196" t="s">
        <v>671</v>
      </c>
      <c r="X546" s="196"/>
      <c r="Y546" s="196"/>
      <c r="Z546" s="196"/>
      <c r="AA546" s="196"/>
      <c r="AB546" s="196"/>
      <c r="AC546" s="196"/>
      <c r="AD546" s="198"/>
      <c r="AE546" s="195" t="s">
        <v>699</v>
      </c>
      <c r="AF546" s="196"/>
      <c r="AG546" s="196"/>
      <c r="AH546" s="196"/>
      <c r="AI546" s="196"/>
      <c r="AJ546" s="196"/>
      <c r="AK546" s="196"/>
      <c r="AL546" s="198"/>
      <c r="AM546" s="195" t="s">
        <v>700</v>
      </c>
      <c r="AN546" s="196"/>
      <c r="AO546" s="196"/>
      <c r="AP546" s="196"/>
      <c r="AQ546" s="196"/>
      <c r="AR546" s="196"/>
      <c r="AS546" s="196"/>
      <c r="AT546" s="198"/>
      <c r="AU546" s="6"/>
      <c r="AV546" s="6"/>
      <c r="AW546" s="6"/>
      <c r="AX546" s="6"/>
      <c r="AY546" s="6"/>
    </row>
    <row r="547" spans="4:145" ht="14.25" customHeight="1" x14ac:dyDescent="0.35">
      <c r="D547" s="333"/>
      <c r="E547" s="334"/>
      <c r="F547" s="334"/>
      <c r="G547" s="334"/>
      <c r="H547" s="334"/>
      <c r="I547" s="334"/>
      <c r="J547" s="334"/>
      <c r="K547" s="334"/>
      <c r="L547" s="334"/>
      <c r="M547" s="334"/>
      <c r="N547" s="335"/>
      <c r="O547" s="195" t="s">
        <v>353</v>
      </c>
      <c r="P547" s="196"/>
      <c r="Q547" s="196"/>
      <c r="R547" s="198"/>
      <c r="S547" s="195" t="s">
        <v>184</v>
      </c>
      <c r="T547" s="196"/>
      <c r="U547" s="196"/>
      <c r="V547" s="198"/>
      <c r="W547" s="195" t="s">
        <v>353</v>
      </c>
      <c r="X547" s="196"/>
      <c r="Y547" s="196"/>
      <c r="Z547" s="198"/>
      <c r="AA547" s="195" t="s">
        <v>184</v>
      </c>
      <c r="AB547" s="196"/>
      <c r="AC547" s="196"/>
      <c r="AD547" s="198"/>
      <c r="AE547" s="195" t="s">
        <v>353</v>
      </c>
      <c r="AF547" s="196"/>
      <c r="AG547" s="196"/>
      <c r="AH547" s="198"/>
      <c r="AI547" s="195" t="s">
        <v>184</v>
      </c>
      <c r="AJ547" s="196"/>
      <c r="AK547" s="196"/>
      <c r="AL547" s="198"/>
      <c r="AM547" s="195" t="s">
        <v>353</v>
      </c>
      <c r="AN547" s="196"/>
      <c r="AO547" s="196"/>
      <c r="AP547" s="198"/>
      <c r="AQ547" s="195" t="s">
        <v>184</v>
      </c>
      <c r="AR547" s="196"/>
      <c r="AS547" s="196"/>
      <c r="AT547" s="198"/>
    </row>
    <row r="548" spans="4:145" ht="14.25" customHeight="1" x14ac:dyDescent="0.35">
      <c r="D548" s="408">
        <v>125</v>
      </c>
      <c r="E548" s="409"/>
      <c r="F548" s="409"/>
      <c r="G548" s="409"/>
      <c r="H548" s="409"/>
      <c r="I548" s="409"/>
      <c r="J548" s="409"/>
      <c r="K548" s="409"/>
      <c r="L548" s="409"/>
      <c r="M548" s="409"/>
      <c r="N548" s="410"/>
      <c r="O548" s="302">
        <v>1</v>
      </c>
      <c r="P548" s="303"/>
      <c r="Q548" s="303"/>
      <c r="R548" s="304"/>
      <c r="S548" s="573">
        <v>0.8</v>
      </c>
      <c r="T548" s="574"/>
      <c r="U548" s="574"/>
      <c r="V548" s="575"/>
      <c r="W548" s="302">
        <v>101</v>
      </c>
      <c r="X548" s="303"/>
      <c r="Y548" s="303"/>
      <c r="Z548" s="304"/>
      <c r="AA548" s="573">
        <v>80.8</v>
      </c>
      <c r="AB548" s="574"/>
      <c r="AC548" s="574"/>
      <c r="AD548" s="575"/>
      <c r="AE548" s="302">
        <v>17</v>
      </c>
      <c r="AF548" s="303"/>
      <c r="AG548" s="303"/>
      <c r="AH548" s="304"/>
      <c r="AI548" s="573">
        <v>13.6</v>
      </c>
      <c r="AJ548" s="574"/>
      <c r="AK548" s="574"/>
      <c r="AL548" s="575"/>
      <c r="AM548" s="302">
        <v>2</v>
      </c>
      <c r="AN548" s="303"/>
      <c r="AO548" s="303"/>
      <c r="AP548" s="304"/>
      <c r="AQ548" s="573">
        <v>1.6</v>
      </c>
      <c r="AR548" s="574"/>
      <c r="AS548" s="574"/>
      <c r="AT548" s="575"/>
    </row>
    <row r="549" spans="4:145" ht="14.25" customHeight="1" x14ac:dyDescent="0.35">
      <c r="D549" s="118" t="s">
        <v>668</v>
      </c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Q549" s="118"/>
      <c r="AR549" s="118"/>
      <c r="AS549" s="118"/>
      <c r="AT549" s="118"/>
    </row>
    <row r="550" spans="4:145" ht="14.25" customHeight="1" x14ac:dyDescent="0.35"/>
    <row r="551" spans="4:145" ht="14.25" customHeight="1" x14ac:dyDescent="0.35">
      <c r="D551" s="127" t="s">
        <v>703</v>
      </c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27"/>
      <c r="AE551" s="127"/>
      <c r="AF551" s="127"/>
      <c r="AG551" s="127"/>
      <c r="AH551" s="127"/>
      <c r="AI551" s="127"/>
      <c r="AJ551" s="127"/>
      <c r="AK551" s="127"/>
      <c r="AL551" s="127"/>
      <c r="AM551" s="127"/>
      <c r="AN551" s="127"/>
      <c r="AO551" s="127"/>
      <c r="AP551" s="127"/>
      <c r="AQ551" s="127"/>
      <c r="AR551" s="127"/>
      <c r="AS551" s="127"/>
      <c r="AT551" s="127"/>
      <c r="AY551" s="9"/>
    </row>
    <row r="552" spans="4:145" ht="14.25" customHeight="1" x14ac:dyDescent="0.35"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  <c r="AA552" s="123"/>
      <c r="AB552" s="123"/>
      <c r="AC552" s="123"/>
      <c r="AD552" s="123"/>
      <c r="AE552" s="123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123"/>
      <c r="AP552" s="123"/>
      <c r="AQ552" s="123"/>
      <c r="AR552" s="123"/>
      <c r="AS552" s="123"/>
      <c r="AT552" s="123"/>
      <c r="AY552" s="13"/>
      <c r="BD552" s="311"/>
      <c r="BE552" s="311"/>
      <c r="BF552" s="311"/>
      <c r="BG552" s="311"/>
      <c r="BH552" s="311"/>
      <c r="BI552" s="311"/>
      <c r="BJ552" s="311"/>
      <c r="BK552" s="311"/>
      <c r="BL552" s="311"/>
      <c r="BM552" s="311"/>
      <c r="BN552" s="311"/>
      <c r="BO552" s="311"/>
      <c r="BP552" s="311"/>
      <c r="BQ552" s="311"/>
      <c r="BR552" s="311"/>
      <c r="BS552" s="311"/>
    </row>
    <row r="553" spans="4:145" ht="14.25" customHeight="1" x14ac:dyDescent="0.35">
      <c r="D553" s="327" t="s">
        <v>670</v>
      </c>
      <c r="E553" s="328"/>
      <c r="F553" s="328"/>
      <c r="G553" s="328"/>
      <c r="H553" s="328"/>
      <c r="I553" s="328"/>
      <c r="J553" s="328"/>
      <c r="K553" s="328"/>
      <c r="L553" s="328"/>
      <c r="M553" s="328"/>
      <c r="N553" s="329"/>
      <c r="O553" s="195" t="s">
        <v>671</v>
      </c>
      <c r="P553" s="196"/>
      <c r="Q553" s="196"/>
      <c r="R553" s="196"/>
      <c r="S553" s="196"/>
      <c r="T553" s="196"/>
      <c r="U553" s="196"/>
      <c r="V553" s="196"/>
      <c r="W553" s="196"/>
      <c r="X553" s="198"/>
      <c r="Y553" s="195" t="s">
        <v>701</v>
      </c>
      <c r="Z553" s="196"/>
      <c r="AA553" s="196"/>
      <c r="AB553" s="196"/>
      <c r="AC553" s="196"/>
      <c r="AD553" s="196"/>
      <c r="AE553" s="196"/>
      <c r="AF553" s="196"/>
      <c r="AG553" s="196"/>
      <c r="AH553" s="198"/>
      <c r="AI553" s="195" t="s">
        <v>702</v>
      </c>
      <c r="AJ553" s="196"/>
      <c r="AK553" s="196"/>
      <c r="AL553" s="196"/>
      <c r="AM553" s="196"/>
      <c r="AN553" s="196"/>
      <c r="AO553" s="196"/>
      <c r="AP553" s="196"/>
      <c r="AQ553" s="196"/>
      <c r="AR553" s="196"/>
      <c r="AS553" s="196"/>
      <c r="AT553" s="198"/>
      <c r="AU553" s="6"/>
      <c r="AV553" s="6"/>
      <c r="AW553" s="6"/>
      <c r="AX553" s="6"/>
      <c r="AY553" s="6"/>
      <c r="BD553" s="311"/>
      <c r="BE553" s="311"/>
      <c r="BF553" s="311"/>
      <c r="BG553" s="311"/>
      <c r="BH553" s="311"/>
      <c r="BI553" s="311"/>
      <c r="BJ553" s="311"/>
      <c r="BK553" s="311"/>
      <c r="BL553" s="311"/>
      <c r="BM553" s="311"/>
      <c r="BN553" s="311"/>
      <c r="BO553" s="311"/>
      <c r="BP553" s="311"/>
      <c r="BQ553" s="311"/>
      <c r="BR553" s="311"/>
      <c r="BS553" s="311"/>
    </row>
    <row r="554" spans="4:145" ht="14.25" customHeight="1" x14ac:dyDescent="0.35">
      <c r="D554" s="113"/>
      <c r="E554" s="114"/>
      <c r="F554" s="114"/>
      <c r="G554" s="114"/>
      <c r="H554" s="114"/>
      <c r="I554" s="114"/>
      <c r="J554" s="114"/>
      <c r="K554" s="114"/>
      <c r="L554" s="114"/>
      <c r="M554" s="114"/>
      <c r="N554" s="115"/>
      <c r="O554" s="195" t="s">
        <v>353</v>
      </c>
      <c r="P554" s="196"/>
      <c r="Q554" s="196"/>
      <c r="R554" s="196"/>
      <c r="S554" s="198"/>
      <c r="T554" s="195" t="s">
        <v>184</v>
      </c>
      <c r="U554" s="196"/>
      <c r="V554" s="196"/>
      <c r="W554" s="196"/>
      <c r="X554" s="198"/>
      <c r="Y554" s="195" t="s">
        <v>353</v>
      </c>
      <c r="Z554" s="196"/>
      <c r="AA554" s="196"/>
      <c r="AB554" s="196"/>
      <c r="AC554" s="198"/>
      <c r="AD554" s="195" t="s">
        <v>184</v>
      </c>
      <c r="AE554" s="196"/>
      <c r="AF554" s="196"/>
      <c r="AG554" s="196"/>
      <c r="AH554" s="198"/>
      <c r="AI554" s="195" t="s">
        <v>353</v>
      </c>
      <c r="AJ554" s="196"/>
      <c r="AK554" s="196"/>
      <c r="AL554" s="196"/>
      <c r="AM554" s="196"/>
      <c r="AN554" s="198"/>
      <c r="AO554" s="195" t="s">
        <v>184</v>
      </c>
      <c r="AP554" s="196"/>
      <c r="AQ554" s="196"/>
      <c r="AR554" s="196"/>
      <c r="AS554" s="196"/>
      <c r="AT554" s="198"/>
      <c r="BD554" s="312"/>
      <c r="BE554" s="312"/>
      <c r="BF554" s="312"/>
      <c r="BG554" s="312"/>
      <c r="BH554" s="313"/>
      <c r="BI554" s="313"/>
      <c r="BJ554" s="313"/>
      <c r="BK554" s="313"/>
      <c r="BL554" s="312"/>
      <c r="BM554" s="312"/>
      <c r="BN554" s="312"/>
      <c r="BO554" s="312"/>
      <c r="BP554" s="313"/>
      <c r="BQ554" s="313"/>
      <c r="BR554" s="313"/>
      <c r="BS554" s="313"/>
    </row>
    <row r="555" spans="4:145" ht="14.25" customHeight="1" x14ac:dyDescent="0.35">
      <c r="D555" s="408">
        <v>520</v>
      </c>
      <c r="E555" s="409"/>
      <c r="F555" s="409"/>
      <c r="G555" s="409"/>
      <c r="H555" s="409"/>
      <c r="I555" s="409"/>
      <c r="J555" s="409"/>
      <c r="K555" s="409"/>
      <c r="L555" s="409"/>
      <c r="M555" s="409"/>
      <c r="N555" s="410"/>
      <c r="O555" s="302">
        <v>253</v>
      </c>
      <c r="P555" s="303"/>
      <c r="Q555" s="303"/>
      <c r="R555" s="303"/>
      <c r="S555" s="304"/>
      <c r="T555" s="573">
        <v>48.7</v>
      </c>
      <c r="U555" s="574"/>
      <c r="V555" s="574"/>
      <c r="W555" s="574"/>
      <c r="X555" s="575"/>
      <c r="Y555" s="302">
        <v>194</v>
      </c>
      <c r="Z555" s="303"/>
      <c r="AA555" s="303"/>
      <c r="AB555" s="303"/>
      <c r="AC555" s="304"/>
      <c r="AD555" s="573">
        <v>37.299999999999997</v>
      </c>
      <c r="AE555" s="574"/>
      <c r="AF555" s="574"/>
      <c r="AG555" s="574"/>
      <c r="AH555" s="575"/>
      <c r="AI555" s="302">
        <v>73</v>
      </c>
      <c r="AJ555" s="303"/>
      <c r="AK555" s="303"/>
      <c r="AL555" s="303"/>
      <c r="AM555" s="303"/>
      <c r="AN555" s="304"/>
      <c r="AO555" s="408">
        <v>14</v>
      </c>
      <c r="AP555" s="409"/>
      <c r="AQ555" s="409"/>
      <c r="AR555" s="409"/>
      <c r="AS555" s="409"/>
      <c r="AT555" s="410"/>
    </row>
    <row r="556" spans="4:145" ht="14.25" customHeight="1" x14ac:dyDescent="0.35">
      <c r="D556" s="118" t="s">
        <v>668</v>
      </c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Q556" s="118"/>
      <c r="AR556" s="118"/>
      <c r="AS556" s="118"/>
      <c r="AT556" s="118"/>
    </row>
    <row r="557" spans="4:145" ht="14.25" customHeight="1" x14ac:dyDescent="0.35"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  <c r="AB557" s="140"/>
      <c r="AC557" s="140"/>
      <c r="AD557" s="140"/>
      <c r="AE557" s="140"/>
      <c r="AF557" s="140"/>
      <c r="AG557" s="140"/>
      <c r="AH557" s="140"/>
      <c r="AI557" s="140"/>
      <c r="AJ557" s="140"/>
      <c r="AK557" s="140"/>
      <c r="AL557" s="140"/>
      <c r="AM557" s="140"/>
      <c r="AN557" s="140"/>
      <c r="AO557" s="140"/>
      <c r="AP557" s="140"/>
      <c r="AQ557" s="140"/>
      <c r="AR557" s="140"/>
      <c r="AS557" s="140"/>
      <c r="AT557" s="140"/>
    </row>
    <row r="558" spans="4:145" ht="14.25" customHeight="1" x14ac:dyDescent="0.35"/>
    <row r="559" spans="4:145" ht="15.75" customHeight="1" x14ac:dyDescent="0.35">
      <c r="D559" s="415" t="s">
        <v>1132</v>
      </c>
      <c r="E559" s="415"/>
      <c r="F559" s="415"/>
      <c r="G559" s="415"/>
      <c r="H559" s="415"/>
      <c r="I559" s="415"/>
      <c r="J559" s="415"/>
      <c r="K559" s="415"/>
      <c r="L559" s="415"/>
      <c r="M559" s="415"/>
      <c r="N559" s="415"/>
      <c r="O559" s="415"/>
      <c r="P559" s="415"/>
      <c r="Q559" s="415"/>
      <c r="R559" s="415"/>
      <c r="S559" s="415"/>
      <c r="T559" s="415"/>
      <c r="U559" s="415"/>
      <c r="V559" s="415"/>
      <c r="W559" s="415"/>
      <c r="X559" s="415"/>
      <c r="Y559" s="415"/>
      <c r="Z559" s="415"/>
      <c r="AA559" s="415"/>
      <c r="AB559" s="415"/>
      <c r="AC559" s="415"/>
      <c r="AD559" s="415"/>
      <c r="AE559" s="415"/>
      <c r="AF559" s="415"/>
      <c r="AG559" s="415"/>
      <c r="AH559" s="415"/>
      <c r="AI559" s="415"/>
      <c r="AJ559" s="415"/>
      <c r="AK559" s="415"/>
      <c r="AL559" s="415"/>
      <c r="AM559" s="415"/>
      <c r="AN559" s="415"/>
      <c r="AO559" s="415"/>
      <c r="AP559" s="415"/>
      <c r="AQ559" s="415"/>
      <c r="AR559" s="415"/>
      <c r="AS559" s="415"/>
      <c r="AT559" s="415"/>
      <c r="AU559" s="415"/>
      <c r="AV559" s="415"/>
      <c r="AW559" s="415"/>
      <c r="AX559" s="415"/>
      <c r="AY559" s="415"/>
      <c r="AZ559" s="415"/>
      <c r="BA559" s="415"/>
      <c r="BB559" s="415"/>
      <c r="BC559" s="415"/>
      <c r="BD559" s="415"/>
      <c r="BE559" s="415"/>
      <c r="BF559" s="415"/>
      <c r="BG559" s="415"/>
      <c r="BH559" s="415"/>
      <c r="BI559" s="415"/>
      <c r="BJ559" s="415"/>
      <c r="BK559" s="415"/>
      <c r="BL559" s="415"/>
      <c r="BM559" s="415"/>
      <c r="BN559" s="415"/>
      <c r="BO559" s="415"/>
      <c r="BP559" s="415"/>
      <c r="BQ559" s="415"/>
      <c r="BR559" s="415"/>
      <c r="BS559" s="415"/>
      <c r="BT559" s="415"/>
      <c r="BU559" s="415"/>
      <c r="BV559" s="415"/>
      <c r="BW559" s="415"/>
      <c r="BX559" s="415"/>
      <c r="BY559" s="415"/>
      <c r="BZ559" s="415"/>
      <c r="CA559" s="415"/>
      <c r="CB559" s="415"/>
      <c r="CC559" s="415"/>
      <c r="CD559" s="415"/>
      <c r="CE559" s="415"/>
      <c r="CF559" s="415"/>
      <c r="CG559" s="415"/>
      <c r="CH559" s="415"/>
      <c r="CI559" s="415"/>
      <c r="CJ559" s="415"/>
      <c r="CK559" s="415"/>
      <c r="CL559" s="415"/>
      <c r="CM559" s="415"/>
      <c r="CN559" s="415"/>
      <c r="EI559" s="165">
        <f>+S567</f>
        <v>0</v>
      </c>
      <c r="EJ559" s="165">
        <f>+AA567</f>
        <v>0</v>
      </c>
      <c r="EK559" s="165">
        <f>+AI567</f>
        <v>0</v>
      </c>
      <c r="EL559" s="165">
        <f>+AQ567</f>
        <v>0</v>
      </c>
      <c r="EM559" s="165">
        <f>+T575</f>
        <v>0</v>
      </c>
      <c r="EN559" s="165">
        <f>+AD575</f>
        <v>0</v>
      </c>
      <c r="EO559" s="165">
        <f>+AO575</f>
        <v>0</v>
      </c>
    </row>
    <row r="560" spans="4:145" ht="15.75" customHeight="1" x14ac:dyDescent="0.35">
      <c r="D560" s="415"/>
      <c r="E560" s="415"/>
      <c r="F560" s="415"/>
      <c r="G560" s="415"/>
      <c r="H560" s="415"/>
      <c r="I560" s="415"/>
      <c r="J560" s="415"/>
      <c r="K560" s="415"/>
      <c r="L560" s="415"/>
      <c r="M560" s="415"/>
      <c r="N560" s="415"/>
      <c r="O560" s="415"/>
      <c r="P560" s="415"/>
      <c r="Q560" s="415"/>
      <c r="R560" s="415"/>
      <c r="S560" s="415"/>
      <c r="T560" s="415"/>
      <c r="U560" s="415"/>
      <c r="V560" s="415"/>
      <c r="W560" s="415"/>
      <c r="X560" s="415"/>
      <c r="Y560" s="415"/>
      <c r="Z560" s="415"/>
      <c r="AA560" s="415"/>
      <c r="AB560" s="415"/>
      <c r="AC560" s="415"/>
      <c r="AD560" s="415"/>
      <c r="AE560" s="415"/>
      <c r="AF560" s="415"/>
      <c r="AG560" s="415"/>
      <c r="AH560" s="415"/>
      <c r="AI560" s="415"/>
      <c r="AJ560" s="415"/>
      <c r="AK560" s="415"/>
      <c r="AL560" s="415"/>
      <c r="AM560" s="415"/>
      <c r="AN560" s="415"/>
      <c r="AO560" s="415"/>
      <c r="AP560" s="415"/>
      <c r="AQ560" s="415"/>
      <c r="AR560" s="415"/>
      <c r="AS560" s="415"/>
      <c r="AT560" s="415"/>
      <c r="AU560" s="415"/>
      <c r="AV560" s="415"/>
      <c r="AW560" s="415"/>
      <c r="AX560" s="415"/>
      <c r="AY560" s="415"/>
      <c r="AZ560" s="415"/>
      <c r="BA560" s="415"/>
      <c r="BB560" s="415"/>
      <c r="BC560" s="415"/>
      <c r="BD560" s="415"/>
      <c r="BE560" s="415"/>
      <c r="BF560" s="415"/>
      <c r="BG560" s="415"/>
      <c r="BH560" s="415"/>
      <c r="BI560" s="415"/>
      <c r="BJ560" s="415"/>
      <c r="BK560" s="415"/>
      <c r="BL560" s="415"/>
      <c r="BM560" s="415"/>
      <c r="BN560" s="415"/>
      <c r="BO560" s="415"/>
      <c r="BP560" s="415"/>
      <c r="BQ560" s="415"/>
      <c r="BR560" s="415"/>
      <c r="BS560" s="415"/>
      <c r="BT560" s="415"/>
      <c r="BU560" s="415"/>
      <c r="BV560" s="415"/>
      <c r="BW560" s="415"/>
      <c r="BX560" s="415"/>
      <c r="BY560" s="415"/>
      <c r="BZ560" s="415"/>
      <c r="CA560" s="415"/>
      <c r="CB560" s="415"/>
      <c r="CC560" s="415"/>
      <c r="CD560" s="415"/>
      <c r="CE560" s="415"/>
      <c r="CF560" s="415"/>
      <c r="CG560" s="415"/>
      <c r="CH560" s="415"/>
      <c r="CI560" s="415"/>
      <c r="CJ560" s="415"/>
      <c r="CK560" s="415"/>
      <c r="CL560" s="415"/>
      <c r="CM560" s="415"/>
      <c r="CN560" s="415"/>
    </row>
    <row r="561" spans="4:92" ht="15.75" customHeight="1" x14ac:dyDescent="0.35"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  <c r="AA561" s="124"/>
      <c r="AB561" s="124"/>
      <c r="AC561" s="124"/>
      <c r="AD561" s="124"/>
      <c r="AE561" s="124"/>
      <c r="AF561" s="124"/>
      <c r="AG561" s="124"/>
      <c r="AH561" s="124"/>
      <c r="AI561" s="124"/>
      <c r="AJ561" s="124"/>
      <c r="AK561" s="124"/>
      <c r="AL561" s="124"/>
      <c r="AM561" s="124"/>
      <c r="AN561" s="124"/>
      <c r="AO561" s="124"/>
      <c r="AP561" s="124"/>
      <c r="AQ561" s="124"/>
      <c r="AR561" s="124"/>
      <c r="AS561" s="124"/>
      <c r="AT561" s="124"/>
      <c r="AU561" s="124"/>
      <c r="AV561" s="124"/>
      <c r="AW561" s="124"/>
      <c r="AX561" s="124"/>
      <c r="AY561" s="124"/>
      <c r="AZ561" s="124"/>
      <c r="BA561" s="124"/>
      <c r="BB561" s="124"/>
      <c r="BC561" s="124"/>
      <c r="BD561" s="124"/>
      <c r="BE561" s="124"/>
      <c r="BF561" s="124"/>
      <c r="BG561" s="124"/>
      <c r="BH561" s="124"/>
      <c r="BI561" s="124"/>
      <c r="BJ561" s="124"/>
      <c r="BK561" s="124"/>
      <c r="BL561" s="124"/>
      <c r="BM561" s="124"/>
      <c r="BN561" s="124"/>
      <c r="BO561" s="124"/>
      <c r="BP561" s="124"/>
      <c r="BQ561" s="124"/>
      <c r="BR561" s="124"/>
      <c r="BS561" s="124"/>
      <c r="BT561" s="124"/>
      <c r="BU561" s="124"/>
      <c r="BV561" s="124"/>
      <c r="BW561" s="124"/>
      <c r="BX561" s="124"/>
      <c r="BY561" s="124"/>
      <c r="BZ561" s="124"/>
      <c r="CA561" s="124"/>
      <c r="CB561" s="124"/>
      <c r="CC561" s="124"/>
      <c r="CD561" s="124"/>
      <c r="CE561" s="124"/>
      <c r="CF561" s="124"/>
      <c r="CG561" s="124"/>
      <c r="CH561" s="124"/>
      <c r="CI561" s="124"/>
      <c r="CJ561" s="124"/>
      <c r="CK561" s="124"/>
      <c r="CL561" s="124"/>
      <c r="CM561" s="124"/>
      <c r="CN561" s="124"/>
    </row>
    <row r="562" spans="4:92" ht="15.75" customHeight="1" x14ac:dyDescent="0.35">
      <c r="D562" s="189" t="s">
        <v>689</v>
      </c>
      <c r="E562" s="189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89"/>
      <c r="U562" s="189"/>
      <c r="V562" s="189"/>
      <c r="W562" s="124"/>
      <c r="X562" s="124"/>
      <c r="Y562" s="124"/>
      <c r="Z562" s="124"/>
      <c r="AA562" s="124"/>
      <c r="AB562" s="124"/>
      <c r="AC562" s="124"/>
      <c r="AD562" s="124"/>
      <c r="AE562" s="124"/>
      <c r="AF562" s="124"/>
      <c r="AG562" s="124"/>
      <c r="AH562" s="124"/>
      <c r="AI562" s="124"/>
      <c r="AJ562" s="124"/>
      <c r="AK562" s="124"/>
      <c r="AL562" s="124"/>
      <c r="AM562" s="124"/>
      <c r="AN562" s="124"/>
      <c r="AO562" s="124"/>
      <c r="AP562" s="124"/>
      <c r="AQ562" s="124"/>
      <c r="AR562" s="124"/>
      <c r="AS562" s="124"/>
      <c r="AT562" s="124"/>
      <c r="AU562" s="124"/>
      <c r="AV562" s="189" t="s">
        <v>690</v>
      </c>
      <c r="AW562" s="189"/>
      <c r="AX562" s="189"/>
      <c r="AY562" s="189"/>
      <c r="AZ562" s="189"/>
      <c r="BA562" s="189"/>
      <c r="BB562" s="189"/>
      <c r="BC562" s="189"/>
      <c r="BD562" s="189"/>
      <c r="BE562" s="189"/>
      <c r="BF562" s="189"/>
      <c r="BG562" s="189"/>
      <c r="BH562" s="189"/>
      <c r="BI562" s="189"/>
      <c r="BJ562" s="189"/>
      <c r="BK562" s="189"/>
      <c r="BL562" s="189"/>
      <c r="BM562" s="189"/>
      <c r="BN562" s="124"/>
      <c r="BO562" s="124"/>
      <c r="BP562" s="124"/>
      <c r="BQ562" s="124"/>
      <c r="BR562" s="124"/>
      <c r="BS562" s="124"/>
      <c r="BT562" s="124"/>
      <c r="BU562" s="124"/>
      <c r="BV562" s="124"/>
      <c r="BW562" s="124"/>
      <c r="BX562" s="124"/>
      <c r="BY562" s="124"/>
      <c r="BZ562" s="124"/>
      <c r="CA562" s="124"/>
      <c r="CB562" s="124"/>
      <c r="CC562" s="124"/>
      <c r="CD562" s="124"/>
      <c r="CE562" s="124"/>
      <c r="CF562" s="124"/>
      <c r="CG562" s="124"/>
      <c r="CH562" s="124"/>
      <c r="CI562" s="124"/>
      <c r="CJ562" s="124"/>
      <c r="CK562" s="124"/>
      <c r="CL562" s="124"/>
      <c r="CM562" s="124"/>
      <c r="CN562" s="124"/>
    </row>
    <row r="563" spans="4:92" ht="15.75" customHeight="1" x14ac:dyDescent="0.35"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  <c r="AE563" s="101"/>
      <c r="AF563" s="101"/>
      <c r="AG563" s="101"/>
      <c r="AH563" s="101"/>
      <c r="AI563" s="101"/>
      <c r="AJ563" s="101"/>
      <c r="AK563" s="101"/>
      <c r="AL563" s="101"/>
      <c r="AM563" s="101"/>
      <c r="AN563" s="101"/>
      <c r="AO563" s="101"/>
      <c r="AP563" s="101"/>
      <c r="AQ563" s="101"/>
      <c r="AR563" s="101"/>
      <c r="AS563" s="101"/>
      <c r="AT563" s="101"/>
      <c r="AU563" s="13"/>
      <c r="AV563" s="13"/>
      <c r="AW563" s="13"/>
      <c r="AX563" s="13"/>
      <c r="AY563" s="13"/>
    </row>
    <row r="564" spans="4:92" ht="15.75" customHeight="1" x14ac:dyDescent="0.35">
      <c r="D564" s="207" t="s">
        <v>672</v>
      </c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7"/>
      <c r="P564" s="207"/>
      <c r="Q564" s="207"/>
      <c r="R564" s="207"/>
      <c r="S564" s="207"/>
      <c r="T564" s="207"/>
      <c r="U564" s="207"/>
      <c r="V564" s="207"/>
      <c r="W564" s="197" t="s">
        <v>687</v>
      </c>
      <c r="X564" s="197"/>
      <c r="Y564" s="197"/>
      <c r="Z564" s="197"/>
      <c r="AA564" s="197"/>
      <c r="AB564" s="197"/>
      <c r="AC564" s="197"/>
      <c r="AD564" s="197"/>
      <c r="AE564" s="197"/>
      <c r="AF564" s="197"/>
      <c r="AG564" s="197"/>
      <c r="AH564" s="197"/>
      <c r="AI564" s="327" t="s">
        <v>688</v>
      </c>
      <c r="AJ564" s="328"/>
      <c r="AK564" s="328"/>
      <c r="AL564" s="328"/>
      <c r="AM564" s="328"/>
      <c r="AN564" s="328"/>
      <c r="AO564" s="328"/>
      <c r="AP564" s="328"/>
      <c r="AQ564" s="328"/>
      <c r="AR564" s="328"/>
      <c r="AS564" s="328"/>
      <c r="AT564" s="329"/>
      <c r="AU564" s="13"/>
      <c r="AV564" s="207" t="s">
        <v>693</v>
      </c>
      <c r="AW564" s="207"/>
      <c r="AX564" s="207"/>
      <c r="AY564" s="207"/>
      <c r="AZ564" s="207"/>
      <c r="BA564" s="207"/>
      <c r="BB564" s="207"/>
      <c r="BC564" s="207"/>
      <c r="BD564" s="207" t="s">
        <v>698</v>
      </c>
      <c r="BE564" s="207"/>
      <c r="BF564" s="207"/>
      <c r="BG564" s="207"/>
      <c r="BH564" s="207"/>
      <c r="BI564" s="207"/>
      <c r="BJ564" s="207"/>
      <c r="BK564" s="207"/>
      <c r="BL564" s="207"/>
      <c r="BM564" s="207"/>
      <c r="BN564" s="207" t="s">
        <v>695</v>
      </c>
      <c r="BO564" s="207"/>
      <c r="BP564" s="207"/>
      <c r="BQ564" s="207"/>
      <c r="BR564" s="207"/>
      <c r="BS564" s="207"/>
      <c r="BT564" s="207"/>
      <c r="BU564" s="207"/>
      <c r="BV564" s="207"/>
      <c r="BW564" s="207"/>
      <c r="BX564" s="207" t="s">
        <v>696</v>
      </c>
      <c r="BY564" s="207"/>
      <c r="BZ564" s="207"/>
      <c r="CA564" s="207"/>
      <c r="CB564" s="207"/>
      <c r="CC564" s="207"/>
      <c r="CD564" s="207"/>
      <c r="CE564" s="207"/>
      <c r="CF564" s="207"/>
      <c r="CG564" s="207" t="s">
        <v>697</v>
      </c>
      <c r="CH564" s="207"/>
      <c r="CI564" s="207"/>
      <c r="CJ564" s="207"/>
      <c r="CK564" s="207"/>
      <c r="CL564" s="207"/>
      <c r="CM564" s="207"/>
      <c r="CN564" s="207"/>
    </row>
    <row r="565" spans="4:92" ht="14.25" customHeight="1" x14ac:dyDescent="0.35"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7"/>
      <c r="P565" s="207"/>
      <c r="Q565" s="207"/>
      <c r="R565" s="207"/>
      <c r="S565" s="207"/>
      <c r="T565" s="207"/>
      <c r="U565" s="207"/>
      <c r="V565" s="207"/>
      <c r="W565" s="197"/>
      <c r="X565" s="197"/>
      <c r="Y565" s="197"/>
      <c r="Z565" s="197"/>
      <c r="AA565" s="197"/>
      <c r="AB565" s="197"/>
      <c r="AC565" s="197"/>
      <c r="AD565" s="197"/>
      <c r="AE565" s="197"/>
      <c r="AF565" s="197"/>
      <c r="AG565" s="197"/>
      <c r="AH565" s="197"/>
      <c r="AI565" s="333"/>
      <c r="AJ565" s="334"/>
      <c r="AK565" s="334"/>
      <c r="AL565" s="334"/>
      <c r="AM565" s="334"/>
      <c r="AN565" s="334"/>
      <c r="AO565" s="334"/>
      <c r="AP565" s="334"/>
      <c r="AQ565" s="334"/>
      <c r="AR565" s="334"/>
      <c r="AS565" s="334"/>
      <c r="AT565" s="335"/>
      <c r="AU565" s="6"/>
      <c r="AV565" s="207"/>
      <c r="AW565" s="207"/>
      <c r="AX565" s="207"/>
      <c r="AY565" s="207"/>
      <c r="AZ565" s="207"/>
      <c r="BA565" s="207"/>
      <c r="BB565" s="207"/>
      <c r="BC565" s="207"/>
      <c r="BD565" s="207"/>
      <c r="BE565" s="207"/>
      <c r="BF565" s="207"/>
      <c r="BG565" s="207"/>
      <c r="BH565" s="207"/>
      <c r="BI565" s="207"/>
      <c r="BJ565" s="207"/>
      <c r="BK565" s="207"/>
      <c r="BL565" s="207"/>
      <c r="BM565" s="207"/>
      <c r="BN565" s="207"/>
      <c r="BO565" s="207"/>
      <c r="BP565" s="207"/>
      <c r="BQ565" s="207"/>
      <c r="BR565" s="207"/>
      <c r="BS565" s="207"/>
      <c r="BT565" s="207"/>
      <c r="BU565" s="207"/>
      <c r="BV565" s="207"/>
      <c r="BW565" s="207"/>
      <c r="BX565" s="207"/>
      <c r="BY565" s="207"/>
      <c r="BZ565" s="207"/>
      <c r="CA565" s="207"/>
      <c r="CB565" s="207"/>
      <c r="CC565" s="207"/>
      <c r="CD565" s="207"/>
      <c r="CE565" s="207"/>
      <c r="CF565" s="207"/>
      <c r="CG565" s="207"/>
      <c r="CH565" s="207"/>
      <c r="CI565" s="207"/>
      <c r="CJ565" s="207"/>
      <c r="CK565" s="207"/>
      <c r="CL565" s="207"/>
      <c r="CM565" s="207"/>
      <c r="CN565" s="207"/>
    </row>
    <row r="566" spans="4:92" ht="14.25" customHeight="1" x14ac:dyDescent="0.35">
      <c r="D566" s="299" t="s">
        <v>332</v>
      </c>
      <c r="E566" s="300"/>
      <c r="F566" s="300"/>
      <c r="G566" s="300"/>
      <c r="H566" s="300"/>
      <c r="I566" s="300"/>
      <c r="J566" s="300"/>
      <c r="K566" s="300"/>
      <c r="L566" s="300"/>
      <c r="M566" s="300"/>
      <c r="N566" s="301"/>
      <c r="O566" s="195" t="s">
        <v>686</v>
      </c>
      <c r="P566" s="196"/>
      <c r="Q566" s="196"/>
      <c r="R566" s="196"/>
      <c r="S566" s="196"/>
      <c r="T566" s="196"/>
      <c r="U566" s="196"/>
      <c r="V566" s="198"/>
      <c r="W566" s="195" t="s">
        <v>332</v>
      </c>
      <c r="X566" s="196"/>
      <c r="Y566" s="196"/>
      <c r="Z566" s="196"/>
      <c r="AA566" s="196"/>
      <c r="AB566" s="198"/>
      <c r="AC566" s="196" t="s">
        <v>686</v>
      </c>
      <c r="AD566" s="196"/>
      <c r="AE566" s="196"/>
      <c r="AF566" s="196"/>
      <c r="AG566" s="196"/>
      <c r="AH566" s="198"/>
      <c r="AI566" s="195" t="s">
        <v>332</v>
      </c>
      <c r="AJ566" s="196"/>
      <c r="AK566" s="196"/>
      <c r="AL566" s="196"/>
      <c r="AM566" s="196"/>
      <c r="AN566" s="198"/>
      <c r="AO566" s="196" t="s">
        <v>686</v>
      </c>
      <c r="AP566" s="196"/>
      <c r="AQ566" s="196"/>
      <c r="AR566" s="196"/>
      <c r="AS566" s="196"/>
      <c r="AT566" s="198"/>
      <c r="AV566" s="207" t="s">
        <v>694</v>
      </c>
      <c r="AW566" s="207"/>
      <c r="AX566" s="207"/>
      <c r="AY566" s="207"/>
      <c r="AZ566" s="207" t="s">
        <v>184</v>
      </c>
      <c r="BA566" s="207"/>
      <c r="BB566" s="207"/>
      <c r="BC566" s="207"/>
      <c r="BD566" s="207" t="s">
        <v>694</v>
      </c>
      <c r="BE566" s="207"/>
      <c r="BF566" s="207"/>
      <c r="BG566" s="207"/>
      <c r="BH566" s="207"/>
      <c r="BI566" s="197" t="s">
        <v>184</v>
      </c>
      <c r="BJ566" s="197"/>
      <c r="BK566" s="197"/>
      <c r="BL566" s="197"/>
      <c r="BM566" s="197"/>
      <c r="BN566" s="207" t="s">
        <v>694</v>
      </c>
      <c r="BO566" s="207"/>
      <c r="BP566" s="207"/>
      <c r="BQ566" s="207"/>
      <c r="BR566" s="207"/>
      <c r="BS566" s="197" t="s">
        <v>184</v>
      </c>
      <c r="BT566" s="197"/>
      <c r="BU566" s="197"/>
      <c r="BV566" s="197"/>
      <c r="BW566" s="197"/>
      <c r="BX566" s="197" t="s">
        <v>694</v>
      </c>
      <c r="BY566" s="197"/>
      <c r="BZ566" s="197"/>
      <c r="CA566" s="197"/>
      <c r="CB566" s="197"/>
      <c r="CC566" s="197" t="s">
        <v>184</v>
      </c>
      <c r="CD566" s="197"/>
      <c r="CE566" s="197"/>
      <c r="CF566" s="197"/>
      <c r="CG566" s="195" t="s">
        <v>694</v>
      </c>
      <c r="CH566" s="196"/>
      <c r="CI566" s="196"/>
      <c r="CJ566" s="196"/>
      <c r="CK566" s="198"/>
      <c r="CL566" s="197" t="s">
        <v>184</v>
      </c>
      <c r="CM566" s="197"/>
      <c r="CN566" s="197"/>
    </row>
    <row r="567" spans="4:92" ht="14.25" customHeight="1" x14ac:dyDescent="0.35">
      <c r="D567" s="408"/>
      <c r="E567" s="409"/>
      <c r="F567" s="409"/>
      <c r="G567" s="409"/>
      <c r="H567" s="409"/>
      <c r="I567" s="409"/>
      <c r="J567" s="409"/>
      <c r="K567" s="409"/>
      <c r="L567" s="409"/>
      <c r="M567" s="409"/>
      <c r="N567" s="410"/>
      <c r="O567" s="302"/>
      <c r="P567" s="303"/>
      <c r="Q567" s="303"/>
      <c r="R567" s="303"/>
      <c r="S567" s="303"/>
      <c r="T567" s="303"/>
      <c r="U567" s="303"/>
      <c r="V567" s="304"/>
      <c r="W567" s="302"/>
      <c r="X567" s="303"/>
      <c r="Y567" s="303"/>
      <c r="Z567" s="303"/>
      <c r="AA567" s="303"/>
      <c r="AB567" s="304"/>
      <c r="AC567" s="574"/>
      <c r="AD567" s="574"/>
      <c r="AE567" s="574"/>
      <c r="AF567" s="574"/>
      <c r="AG567" s="574"/>
      <c r="AH567" s="575"/>
      <c r="AI567" s="414"/>
      <c r="AJ567" s="414"/>
      <c r="AK567" s="414"/>
      <c r="AL567" s="414"/>
      <c r="AM567" s="414"/>
      <c r="AN567" s="414"/>
      <c r="AO567" s="303"/>
      <c r="AP567" s="303"/>
      <c r="AQ567" s="303"/>
      <c r="AR567" s="303"/>
      <c r="AS567" s="303"/>
      <c r="AT567" s="304"/>
      <c r="AV567" s="316"/>
      <c r="AW567" s="316"/>
      <c r="AX567" s="316"/>
      <c r="AY567" s="316"/>
      <c r="AZ567" s="316"/>
      <c r="BA567" s="316"/>
      <c r="BB567" s="316"/>
      <c r="BC567" s="316"/>
      <c r="BD567" s="316"/>
      <c r="BE567" s="316"/>
      <c r="BF567" s="316"/>
      <c r="BG567" s="316"/>
      <c r="BH567" s="316"/>
      <c r="BI567" s="272"/>
      <c r="BJ567" s="272"/>
      <c r="BK567" s="272"/>
      <c r="BL567" s="272"/>
      <c r="BM567" s="272"/>
      <c r="BN567" s="316"/>
      <c r="BO567" s="316"/>
      <c r="BP567" s="316"/>
      <c r="BQ567" s="316"/>
      <c r="BR567" s="316"/>
      <c r="BS567" s="272"/>
      <c r="BT567" s="272"/>
      <c r="BU567" s="272"/>
      <c r="BV567" s="272"/>
      <c r="BW567" s="272"/>
      <c r="BX567" s="414"/>
      <c r="BY567" s="414"/>
      <c r="BZ567" s="414"/>
      <c r="CA567" s="414"/>
      <c r="CB567" s="414"/>
      <c r="CC567" s="414"/>
      <c r="CD567" s="414"/>
      <c r="CE567" s="414"/>
      <c r="CF567" s="414"/>
      <c r="CG567" s="414"/>
      <c r="CH567" s="414"/>
      <c r="CI567" s="414"/>
      <c r="CJ567" s="414"/>
      <c r="CK567" s="414"/>
      <c r="CL567" s="243"/>
      <c r="CM567" s="243"/>
      <c r="CN567" s="243"/>
    </row>
    <row r="568" spans="4:92" ht="14.25" customHeight="1" x14ac:dyDescent="0.35">
      <c r="D568" s="118" t="s">
        <v>691</v>
      </c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Q568" s="118"/>
      <c r="AR568" s="118"/>
      <c r="AS568" s="118"/>
      <c r="AT568" s="118"/>
      <c r="AV568" s="118" t="s">
        <v>691</v>
      </c>
    </row>
    <row r="569" spans="4:92" ht="14.25" customHeight="1" x14ac:dyDescent="0.35"/>
    <row r="570" spans="4:92" ht="14.25" customHeight="1" x14ac:dyDescent="0.35">
      <c r="D570" s="189" t="s">
        <v>692</v>
      </c>
      <c r="E570" s="189"/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89"/>
      <c r="S570" s="189"/>
      <c r="T570" s="189"/>
      <c r="U570" s="189"/>
      <c r="V570" s="189"/>
      <c r="W570" s="127"/>
      <c r="X570" s="127"/>
      <c r="Y570" s="127"/>
      <c r="Z570" s="127"/>
      <c r="AA570" s="127"/>
      <c r="AB570" s="127"/>
      <c r="AC570" s="127"/>
      <c r="AD570" s="127"/>
      <c r="AE570" s="127"/>
      <c r="AF570" s="127"/>
      <c r="AG570" s="127"/>
      <c r="AH570" s="127"/>
      <c r="AI570" s="127"/>
      <c r="AJ570" s="127"/>
      <c r="AK570" s="127"/>
      <c r="AL570" s="127"/>
      <c r="AM570" s="127"/>
      <c r="AN570" s="127"/>
      <c r="AO570" s="127"/>
      <c r="AP570" s="127"/>
      <c r="AQ570" s="127"/>
      <c r="AR570" s="127"/>
      <c r="AS570" s="127"/>
      <c r="AT570" s="127"/>
      <c r="AY570" s="9"/>
    </row>
    <row r="571" spans="4:92" ht="14.25" customHeight="1" x14ac:dyDescent="0.35"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  <c r="AB571" s="123"/>
      <c r="AC571" s="123"/>
      <c r="AD571" s="123"/>
      <c r="AE571" s="123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123"/>
      <c r="AP571" s="123"/>
      <c r="AQ571" s="123"/>
      <c r="AR571" s="123"/>
      <c r="AS571" s="123"/>
      <c r="AT571" s="123"/>
      <c r="AY571" s="13"/>
      <c r="BD571" s="311"/>
      <c r="BE571" s="311"/>
      <c r="BF571" s="311"/>
      <c r="BG571" s="311"/>
      <c r="BH571" s="311"/>
      <c r="BI571" s="311"/>
      <c r="BJ571" s="311"/>
      <c r="BK571" s="311"/>
      <c r="BL571" s="311"/>
      <c r="BM571" s="311"/>
      <c r="BN571" s="311"/>
      <c r="BO571" s="311"/>
      <c r="BP571" s="311"/>
      <c r="BQ571" s="311"/>
      <c r="BR571" s="311"/>
      <c r="BS571" s="311"/>
    </row>
    <row r="572" spans="4:92" ht="14.25" customHeight="1" x14ac:dyDescent="0.35">
      <c r="D572" s="207" t="s">
        <v>705</v>
      </c>
      <c r="E572" s="207"/>
      <c r="F572" s="207"/>
      <c r="G572" s="207"/>
      <c r="H572" s="207"/>
      <c r="I572" s="207"/>
      <c r="J572" s="207"/>
      <c r="K572" s="207"/>
      <c r="L572" s="207"/>
      <c r="M572" s="207"/>
      <c r="N572" s="207"/>
      <c r="O572" s="207"/>
      <c r="P572" s="207"/>
      <c r="Q572" s="207"/>
      <c r="R572" s="207"/>
      <c r="S572" s="207"/>
      <c r="T572" s="207"/>
      <c r="U572" s="207"/>
      <c r="V572" s="207"/>
      <c r="W572" s="207" t="s">
        <v>698</v>
      </c>
      <c r="X572" s="207"/>
      <c r="Y572" s="207"/>
      <c r="Z572" s="207"/>
      <c r="AA572" s="207"/>
      <c r="AB572" s="207"/>
      <c r="AC572" s="207"/>
      <c r="AD572" s="207"/>
      <c r="AE572" s="207"/>
      <c r="AF572" s="207"/>
      <c r="AG572" s="207"/>
      <c r="AH572" s="207"/>
      <c r="AI572" s="207"/>
      <c r="AJ572" s="207"/>
      <c r="AK572" s="207"/>
      <c r="AL572" s="207"/>
      <c r="AM572" s="207"/>
      <c r="AN572" s="207"/>
      <c r="AO572" s="207"/>
      <c r="AP572" s="327" t="s">
        <v>706</v>
      </c>
      <c r="AQ572" s="328"/>
      <c r="AR572" s="328"/>
      <c r="AS572" s="328"/>
      <c r="AT572" s="328"/>
      <c r="AU572" s="328"/>
      <c r="AV572" s="328"/>
      <c r="AW572" s="328"/>
      <c r="AX572" s="328"/>
      <c r="AY572" s="328"/>
      <c r="AZ572" s="328"/>
      <c r="BA572" s="328"/>
      <c r="BB572" s="328"/>
      <c r="BC572" s="328"/>
      <c r="BD572" s="328"/>
      <c r="BE572" s="328"/>
      <c r="BF572" s="328"/>
      <c r="BG572" s="328"/>
      <c r="BH572" s="329"/>
      <c r="BI572" s="327" t="s">
        <v>696</v>
      </c>
      <c r="BJ572" s="328"/>
      <c r="BK572" s="328"/>
      <c r="BL572" s="328"/>
      <c r="BM572" s="328"/>
      <c r="BN572" s="328"/>
      <c r="BO572" s="328"/>
      <c r="BP572" s="328"/>
      <c r="BQ572" s="328"/>
      <c r="BR572" s="328"/>
      <c r="BS572" s="328"/>
      <c r="BT572" s="328"/>
      <c r="BU572" s="328"/>
      <c r="BV572" s="328"/>
      <c r="BW572" s="328"/>
      <c r="BX572" s="328"/>
      <c r="BY572" s="207" t="s">
        <v>697</v>
      </c>
      <c r="BZ572" s="207"/>
      <c r="CA572" s="207"/>
      <c r="CB572" s="207"/>
      <c r="CC572" s="207"/>
      <c r="CD572" s="207"/>
      <c r="CE572" s="207"/>
      <c r="CF572" s="207"/>
      <c r="CG572" s="207"/>
      <c r="CH572" s="207"/>
      <c r="CI572" s="207"/>
      <c r="CJ572" s="207"/>
      <c r="CK572" s="207"/>
      <c r="CL572" s="207"/>
      <c r="CM572" s="207"/>
      <c r="CN572" s="207"/>
    </row>
    <row r="573" spans="4:92" ht="14.25" customHeight="1" x14ac:dyDescent="0.35">
      <c r="D573" s="207"/>
      <c r="E573" s="207"/>
      <c r="F573" s="207"/>
      <c r="G573" s="207"/>
      <c r="H573" s="207"/>
      <c r="I573" s="207"/>
      <c r="J573" s="207"/>
      <c r="K573" s="207"/>
      <c r="L573" s="207"/>
      <c r="M573" s="207"/>
      <c r="N573" s="207"/>
      <c r="O573" s="207"/>
      <c r="P573" s="207"/>
      <c r="Q573" s="207"/>
      <c r="R573" s="207"/>
      <c r="S573" s="207"/>
      <c r="T573" s="207"/>
      <c r="U573" s="207"/>
      <c r="V573" s="207"/>
      <c r="W573" s="207"/>
      <c r="X573" s="207"/>
      <c r="Y573" s="207"/>
      <c r="Z573" s="207"/>
      <c r="AA573" s="207"/>
      <c r="AB573" s="207"/>
      <c r="AC573" s="207"/>
      <c r="AD573" s="207"/>
      <c r="AE573" s="207"/>
      <c r="AF573" s="207"/>
      <c r="AG573" s="207"/>
      <c r="AH573" s="207"/>
      <c r="AI573" s="207"/>
      <c r="AJ573" s="207"/>
      <c r="AK573" s="207"/>
      <c r="AL573" s="207"/>
      <c r="AM573" s="207"/>
      <c r="AN573" s="207"/>
      <c r="AO573" s="207"/>
      <c r="AP573" s="333"/>
      <c r="AQ573" s="334"/>
      <c r="AR573" s="334"/>
      <c r="AS573" s="334"/>
      <c r="AT573" s="334"/>
      <c r="AU573" s="334"/>
      <c r="AV573" s="334"/>
      <c r="AW573" s="334"/>
      <c r="AX573" s="334"/>
      <c r="AY573" s="334"/>
      <c r="AZ573" s="334"/>
      <c r="BA573" s="334"/>
      <c r="BB573" s="334"/>
      <c r="BC573" s="334"/>
      <c r="BD573" s="334"/>
      <c r="BE573" s="334"/>
      <c r="BF573" s="334"/>
      <c r="BG573" s="334"/>
      <c r="BH573" s="335"/>
      <c r="BI573" s="333"/>
      <c r="BJ573" s="334"/>
      <c r="BK573" s="334"/>
      <c r="BL573" s="334"/>
      <c r="BM573" s="334"/>
      <c r="BN573" s="334"/>
      <c r="BO573" s="334"/>
      <c r="BP573" s="334"/>
      <c r="BQ573" s="334"/>
      <c r="BR573" s="334"/>
      <c r="BS573" s="334"/>
      <c r="BT573" s="334"/>
      <c r="BU573" s="334"/>
      <c r="BV573" s="334"/>
      <c r="BW573" s="334"/>
      <c r="BX573" s="334"/>
      <c r="BY573" s="207"/>
      <c r="BZ573" s="207"/>
      <c r="CA573" s="207"/>
      <c r="CB573" s="207"/>
      <c r="CC573" s="207"/>
      <c r="CD573" s="207"/>
      <c r="CE573" s="207"/>
      <c r="CF573" s="207"/>
      <c r="CG573" s="207"/>
      <c r="CH573" s="207"/>
      <c r="CI573" s="207"/>
      <c r="CJ573" s="207"/>
      <c r="CK573" s="207"/>
      <c r="CL573" s="207"/>
      <c r="CM573" s="207"/>
      <c r="CN573" s="207"/>
    </row>
    <row r="574" spans="4:92" ht="14.25" customHeight="1" x14ac:dyDescent="0.35">
      <c r="D574" s="299" t="s">
        <v>332</v>
      </c>
      <c r="E574" s="300"/>
      <c r="F574" s="300"/>
      <c r="G574" s="300"/>
      <c r="H574" s="300"/>
      <c r="I574" s="300"/>
      <c r="J574" s="300"/>
      <c r="K574" s="300"/>
      <c r="L574" s="300"/>
      <c r="M574" s="300"/>
      <c r="N574" s="301"/>
      <c r="O574" s="195" t="s">
        <v>686</v>
      </c>
      <c r="P574" s="196"/>
      <c r="Q574" s="196"/>
      <c r="R574" s="196"/>
      <c r="S574" s="196"/>
      <c r="T574" s="196"/>
      <c r="U574" s="196"/>
      <c r="V574" s="198"/>
      <c r="W574" s="299" t="s">
        <v>332</v>
      </c>
      <c r="X574" s="300"/>
      <c r="Y574" s="300"/>
      <c r="Z574" s="300"/>
      <c r="AA574" s="300"/>
      <c r="AB574" s="300"/>
      <c r="AC574" s="300"/>
      <c r="AD574" s="300"/>
      <c r="AE574" s="300"/>
      <c r="AF574" s="300"/>
      <c r="AG574" s="301"/>
      <c r="AH574" s="195" t="s">
        <v>686</v>
      </c>
      <c r="AI574" s="196"/>
      <c r="AJ574" s="196"/>
      <c r="AK574" s="196"/>
      <c r="AL574" s="196"/>
      <c r="AM574" s="196"/>
      <c r="AN574" s="196"/>
      <c r="AO574" s="198"/>
      <c r="AP574" s="299" t="s">
        <v>332</v>
      </c>
      <c r="AQ574" s="300"/>
      <c r="AR574" s="300"/>
      <c r="AS574" s="300"/>
      <c r="AT574" s="300"/>
      <c r="AU574" s="300"/>
      <c r="AV574" s="300"/>
      <c r="AW574" s="300"/>
      <c r="AX574" s="300"/>
      <c r="AY574" s="300"/>
      <c r="AZ574" s="301"/>
      <c r="BA574" s="195" t="s">
        <v>686</v>
      </c>
      <c r="BB574" s="196"/>
      <c r="BC574" s="196"/>
      <c r="BD574" s="196"/>
      <c r="BE574" s="196"/>
      <c r="BF574" s="196"/>
      <c r="BG574" s="196"/>
      <c r="BH574" s="198"/>
      <c r="BI574" s="299" t="s">
        <v>332</v>
      </c>
      <c r="BJ574" s="300"/>
      <c r="BK574" s="300"/>
      <c r="BL574" s="300"/>
      <c r="BM574" s="300"/>
      <c r="BN574" s="300"/>
      <c r="BO574" s="300"/>
      <c r="BP574" s="300"/>
      <c r="BQ574" s="197" t="s">
        <v>686</v>
      </c>
      <c r="BR574" s="197"/>
      <c r="BS574" s="197"/>
      <c r="BT574" s="197"/>
      <c r="BU574" s="197"/>
      <c r="BV574" s="197"/>
      <c r="BW574" s="197"/>
      <c r="BX574" s="197"/>
      <c r="BY574" s="299" t="s">
        <v>332</v>
      </c>
      <c r="BZ574" s="300"/>
      <c r="CA574" s="300"/>
      <c r="CB574" s="300"/>
      <c r="CC574" s="300"/>
      <c r="CD574" s="300"/>
      <c r="CE574" s="300"/>
      <c r="CF574" s="300"/>
      <c r="CG574" s="197" t="s">
        <v>686</v>
      </c>
      <c r="CH574" s="197"/>
      <c r="CI574" s="197"/>
      <c r="CJ574" s="197"/>
      <c r="CK574" s="197"/>
      <c r="CL574" s="197"/>
      <c r="CM574" s="197"/>
      <c r="CN574" s="197"/>
    </row>
    <row r="575" spans="4:92" ht="14.25" customHeight="1" x14ac:dyDescent="0.35">
      <c r="D575" s="408"/>
      <c r="E575" s="409"/>
      <c r="F575" s="409"/>
      <c r="G575" s="409"/>
      <c r="H575" s="409"/>
      <c r="I575" s="409"/>
      <c r="J575" s="409"/>
      <c r="K575" s="409"/>
      <c r="L575" s="409"/>
      <c r="M575" s="409"/>
      <c r="N575" s="410"/>
      <c r="O575" s="272"/>
      <c r="P575" s="272"/>
      <c r="Q575" s="272"/>
      <c r="R575" s="272"/>
      <c r="S575" s="272"/>
      <c r="T575" s="272"/>
      <c r="U575" s="272"/>
      <c r="V575" s="272"/>
      <c r="W575" s="408"/>
      <c r="X575" s="409"/>
      <c r="Y575" s="409"/>
      <c r="Z575" s="409"/>
      <c r="AA575" s="409"/>
      <c r="AB575" s="409"/>
      <c r="AC575" s="409"/>
      <c r="AD575" s="409"/>
      <c r="AE575" s="409"/>
      <c r="AF575" s="409"/>
      <c r="AG575" s="410"/>
      <c r="AH575" s="272"/>
      <c r="AI575" s="272"/>
      <c r="AJ575" s="272"/>
      <c r="AK575" s="272"/>
      <c r="AL575" s="272"/>
      <c r="AM575" s="272"/>
      <c r="AN575" s="272"/>
      <c r="AO575" s="272"/>
      <c r="AP575" s="408"/>
      <c r="AQ575" s="409"/>
      <c r="AR575" s="409"/>
      <c r="AS575" s="409"/>
      <c r="AT575" s="409"/>
      <c r="AU575" s="409"/>
      <c r="AV575" s="409"/>
      <c r="AW575" s="409"/>
      <c r="AX575" s="409"/>
      <c r="AY575" s="409"/>
      <c r="AZ575" s="410"/>
      <c r="BA575" s="272"/>
      <c r="BB575" s="272"/>
      <c r="BC575" s="272"/>
      <c r="BD575" s="272"/>
      <c r="BE575" s="272"/>
      <c r="BF575" s="272"/>
      <c r="BG575" s="272"/>
      <c r="BH575" s="272"/>
      <c r="BI575" s="243"/>
      <c r="BJ575" s="243"/>
      <c r="BK575" s="243"/>
      <c r="BL575" s="243"/>
      <c r="BM575" s="243"/>
      <c r="BN575" s="243"/>
      <c r="BO575" s="243"/>
      <c r="BP575" s="243"/>
      <c r="BQ575" s="243"/>
      <c r="BR575" s="243"/>
      <c r="BS575" s="243"/>
      <c r="BT575" s="243"/>
      <c r="BU575" s="243"/>
      <c r="BV575" s="243"/>
      <c r="BW575" s="243"/>
      <c r="BX575" s="243"/>
      <c r="BY575" s="243"/>
      <c r="BZ575" s="243"/>
      <c r="CA575" s="243"/>
      <c r="CB575" s="243"/>
      <c r="CC575" s="243"/>
      <c r="CD575" s="243"/>
      <c r="CE575" s="243"/>
      <c r="CF575" s="243"/>
      <c r="CG575" s="243"/>
      <c r="CH575" s="243"/>
      <c r="CI575" s="243"/>
      <c r="CJ575" s="243"/>
      <c r="CK575" s="243"/>
      <c r="CL575" s="243"/>
      <c r="CM575" s="243"/>
      <c r="CN575" s="243"/>
    </row>
    <row r="576" spans="4:92" ht="14.25" customHeight="1" x14ac:dyDescent="0.35">
      <c r="D576" s="118" t="s">
        <v>691</v>
      </c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  <c r="AG576" s="118"/>
      <c r="AH576" s="118"/>
      <c r="AI576" s="118"/>
      <c r="AJ576" s="118"/>
      <c r="AK576" s="118"/>
      <c r="AL576" s="118"/>
      <c r="AM576" s="118"/>
      <c r="AN576" s="118"/>
      <c r="AO576" s="118"/>
      <c r="AP576" s="118"/>
      <c r="AQ576" s="118"/>
      <c r="AR576" s="118"/>
      <c r="AS576" s="118"/>
      <c r="AT576" s="118"/>
    </row>
    <row r="577" spans="4:140" ht="14.25" customHeight="1" x14ac:dyDescent="0.35"/>
    <row r="578" spans="4:140" ht="14.25" customHeight="1" x14ac:dyDescent="0.35"/>
    <row r="579" spans="4:140" ht="14.25" customHeight="1" x14ac:dyDescent="0.35">
      <c r="D579" s="233" t="s">
        <v>354</v>
      </c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/>
      <c r="AK579" s="233"/>
      <c r="AL579" s="233"/>
      <c r="AM579" s="233"/>
      <c r="AN579" s="233"/>
      <c r="AO579" s="233"/>
      <c r="AP579" s="233"/>
      <c r="AQ579" s="233"/>
      <c r="AR579" s="233"/>
      <c r="AS579" s="233"/>
      <c r="AT579" s="233"/>
      <c r="AU579" s="233"/>
      <c r="AV579" s="233"/>
      <c r="AW579" s="233"/>
      <c r="AX579" s="233"/>
      <c r="AY579" s="233"/>
      <c r="AZ579" s="233"/>
      <c r="BA579" s="233"/>
      <c r="BB579" s="233"/>
      <c r="BC579" s="233"/>
      <c r="BD579" s="233"/>
      <c r="BE579" s="233"/>
      <c r="BF579" s="233"/>
      <c r="BG579" s="233"/>
      <c r="BH579" s="233"/>
      <c r="BI579" s="233"/>
      <c r="BJ579" s="233"/>
      <c r="BK579" s="233"/>
      <c r="BL579" s="233"/>
      <c r="BM579" s="233"/>
      <c r="BN579" s="233"/>
      <c r="BO579" s="233"/>
      <c r="BP579" s="233"/>
      <c r="BQ579" s="233"/>
      <c r="BR579" s="233"/>
      <c r="BS579" s="233"/>
      <c r="BT579" s="233"/>
      <c r="BU579" s="233"/>
      <c r="BV579" s="233"/>
      <c r="BW579" s="233"/>
      <c r="BX579" s="233"/>
      <c r="BY579" s="233"/>
      <c r="BZ579" s="233"/>
      <c r="CA579" s="233"/>
      <c r="CB579" s="233"/>
      <c r="CC579" s="233"/>
      <c r="CD579" s="233"/>
      <c r="CE579" s="233"/>
      <c r="CF579" s="233"/>
      <c r="CG579" s="233"/>
      <c r="CH579" s="233"/>
      <c r="CI579" s="233"/>
      <c r="CJ579" s="233"/>
      <c r="CK579" s="233"/>
      <c r="CL579" s="233"/>
      <c r="CM579" s="233"/>
      <c r="CN579" s="233"/>
    </row>
    <row r="580" spans="4:140" ht="14.25" customHeight="1" x14ac:dyDescent="0.35"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/>
      <c r="AK580" s="233"/>
      <c r="AL580" s="233"/>
      <c r="AM580" s="233"/>
      <c r="AN580" s="233"/>
      <c r="AO580" s="233"/>
      <c r="AP580" s="233"/>
      <c r="AQ580" s="233"/>
      <c r="AR580" s="233"/>
      <c r="AS580" s="233"/>
      <c r="AT580" s="233"/>
      <c r="AU580" s="233"/>
      <c r="AV580" s="233"/>
      <c r="AW580" s="233"/>
      <c r="AX580" s="233"/>
      <c r="AY580" s="233"/>
      <c r="AZ580" s="233"/>
      <c r="BA580" s="233"/>
      <c r="BB580" s="233"/>
      <c r="BC580" s="233"/>
      <c r="BD580" s="233"/>
      <c r="BE580" s="233"/>
      <c r="BF580" s="233"/>
      <c r="BG580" s="233"/>
      <c r="BH580" s="233"/>
      <c r="BI580" s="233"/>
      <c r="BJ580" s="233"/>
      <c r="BK580" s="233"/>
      <c r="BL580" s="233"/>
      <c r="BM580" s="233"/>
      <c r="BN580" s="233"/>
      <c r="BO580" s="233"/>
      <c r="BP580" s="233"/>
      <c r="BQ580" s="233"/>
      <c r="BR580" s="233"/>
      <c r="BS580" s="233"/>
      <c r="BT580" s="233"/>
      <c r="BU580" s="233"/>
      <c r="BV580" s="233"/>
      <c r="BW580" s="233"/>
      <c r="BX580" s="233"/>
      <c r="BY580" s="233"/>
      <c r="BZ580" s="233"/>
      <c r="CA580" s="233"/>
      <c r="CB580" s="233"/>
      <c r="CC580" s="233"/>
      <c r="CD580" s="233"/>
      <c r="CE580" s="233"/>
      <c r="CF580" s="233"/>
      <c r="CG580" s="233"/>
      <c r="CH580" s="233"/>
      <c r="CI580" s="233"/>
      <c r="CJ580" s="233"/>
      <c r="CK580" s="233"/>
      <c r="CL580" s="233"/>
      <c r="CM580" s="233"/>
      <c r="CN580" s="233"/>
    </row>
    <row r="581" spans="4:140" ht="14.25" customHeight="1" x14ac:dyDescent="0.35"/>
    <row r="582" spans="4:140" ht="14.25" customHeight="1" x14ac:dyDescent="0.35">
      <c r="D582" s="122" t="s">
        <v>355</v>
      </c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  <c r="AD582" s="122"/>
      <c r="AE582" s="122"/>
      <c r="AF582" s="122"/>
      <c r="AG582" s="122"/>
      <c r="AH582" s="122"/>
      <c r="AI582" s="122"/>
      <c r="AJ582" s="122"/>
      <c r="AK582" s="122"/>
      <c r="AL582" s="122"/>
      <c r="AM582" s="122"/>
      <c r="AN582" s="122"/>
      <c r="AO582" s="122"/>
      <c r="AP582" s="122"/>
      <c r="AQ582" s="122"/>
      <c r="AR582" s="122"/>
      <c r="AS582" s="122"/>
      <c r="AT582" s="122"/>
    </row>
    <row r="583" spans="4:140" ht="14.25" customHeight="1" x14ac:dyDescent="0.35"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123"/>
      <c r="AP583" s="123"/>
      <c r="AQ583" s="123"/>
      <c r="AR583" s="123"/>
      <c r="AS583" s="123"/>
      <c r="AT583" s="123"/>
      <c r="EH583" s="306" t="s">
        <v>361</v>
      </c>
      <c r="EI583" s="306"/>
      <c r="EJ583" s="306"/>
    </row>
    <row r="584" spans="4:140" ht="14.25" customHeight="1" x14ac:dyDescent="0.35">
      <c r="D584" s="215" t="s">
        <v>359</v>
      </c>
      <c r="E584" s="216"/>
      <c r="F584" s="216"/>
      <c r="G584" s="216"/>
      <c r="H584" s="216"/>
      <c r="I584" s="216"/>
      <c r="J584" s="216"/>
      <c r="K584" s="216"/>
      <c r="L584" s="216"/>
      <c r="M584" s="216"/>
      <c r="N584" s="216"/>
      <c r="O584" s="216"/>
      <c r="P584" s="216"/>
      <c r="Q584" s="216"/>
      <c r="R584" s="216"/>
      <c r="S584" s="216"/>
      <c r="T584" s="216"/>
      <c r="U584" s="216"/>
      <c r="V584" s="216"/>
      <c r="W584" s="216"/>
      <c r="X584" s="216"/>
      <c r="Y584" s="216"/>
      <c r="Z584" s="217"/>
      <c r="AA584" s="576">
        <v>42705</v>
      </c>
      <c r="AB584" s="577"/>
      <c r="AC584" s="577"/>
      <c r="AD584" s="577"/>
      <c r="AE584" s="577"/>
      <c r="AF584" s="577"/>
      <c r="AG584" s="577"/>
      <c r="AH584" s="577"/>
      <c r="AI584" s="577"/>
      <c r="AJ584" s="578"/>
      <c r="AK584" s="576">
        <v>43070</v>
      </c>
      <c r="AL584" s="577"/>
      <c r="AM584" s="577"/>
      <c r="AN584" s="577"/>
      <c r="AO584" s="577"/>
      <c r="AP584" s="577"/>
      <c r="AQ584" s="577"/>
      <c r="AR584" s="577"/>
      <c r="AS584" s="577"/>
      <c r="AT584" s="578"/>
      <c r="EH584" s="174" t="s">
        <v>362</v>
      </c>
      <c r="EI584" s="174">
        <v>2016</v>
      </c>
      <c r="EJ584" s="174">
        <v>2017</v>
      </c>
    </row>
    <row r="585" spans="4:140" ht="14.25" customHeight="1" x14ac:dyDescent="0.35">
      <c r="D585" s="221"/>
      <c r="E585" s="222"/>
      <c r="F585" s="222"/>
      <c r="G585" s="222"/>
      <c r="H585" s="222"/>
      <c r="I585" s="222"/>
      <c r="J585" s="222"/>
      <c r="K585" s="222"/>
      <c r="L585" s="222"/>
      <c r="M585" s="222"/>
      <c r="N585" s="222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3"/>
      <c r="AA585" s="579"/>
      <c r="AB585" s="580"/>
      <c r="AC585" s="580"/>
      <c r="AD585" s="580"/>
      <c r="AE585" s="580"/>
      <c r="AF585" s="580"/>
      <c r="AG585" s="580"/>
      <c r="AH585" s="580"/>
      <c r="AI585" s="580"/>
      <c r="AJ585" s="581"/>
      <c r="AK585" s="579"/>
      <c r="AL585" s="580"/>
      <c r="AM585" s="580"/>
      <c r="AN585" s="580"/>
      <c r="AO585" s="580"/>
      <c r="AP585" s="580"/>
      <c r="AQ585" s="580"/>
      <c r="AR585" s="580"/>
      <c r="AS585" s="580"/>
      <c r="AT585" s="581"/>
      <c r="EH585" s="165" t="s">
        <v>137</v>
      </c>
      <c r="EI585" s="165">
        <f>+AA596</f>
        <v>88.4</v>
      </c>
      <c r="EJ585" s="165">
        <f>+AK596</f>
        <v>87.7</v>
      </c>
    </row>
    <row r="586" spans="4:140" ht="14.25" customHeight="1" x14ac:dyDescent="0.35">
      <c r="D586" s="224" t="s">
        <v>357</v>
      </c>
      <c r="E586" s="225"/>
      <c r="F586" s="225"/>
      <c r="G586" s="225"/>
      <c r="H586" s="225"/>
      <c r="I586" s="225"/>
      <c r="J586" s="225"/>
      <c r="K586" s="225"/>
      <c r="L586" s="225"/>
      <c r="M586" s="225"/>
      <c r="N586" s="225"/>
      <c r="O586" s="225"/>
      <c r="P586" s="225"/>
      <c r="Q586" s="225"/>
      <c r="R586" s="225"/>
      <c r="S586" s="225"/>
      <c r="T586" s="225"/>
      <c r="U586" s="225"/>
      <c r="V586" s="225"/>
      <c r="W586" s="225"/>
      <c r="X586" s="225"/>
      <c r="Y586" s="225"/>
      <c r="Z586" s="226"/>
      <c r="AA586" s="248">
        <v>9843</v>
      </c>
      <c r="AB586" s="250"/>
      <c r="AC586" s="250"/>
      <c r="AD586" s="250"/>
      <c r="AE586" s="250"/>
      <c r="AF586" s="250"/>
      <c r="AG586" s="250"/>
      <c r="AH586" s="250"/>
      <c r="AI586" s="250"/>
      <c r="AJ586" s="251"/>
      <c r="AK586" s="248">
        <v>9427</v>
      </c>
      <c r="AL586" s="250"/>
      <c r="AM586" s="250"/>
      <c r="AN586" s="250"/>
      <c r="AO586" s="250"/>
      <c r="AP586" s="250"/>
      <c r="AQ586" s="250"/>
      <c r="AR586" s="250"/>
      <c r="AS586" s="250"/>
      <c r="AT586" s="251"/>
      <c r="EH586" s="165" t="s">
        <v>812</v>
      </c>
      <c r="EI586" s="165">
        <f>+AA597</f>
        <v>71.2</v>
      </c>
      <c r="EJ586" s="165">
        <f>+AK597</f>
        <v>68.73</v>
      </c>
    </row>
    <row r="587" spans="4:140" ht="14.25" customHeight="1" x14ac:dyDescent="0.35">
      <c r="D587" s="224" t="s">
        <v>358</v>
      </c>
      <c r="E587" s="225"/>
      <c r="F587" s="225"/>
      <c r="G587" s="225"/>
      <c r="H587" s="225"/>
      <c r="I587" s="225"/>
      <c r="J587" s="225"/>
      <c r="K587" s="225"/>
      <c r="L587" s="225"/>
      <c r="M587" s="225"/>
      <c r="N587" s="225"/>
      <c r="O587" s="225"/>
      <c r="P587" s="225"/>
      <c r="Q587" s="225"/>
      <c r="R587" s="225"/>
      <c r="S587" s="225"/>
      <c r="T587" s="225"/>
      <c r="U587" s="225"/>
      <c r="V587" s="225"/>
      <c r="W587" s="225"/>
      <c r="X587" s="225"/>
      <c r="Y587" s="225"/>
      <c r="Z587" s="226"/>
      <c r="AA587" s="248">
        <v>20699</v>
      </c>
      <c r="AB587" s="250"/>
      <c r="AC587" s="250"/>
      <c r="AD587" s="250"/>
      <c r="AE587" s="250"/>
      <c r="AF587" s="250"/>
      <c r="AG587" s="250"/>
      <c r="AH587" s="250"/>
      <c r="AI587" s="250"/>
      <c r="AJ587" s="251"/>
      <c r="AK587" s="248">
        <v>20748</v>
      </c>
      <c r="AL587" s="250"/>
      <c r="AM587" s="250"/>
      <c r="AN587" s="250"/>
      <c r="AO587" s="250"/>
      <c r="AP587" s="250"/>
      <c r="AQ587" s="250"/>
      <c r="AR587" s="250"/>
      <c r="AS587" s="250"/>
      <c r="AT587" s="251"/>
    </row>
    <row r="588" spans="4:140" ht="14.25" customHeight="1" x14ac:dyDescent="0.35">
      <c r="D588" s="224" t="s">
        <v>360</v>
      </c>
      <c r="E588" s="225"/>
      <c r="F588" s="225"/>
      <c r="G588" s="225"/>
      <c r="H588" s="225"/>
      <c r="I588" s="225"/>
      <c r="J588" s="225"/>
      <c r="K588" s="225"/>
      <c r="L588" s="225"/>
      <c r="M588" s="225"/>
      <c r="N588" s="225"/>
      <c r="O588" s="225"/>
      <c r="P588" s="225"/>
      <c r="Q588" s="225"/>
      <c r="R588" s="225"/>
      <c r="S588" s="225"/>
      <c r="T588" s="225"/>
      <c r="U588" s="225"/>
      <c r="V588" s="225"/>
      <c r="W588" s="225"/>
      <c r="X588" s="225"/>
      <c r="Y588" s="225"/>
      <c r="Z588" s="226"/>
      <c r="AA588" s="248">
        <v>189</v>
      </c>
      <c r="AB588" s="250"/>
      <c r="AC588" s="250"/>
      <c r="AD588" s="250"/>
      <c r="AE588" s="250"/>
      <c r="AF588" s="250"/>
      <c r="AG588" s="250"/>
      <c r="AH588" s="250"/>
      <c r="AI588" s="250"/>
      <c r="AJ588" s="251"/>
      <c r="AK588" s="248">
        <v>194</v>
      </c>
      <c r="AL588" s="250"/>
      <c r="AM588" s="250"/>
      <c r="AN588" s="250"/>
      <c r="AO588" s="250"/>
      <c r="AP588" s="250"/>
      <c r="AQ588" s="250"/>
      <c r="AR588" s="250"/>
      <c r="AS588" s="250"/>
      <c r="AT588" s="251"/>
    </row>
    <row r="589" spans="4:140" ht="14.25" customHeight="1" x14ac:dyDescent="0.35">
      <c r="D589" s="224" t="s">
        <v>356</v>
      </c>
      <c r="E589" s="225"/>
      <c r="F589" s="225"/>
      <c r="G589" s="225"/>
      <c r="H589" s="225"/>
      <c r="I589" s="225"/>
      <c r="J589" s="225"/>
      <c r="K589" s="225"/>
      <c r="L589" s="225"/>
      <c r="M589" s="225"/>
      <c r="N589" s="225"/>
      <c r="O589" s="225"/>
      <c r="P589" s="225"/>
      <c r="Q589" s="225"/>
      <c r="R589" s="225"/>
      <c r="S589" s="225"/>
      <c r="T589" s="225"/>
      <c r="U589" s="225"/>
      <c r="V589" s="225"/>
      <c r="W589" s="225"/>
      <c r="X589" s="225"/>
      <c r="Y589" s="225"/>
      <c r="Z589" s="226"/>
      <c r="AA589" s="601">
        <f>SUM(AA586:AJ588)</f>
        <v>30731</v>
      </c>
      <c r="AB589" s="602"/>
      <c r="AC589" s="602"/>
      <c r="AD589" s="602"/>
      <c r="AE589" s="602"/>
      <c r="AF589" s="602"/>
      <c r="AG589" s="602"/>
      <c r="AH589" s="602"/>
      <c r="AI589" s="602"/>
      <c r="AJ589" s="603"/>
      <c r="AK589" s="601">
        <f>SUM(AK586:AT588)</f>
        <v>30369</v>
      </c>
      <c r="AL589" s="602"/>
      <c r="AM589" s="602"/>
      <c r="AN589" s="602"/>
      <c r="AO589" s="602"/>
      <c r="AP589" s="602"/>
      <c r="AQ589" s="602"/>
      <c r="AR589" s="602"/>
      <c r="AS589" s="602"/>
      <c r="AT589" s="603"/>
    </row>
    <row r="590" spans="4:140" ht="14.25" customHeight="1" x14ac:dyDescent="0.35">
      <c r="D590" s="118" t="s">
        <v>364</v>
      </c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Q590" s="118"/>
      <c r="AR590" s="118"/>
      <c r="AS590" s="118"/>
      <c r="AT590" s="118"/>
    </row>
    <row r="591" spans="4:140" ht="14.25" customHeight="1" x14ac:dyDescent="0.35"/>
    <row r="592" spans="4:140" ht="14.25" customHeight="1" x14ac:dyDescent="0.35">
      <c r="D592" s="122" t="s">
        <v>363</v>
      </c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  <c r="AI592" s="122"/>
      <c r="AJ592" s="122"/>
      <c r="AK592" s="122"/>
      <c r="AL592" s="122"/>
      <c r="AM592" s="122"/>
      <c r="AN592" s="122"/>
      <c r="AO592" s="122"/>
      <c r="AP592" s="122"/>
      <c r="AQ592" s="122"/>
      <c r="AR592" s="122"/>
      <c r="AS592" s="122"/>
      <c r="AT592" s="122"/>
    </row>
    <row r="593" spans="1:142" ht="14.25" customHeight="1" x14ac:dyDescent="0.35"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  <c r="AA593" s="123"/>
      <c r="AB593" s="123"/>
      <c r="AC593" s="123"/>
      <c r="AD593" s="123"/>
      <c r="AE593" s="123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123"/>
      <c r="AP593" s="123"/>
      <c r="AQ593" s="123"/>
      <c r="AR593" s="123"/>
      <c r="AS593" s="123"/>
      <c r="AT593" s="123"/>
    </row>
    <row r="594" spans="1:142" ht="14.25" customHeight="1" x14ac:dyDescent="0.35">
      <c r="D594" s="215" t="s">
        <v>362</v>
      </c>
      <c r="E594" s="216"/>
      <c r="F594" s="216"/>
      <c r="G594" s="216"/>
      <c r="H594" s="216"/>
      <c r="I594" s="216"/>
      <c r="J594" s="216"/>
      <c r="K594" s="216"/>
      <c r="L594" s="216"/>
      <c r="M594" s="216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16"/>
      <c r="Z594" s="217"/>
      <c r="AA594" s="576">
        <v>42705</v>
      </c>
      <c r="AB594" s="577"/>
      <c r="AC594" s="577"/>
      <c r="AD594" s="577"/>
      <c r="AE594" s="577"/>
      <c r="AF594" s="577"/>
      <c r="AG594" s="577"/>
      <c r="AH594" s="577"/>
      <c r="AI594" s="577"/>
      <c r="AJ594" s="578"/>
      <c r="AK594" s="576">
        <v>43070</v>
      </c>
      <c r="AL594" s="577"/>
      <c r="AM594" s="577"/>
      <c r="AN594" s="577"/>
      <c r="AO594" s="577"/>
      <c r="AP594" s="577"/>
      <c r="AQ594" s="577"/>
      <c r="AR594" s="577"/>
      <c r="AS594" s="577"/>
      <c r="AT594" s="578"/>
    </row>
    <row r="595" spans="1:142" ht="14.25" customHeight="1" x14ac:dyDescent="0.35">
      <c r="D595" s="221"/>
      <c r="E595" s="222"/>
      <c r="F595" s="222"/>
      <c r="G595" s="222"/>
      <c r="H595" s="222"/>
      <c r="I595" s="222"/>
      <c r="J595" s="222"/>
      <c r="K595" s="222"/>
      <c r="L595" s="222"/>
      <c r="M595" s="222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3"/>
      <c r="AA595" s="579"/>
      <c r="AB595" s="580"/>
      <c r="AC595" s="580"/>
      <c r="AD595" s="580"/>
      <c r="AE595" s="580"/>
      <c r="AF595" s="580"/>
      <c r="AG595" s="580"/>
      <c r="AH595" s="580"/>
      <c r="AI595" s="580"/>
      <c r="AJ595" s="581"/>
      <c r="AK595" s="579"/>
      <c r="AL595" s="580"/>
      <c r="AM595" s="580"/>
      <c r="AN595" s="580"/>
      <c r="AO595" s="580"/>
      <c r="AP595" s="580"/>
      <c r="AQ595" s="580"/>
      <c r="AR595" s="580"/>
      <c r="AS595" s="580"/>
      <c r="AT595" s="581"/>
    </row>
    <row r="596" spans="1:142" ht="14.25" customHeight="1" x14ac:dyDescent="0.35">
      <c r="D596" s="296" t="s">
        <v>137</v>
      </c>
      <c r="E596" s="297"/>
      <c r="F596" s="297"/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  <c r="X596" s="297"/>
      <c r="Y596" s="297"/>
      <c r="Z596" s="298"/>
      <c r="AA596" s="224">
        <v>88.4</v>
      </c>
      <c r="AB596" s="225"/>
      <c r="AC596" s="225"/>
      <c r="AD596" s="225"/>
      <c r="AE596" s="225"/>
      <c r="AF596" s="225"/>
      <c r="AG596" s="225"/>
      <c r="AH596" s="225"/>
      <c r="AI596" s="225"/>
      <c r="AJ596" s="226"/>
      <c r="AK596" s="224">
        <v>87.7</v>
      </c>
      <c r="AL596" s="225"/>
      <c r="AM596" s="225"/>
      <c r="AN596" s="225"/>
      <c r="AO596" s="225"/>
      <c r="AP596" s="225"/>
      <c r="AQ596" s="225"/>
      <c r="AR596" s="225"/>
      <c r="AS596" s="225"/>
      <c r="AT596" s="226"/>
    </row>
    <row r="597" spans="1:142" ht="14.25" customHeight="1" x14ac:dyDescent="0.35">
      <c r="D597" s="296" t="s">
        <v>812</v>
      </c>
      <c r="E597" s="297"/>
      <c r="F597" s="297"/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  <c r="X597" s="297"/>
      <c r="Y597" s="297"/>
      <c r="Z597" s="298"/>
      <c r="AA597" s="224">
        <v>71.2</v>
      </c>
      <c r="AB597" s="225"/>
      <c r="AC597" s="225"/>
      <c r="AD597" s="225"/>
      <c r="AE597" s="225"/>
      <c r="AF597" s="225"/>
      <c r="AG597" s="225"/>
      <c r="AH597" s="225"/>
      <c r="AI597" s="225"/>
      <c r="AJ597" s="226"/>
      <c r="AK597" s="224">
        <v>68.73</v>
      </c>
      <c r="AL597" s="225"/>
      <c r="AM597" s="225"/>
      <c r="AN597" s="225"/>
      <c r="AO597" s="225"/>
      <c r="AP597" s="225"/>
      <c r="AQ597" s="225"/>
      <c r="AR597" s="225"/>
      <c r="AS597" s="225"/>
      <c r="AT597" s="226"/>
    </row>
    <row r="598" spans="1:142" ht="14.25" customHeight="1" x14ac:dyDescent="0.35">
      <c r="D598" s="118" t="s">
        <v>855</v>
      </c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Q598" s="118"/>
      <c r="AR598" s="118"/>
      <c r="AS598" s="118"/>
      <c r="AT598" s="118"/>
    </row>
    <row r="599" spans="1:142" ht="14.25" customHeight="1" x14ac:dyDescent="0.35"/>
    <row r="600" spans="1:142" ht="14.25" customHeight="1" x14ac:dyDescent="0.35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  <c r="AF600" s="135"/>
      <c r="AG600" s="135"/>
      <c r="AH600" s="135"/>
      <c r="AI600" s="135"/>
      <c r="AJ600" s="135"/>
      <c r="AK600" s="135"/>
      <c r="AL600" s="135"/>
      <c r="AM600" s="135"/>
      <c r="AN600" s="135"/>
      <c r="AO600" s="135"/>
      <c r="AP600" s="135"/>
      <c r="AQ600" s="135"/>
      <c r="AR600" s="135"/>
      <c r="AS600" s="135"/>
      <c r="AT600" s="135"/>
      <c r="AU600" s="135"/>
      <c r="AV600" s="135"/>
      <c r="AW600" s="135"/>
      <c r="AX600" s="135"/>
      <c r="AY600" s="135"/>
      <c r="AZ600" s="135"/>
      <c r="BA600" s="135"/>
      <c r="BB600" s="135"/>
      <c r="BC600" s="135"/>
      <c r="BD600" s="135"/>
      <c r="BE600" s="135"/>
      <c r="BF600" s="135"/>
      <c r="BG600" s="135"/>
      <c r="BH600" s="135"/>
      <c r="BI600" s="135"/>
      <c r="BJ600" s="135"/>
      <c r="BK600" s="135"/>
      <c r="BL600" s="135"/>
      <c r="BM600" s="135"/>
      <c r="BN600" s="135"/>
      <c r="BO600" s="135"/>
      <c r="BP600" s="135"/>
      <c r="BQ600" s="135"/>
      <c r="BR600" s="135"/>
      <c r="BS600" s="135"/>
      <c r="BT600" s="135"/>
      <c r="BU600" s="135"/>
      <c r="BV600" s="135"/>
      <c r="BW600" s="135"/>
      <c r="BX600" s="135"/>
      <c r="BY600" s="135"/>
      <c r="BZ600" s="135"/>
      <c r="CA600" s="135"/>
      <c r="CB600" s="135"/>
      <c r="CC600" s="135"/>
      <c r="CD600" s="135"/>
      <c r="CE600" s="135"/>
      <c r="CF600" s="135"/>
      <c r="CG600" s="135"/>
      <c r="CH600" s="135"/>
      <c r="CI600" s="135"/>
      <c r="CJ600" s="135"/>
      <c r="CK600" s="135"/>
      <c r="CL600" s="135"/>
      <c r="CM600" s="135"/>
      <c r="CN600" s="135"/>
    </row>
    <row r="601" spans="1:142" ht="14.25" customHeight="1" x14ac:dyDescent="0.35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  <c r="AF601" s="135"/>
      <c r="AG601" s="135"/>
      <c r="AH601" s="135"/>
      <c r="AI601" s="135"/>
      <c r="AJ601" s="135"/>
      <c r="AK601" s="135"/>
      <c r="AL601" s="135"/>
      <c r="AM601" s="135"/>
      <c r="AN601" s="135"/>
      <c r="AO601" s="135"/>
      <c r="AP601" s="135"/>
      <c r="AQ601" s="135"/>
      <c r="AR601" s="135"/>
      <c r="AS601" s="135"/>
      <c r="AT601" s="135"/>
      <c r="AU601" s="135"/>
      <c r="AV601" s="135"/>
      <c r="AW601" s="135"/>
      <c r="AX601" s="135"/>
      <c r="AY601" s="135"/>
      <c r="AZ601" s="135"/>
      <c r="BA601" s="135"/>
      <c r="BB601" s="135"/>
      <c r="BC601" s="135"/>
      <c r="BD601" s="135"/>
      <c r="BE601" s="135"/>
      <c r="BF601" s="135"/>
      <c r="BG601" s="135"/>
      <c r="BH601" s="135"/>
      <c r="BI601" s="135"/>
      <c r="BJ601" s="135"/>
      <c r="BK601" s="135"/>
      <c r="BL601" s="135"/>
      <c r="BM601" s="135"/>
      <c r="BN601" s="135"/>
      <c r="BO601" s="135"/>
      <c r="BP601" s="135"/>
      <c r="BQ601" s="135"/>
      <c r="BR601" s="135"/>
      <c r="BS601" s="135"/>
      <c r="BT601" s="135"/>
      <c r="BU601" s="135"/>
      <c r="BV601" s="135"/>
      <c r="BW601" s="135"/>
      <c r="BX601" s="135"/>
      <c r="BY601" s="135"/>
      <c r="BZ601" s="135"/>
      <c r="CA601" s="135"/>
      <c r="CB601" s="135"/>
      <c r="CC601" s="135"/>
      <c r="CD601" s="135"/>
      <c r="CE601" s="135"/>
      <c r="CF601" s="135"/>
      <c r="CG601" s="135"/>
      <c r="CH601" s="135"/>
      <c r="CI601" s="135"/>
      <c r="CJ601" s="135"/>
      <c r="CK601" s="135"/>
      <c r="CL601" s="135"/>
      <c r="CM601" s="135"/>
      <c r="CN601" s="135"/>
    </row>
    <row r="602" spans="1:142" ht="14.25" customHeight="1" x14ac:dyDescent="0.35"/>
    <row r="603" spans="1:142" ht="14.25" customHeight="1" x14ac:dyDescent="0.35">
      <c r="D603" s="188" t="s">
        <v>377</v>
      </c>
      <c r="E603" s="188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  <c r="AA603" s="188"/>
      <c r="AB603" s="188"/>
      <c r="AC603" s="188"/>
      <c r="AD603" s="188"/>
      <c r="AE603" s="188"/>
      <c r="AF603" s="188"/>
      <c r="AG603" s="188"/>
      <c r="AH603" s="188"/>
      <c r="AI603" s="188"/>
      <c r="AJ603" s="188"/>
      <c r="AK603" s="188"/>
      <c r="AL603" s="188"/>
      <c r="AM603" s="188"/>
      <c r="AN603" s="188"/>
      <c r="AO603" s="188"/>
      <c r="AP603" s="188"/>
      <c r="AQ603" s="188"/>
      <c r="AR603" s="188"/>
      <c r="AS603" s="188"/>
      <c r="AT603" s="122"/>
      <c r="AU603" s="122"/>
      <c r="AV603" s="122"/>
      <c r="AW603" s="122"/>
      <c r="AX603" s="122"/>
      <c r="AY603" s="122"/>
      <c r="AZ603" s="122"/>
      <c r="BA603" s="122"/>
      <c r="BB603" s="122"/>
      <c r="BC603" s="122"/>
      <c r="BD603" s="122"/>
      <c r="BE603" s="122"/>
    </row>
    <row r="604" spans="1:142" ht="14.25" customHeight="1" x14ac:dyDescent="0.35"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22"/>
      <c r="AI604" s="122"/>
      <c r="AJ604" s="122"/>
      <c r="AK604" s="122"/>
      <c r="AL604" s="122"/>
      <c r="AM604" s="122"/>
      <c r="AN604" s="122"/>
      <c r="AO604" s="122"/>
      <c r="AP604" s="122"/>
      <c r="AQ604" s="122"/>
      <c r="AR604" s="122"/>
      <c r="AS604" s="122"/>
      <c r="AT604" s="122"/>
      <c r="AU604" s="122"/>
      <c r="AV604" s="122"/>
      <c r="AW604" s="122"/>
      <c r="AX604" s="122"/>
      <c r="AY604" s="122"/>
      <c r="AZ604" s="122"/>
      <c r="BA604" s="122"/>
      <c r="BB604" s="122"/>
      <c r="BC604" s="122"/>
      <c r="BD604" s="122"/>
      <c r="BE604" s="122"/>
    </row>
    <row r="605" spans="1:142" ht="14.25" customHeight="1" x14ac:dyDescent="0.35">
      <c r="D605" s="586" t="s">
        <v>378</v>
      </c>
      <c r="E605" s="587"/>
      <c r="F605" s="587"/>
      <c r="G605" s="587"/>
      <c r="H605" s="587"/>
      <c r="I605" s="587"/>
      <c r="J605" s="587"/>
      <c r="K605" s="587"/>
      <c r="L605" s="587"/>
      <c r="M605" s="587"/>
      <c r="N605" s="587"/>
      <c r="O605" s="587"/>
      <c r="P605" s="587"/>
      <c r="Q605" s="588"/>
      <c r="R605" s="411" t="s">
        <v>381</v>
      </c>
      <c r="S605" s="412"/>
      <c r="T605" s="412"/>
      <c r="U605" s="412"/>
      <c r="V605" s="412"/>
      <c r="W605" s="412"/>
      <c r="X605" s="412"/>
      <c r="Y605" s="413"/>
      <c r="Z605" s="583" t="s">
        <v>385</v>
      </c>
      <c r="AA605" s="584"/>
      <c r="AB605" s="584"/>
      <c r="AC605" s="584"/>
      <c r="AD605" s="584"/>
      <c r="AE605" s="584"/>
      <c r="AF605" s="584"/>
      <c r="AG605" s="584"/>
      <c r="AH605" s="584"/>
      <c r="AI605" s="584"/>
      <c r="AJ605" s="584"/>
      <c r="AK605" s="584"/>
      <c r="AL605" s="585"/>
      <c r="AM605" s="583" t="s">
        <v>45</v>
      </c>
      <c r="AN605" s="584"/>
      <c r="AO605" s="584"/>
      <c r="AP605" s="584"/>
      <c r="AQ605" s="584"/>
      <c r="AR605" s="584"/>
      <c r="AS605" s="584"/>
      <c r="AT605" s="585"/>
      <c r="AV605" s="400" t="s">
        <v>378</v>
      </c>
      <c r="AW605" s="400"/>
      <c r="AX605" s="400"/>
      <c r="AY605" s="400"/>
      <c r="AZ605" s="400"/>
      <c r="BA605" s="400"/>
      <c r="BB605" s="400"/>
      <c r="BC605" s="400"/>
      <c r="BD605" s="400"/>
      <c r="BE605" s="400"/>
      <c r="BF605" s="400"/>
      <c r="BG605" s="400"/>
      <c r="BH605" s="400"/>
      <c r="BI605" s="400"/>
      <c r="BJ605" s="400"/>
      <c r="BK605" s="400"/>
      <c r="BL605" s="400" t="s">
        <v>381</v>
      </c>
      <c r="BM605" s="400"/>
      <c r="BN605" s="400"/>
      <c r="BO605" s="400"/>
      <c r="BP605" s="400"/>
      <c r="BQ605" s="400"/>
      <c r="BR605" s="400"/>
      <c r="BS605" s="400"/>
      <c r="BT605" s="399" t="s">
        <v>385</v>
      </c>
      <c r="BU605" s="399"/>
      <c r="BV605" s="399"/>
      <c r="BW605" s="399"/>
      <c r="BX605" s="399"/>
      <c r="BY605" s="399"/>
      <c r="BZ605" s="399"/>
      <c r="CA605" s="399"/>
      <c r="CB605" s="399"/>
      <c r="CC605" s="399"/>
      <c r="CD605" s="399"/>
      <c r="CE605" s="399"/>
      <c r="CF605" s="399"/>
      <c r="CG605" s="399" t="s">
        <v>45</v>
      </c>
      <c r="CH605" s="399"/>
      <c r="CI605" s="399"/>
      <c r="CJ605" s="399"/>
      <c r="CK605" s="399"/>
      <c r="CL605" s="399"/>
      <c r="CM605" s="399"/>
      <c r="CN605" s="399"/>
    </row>
    <row r="606" spans="1:142" ht="14.25" customHeight="1" x14ac:dyDescent="0.35">
      <c r="D606" s="589"/>
      <c r="E606" s="590"/>
      <c r="F606" s="590"/>
      <c r="G606" s="590"/>
      <c r="H606" s="590"/>
      <c r="I606" s="590"/>
      <c r="J606" s="590"/>
      <c r="K606" s="590"/>
      <c r="L606" s="590"/>
      <c r="M606" s="590"/>
      <c r="N606" s="590"/>
      <c r="O606" s="590"/>
      <c r="P606" s="590"/>
      <c r="Q606" s="591"/>
      <c r="R606" s="411" t="s">
        <v>380</v>
      </c>
      <c r="S606" s="412"/>
      <c r="T606" s="412"/>
      <c r="U606" s="413"/>
      <c r="V606" s="411" t="s">
        <v>707</v>
      </c>
      <c r="W606" s="412"/>
      <c r="X606" s="412"/>
      <c r="Y606" s="413"/>
      <c r="Z606" s="411" t="s">
        <v>395</v>
      </c>
      <c r="AA606" s="412"/>
      <c r="AB606" s="412"/>
      <c r="AC606" s="413"/>
      <c r="AD606" s="411" t="s">
        <v>382</v>
      </c>
      <c r="AE606" s="412"/>
      <c r="AF606" s="413"/>
      <c r="AG606" s="411" t="s">
        <v>383</v>
      </c>
      <c r="AH606" s="412"/>
      <c r="AI606" s="413"/>
      <c r="AJ606" s="411" t="s">
        <v>384</v>
      </c>
      <c r="AK606" s="412"/>
      <c r="AL606" s="413"/>
      <c r="AM606" s="411" t="s">
        <v>123</v>
      </c>
      <c r="AN606" s="412"/>
      <c r="AO606" s="412"/>
      <c r="AP606" s="413"/>
      <c r="AQ606" s="411" t="s">
        <v>124</v>
      </c>
      <c r="AR606" s="412"/>
      <c r="AS606" s="412"/>
      <c r="AT606" s="413"/>
      <c r="AV606" s="400"/>
      <c r="AW606" s="400"/>
      <c r="AX606" s="400"/>
      <c r="AY606" s="400"/>
      <c r="AZ606" s="400"/>
      <c r="BA606" s="400"/>
      <c r="BB606" s="400"/>
      <c r="BC606" s="400"/>
      <c r="BD606" s="400"/>
      <c r="BE606" s="400"/>
      <c r="BF606" s="400"/>
      <c r="BG606" s="400"/>
      <c r="BH606" s="400"/>
      <c r="BI606" s="400"/>
      <c r="BJ606" s="400"/>
      <c r="BK606" s="400"/>
      <c r="BL606" s="400" t="s">
        <v>380</v>
      </c>
      <c r="BM606" s="400"/>
      <c r="BN606" s="400"/>
      <c r="BO606" s="400"/>
      <c r="BP606" s="400" t="s">
        <v>707</v>
      </c>
      <c r="BQ606" s="400"/>
      <c r="BR606" s="400"/>
      <c r="BS606" s="400"/>
      <c r="BT606" s="400" t="s">
        <v>395</v>
      </c>
      <c r="BU606" s="400"/>
      <c r="BV606" s="400"/>
      <c r="BW606" s="400"/>
      <c r="BX606" s="400" t="s">
        <v>382</v>
      </c>
      <c r="BY606" s="400"/>
      <c r="BZ606" s="400"/>
      <c r="CA606" s="400" t="s">
        <v>383</v>
      </c>
      <c r="CB606" s="400"/>
      <c r="CC606" s="400"/>
      <c r="CD606" s="400" t="s">
        <v>384</v>
      </c>
      <c r="CE606" s="400"/>
      <c r="CF606" s="400"/>
      <c r="CG606" s="400" t="s">
        <v>123</v>
      </c>
      <c r="CH606" s="400"/>
      <c r="CI606" s="400"/>
      <c r="CJ606" s="400"/>
      <c r="CK606" s="400" t="s">
        <v>124</v>
      </c>
      <c r="CL606" s="400"/>
      <c r="CM606" s="400"/>
      <c r="CN606" s="400"/>
    </row>
    <row r="607" spans="1:142" ht="33.75" customHeight="1" x14ac:dyDescent="0.35">
      <c r="D607" s="240" t="s">
        <v>883</v>
      </c>
      <c r="E607" s="241"/>
      <c r="F607" s="241"/>
      <c r="G607" s="241"/>
      <c r="H607" s="241"/>
      <c r="I607" s="241"/>
      <c r="J607" s="241"/>
      <c r="K607" s="241"/>
      <c r="L607" s="241"/>
      <c r="M607" s="241"/>
      <c r="N607" s="241"/>
      <c r="O607" s="241"/>
      <c r="P607" s="241"/>
      <c r="Q607" s="242"/>
      <c r="R607" s="245"/>
      <c r="S607" s="246"/>
      <c r="T607" s="246"/>
      <c r="U607" s="247"/>
      <c r="V607" s="245" t="s">
        <v>884</v>
      </c>
      <c r="W607" s="246"/>
      <c r="X607" s="246"/>
      <c r="Y607" s="247"/>
      <c r="Z607" s="245">
        <v>55</v>
      </c>
      <c r="AA607" s="246"/>
      <c r="AB607" s="246"/>
      <c r="AC607" s="247"/>
      <c r="AD607" s="245">
        <v>296</v>
      </c>
      <c r="AE607" s="246"/>
      <c r="AF607" s="247"/>
      <c r="AG607" s="245">
        <v>317</v>
      </c>
      <c r="AH607" s="246"/>
      <c r="AI607" s="247"/>
      <c r="AJ607" s="245">
        <v>95</v>
      </c>
      <c r="AK607" s="246"/>
      <c r="AL607" s="247"/>
      <c r="AM607" s="245" t="s">
        <v>884</v>
      </c>
      <c r="AN607" s="246"/>
      <c r="AO607" s="246"/>
      <c r="AP607" s="247"/>
      <c r="AQ607" s="245"/>
      <c r="AR607" s="246"/>
      <c r="AS607" s="246"/>
      <c r="AT607" s="247"/>
      <c r="AV607" s="401"/>
      <c r="AW607" s="401"/>
      <c r="AX607" s="401"/>
      <c r="AY607" s="401"/>
      <c r="AZ607" s="401"/>
      <c r="BA607" s="401"/>
      <c r="BB607" s="401"/>
      <c r="BC607" s="401"/>
      <c r="BD607" s="401"/>
      <c r="BE607" s="401"/>
      <c r="BF607" s="401"/>
      <c r="BG607" s="401"/>
      <c r="BH607" s="401"/>
      <c r="BI607" s="401"/>
      <c r="BJ607" s="401"/>
      <c r="BK607" s="401"/>
      <c r="BL607" s="264"/>
      <c r="BM607" s="264"/>
      <c r="BN607" s="264"/>
      <c r="BO607" s="264"/>
      <c r="BP607" s="264"/>
      <c r="BQ607" s="264"/>
      <c r="BR607" s="264"/>
      <c r="BS607" s="264"/>
      <c r="BT607" s="264"/>
      <c r="BU607" s="264"/>
      <c r="BV607" s="264"/>
      <c r="BW607" s="264"/>
      <c r="BX607" s="264"/>
      <c r="BY607" s="264"/>
      <c r="BZ607" s="264"/>
      <c r="CA607" s="264"/>
      <c r="CB607" s="264"/>
      <c r="CC607" s="264"/>
      <c r="CD607" s="264"/>
      <c r="CE607" s="264"/>
      <c r="CF607" s="264"/>
      <c r="CG607" s="264"/>
      <c r="CH607" s="264"/>
      <c r="CI607" s="264"/>
      <c r="CJ607" s="264"/>
      <c r="CK607" s="264"/>
      <c r="CL607" s="264"/>
      <c r="CM607" s="264"/>
      <c r="CN607" s="264"/>
    </row>
    <row r="608" spans="1:142" ht="38.25" customHeight="1" x14ac:dyDescent="0.35">
      <c r="D608" s="240" t="s">
        <v>885</v>
      </c>
      <c r="E608" s="241"/>
      <c r="F608" s="241"/>
      <c r="G608" s="241"/>
      <c r="H608" s="241"/>
      <c r="I608" s="241"/>
      <c r="J608" s="241"/>
      <c r="K608" s="241"/>
      <c r="L608" s="241"/>
      <c r="M608" s="241"/>
      <c r="N608" s="241"/>
      <c r="O608" s="241"/>
      <c r="P608" s="241"/>
      <c r="Q608" s="242"/>
      <c r="R608" s="245"/>
      <c r="S608" s="246"/>
      <c r="T608" s="246"/>
      <c r="U608" s="247"/>
      <c r="V608" s="245" t="s">
        <v>884</v>
      </c>
      <c r="W608" s="246"/>
      <c r="X608" s="246"/>
      <c r="Y608" s="247"/>
      <c r="Z608" s="245">
        <v>3</v>
      </c>
      <c r="AA608" s="246"/>
      <c r="AB608" s="246"/>
      <c r="AC608" s="247"/>
      <c r="AD608" s="245">
        <v>45</v>
      </c>
      <c r="AE608" s="246"/>
      <c r="AF608" s="247"/>
      <c r="AG608" s="245"/>
      <c r="AH608" s="246"/>
      <c r="AI608" s="247"/>
      <c r="AJ608" s="245"/>
      <c r="AK608" s="246"/>
      <c r="AL608" s="247"/>
      <c r="AM608" s="245"/>
      <c r="AN608" s="246"/>
      <c r="AO608" s="246"/>
      <c r="AP608" s="247"/>
      <c r="AQ608" s="245" t="s">
        <v>884</v>
      </c>
      <c r="AR608" s="246"/>
      <c r="AS608" s="246"/>
      <c r="AT608" s="247"/>
      <c r="AV608" s="401"/>
      <c r="AW608" s="401"/>
      <c r="AX608" s="401"/>
      <c r="AY608" s="401"/>
      <c r="AZ608" s="401"/>
      <c r="BA608" s="401"/>
      <c r="BB608" s="401"/>
      <c r="BC608" s="401"/>
      <c r="BD608" s="401"/>
      <c r="BE608" s="401"/>
      <c r="BF608" s="401"/>
      <c r="BG608" s="401"/>
      <c r="BH608" s="401"/>
      <c r="BI608" s="401"/>
      <c r="BJ608" s="401"/>
      <c r="BK608" s="401"/>
      <c r="BL608" s="264"/>
      <c r="BM608" s="264"/>
      <c r="BN608" s="264"/>
      <c r="BO608" s="264"/>
      <c r="BP608" s="264"/>
      <c r="BQ608" s="264"/>
      <c r="BR608" s="264"/>
      <c r="BS608" s="264"/>
      <c r="BT608" s="264"/>
      <c r="BU608" s="264"/>
      <c r="BV608" s="264"/>
      <c r="BW608" s="264"/>
      <c r="BX608" s="264"/>
      <c r="BY608" s="264"/>
      <c r="BZ608" s="264"/>
      <c r="CA608" s="264"/>
      <c r="CB608" s="264"/>
      <c r="CC608" s="264"/>
      <c r="CD608" s="264"/>
      <c r="CE608" s="264"/>
      <c r="CF608" s="264"/>
      <c r="CG608" s="264"/>
      <c r="CH608" s="264"/>
      <c r="CI608" s="264"/>
      <c r="CJ608" s="264"/>
      <c r="CK608" s="264"/>
      <c r="CL608" s="264"/>
      <c r="CM608" s="264"/>
      <c r="CN608" s="264"/>
      <c r="EH608" s="186" t="s">
        <v>390</v>
      </c>
      <c r="EI608" s="186" t="s">
        <v>388</v>
      </c>
      <c r="EJ608" s="186" t="s">
        <v>389</v>
      </c>
      <c r="EK608" s="186" t="s">
        <v>384</v>
      </c>
      <c r="EL608" s="186" t="s">
        <v>121</v>
      </c>
    </row>
    <row r="609" spans="4:142" ht="38.25" customHeight="1" x14ac:dyDescent="0.35">
      <c r="D609" s="240" t="s">
        <v>886</v>
      </c>
      <c r="E609" s="241"/>
      <c r="F609" s="241"/>
      <c r="G609" s="241"/>
      <c r="H609" s="241"/>
      <c r="I609" s="241"/>
      <c r="J609" s="241"/>
      <c r="K609" s="241"/>
      <c r="L609" s="241"/>
      <c r="M609" s="241"/>
      <c r="N609" s="241"/>
      <c r="O609" s="241"/>
      <c r="P609" s="241"/>
      <c r="Q609" s="242"/>
      <c r="R609" s="245"/>
      <c r="S609" s="246"/>
      <c r="T609" s="246"/>
      <c r="U609" s="247"/>
      <c r="V609" s="245" t="s">
        <v>884</v>
      </c>
      <c r="W609" s="246"/>
      <c r="X609" s="246"/>
      <c r="Y609" s="247"/>
      <c r="Z609" s="245">
        <v>35</v>
      </c>
      <c r="AA609" s="246"/>
      <c r="AB609" s="246"/>
      <c r="AC609" s="247"/>
      <c r="AD609" s="245">
        <v>317</v>
      </c>
      <c r="AE609" s="246"/>
      <c r="AF609" s="247"/>
      <c r="AG609" s="245">
        <v>394</v>
      </c>
      <c r="AH609" s="246"/>
      <c r="AI609" s="247"/>
      <c r="AJ609" s="245">
        <v>93</v>
      </c>
      <c r="AK609" s="246"/>
      <c r="AL609" s="247"/>
      <c r="AM609" s="245" t="s">
        <v>884</v>
      </c>
      <c r="AN609" s="246"/>
      <c r="AO609" s="246"/>
      <c r="AP609" s="247"/>
      <c r="AQ609" s="245"/>
      <c r="AR609" s="246"/>
      <c r="AS609" s="246"/>
      <c r="AT609" s="247"/>
      <c r="AV609" s="401"/>
      <c r="AW609" s="401"/>
      <c r="AX609" s="401"/>
      <c r="AY609" s="401"/>
      <c r="AZ609" s="401"/>
      <c r="BA609" s="401"/>
      <c r="BB609" s="401"/>
      <c r="BC609" s="401"/>
      <c r="BD609" s="401"/>
      <c r="BE609" s="401"/>
      <c r="BF609" s="401"/>
      <c r="BG609" s="401"/>
      <c r="BH609" s="401"/>
      <c r="BI609" s="401"/>
      <c r="BJ609" s="401"/>
      <c r="BK609" s="401"/>
      <c r="BL609" s="264"/>
      <c r="BM609" s="264"/>
      <c r="BN609" s="264"/>
      <c r="BO609" s="264"/>
      <c r="BP609" s="264"/>
      <c r="BQ609" s="264"/>
      <c r="BR609" s="264"/>
      <c r="BS609" s="264"/>
      <c r="BT609" s="264"/>
      <c r="BU609" s="264"/>
      <c r="BV609" s="264"/>
      <c r="BW609" s="264"/>
      <c r="BX609" s="264"/>
      <c r="BY609" s="264"/>
      <c r="BZ609" s="264"/>
      <c r="CA609" s="264"/>
      <c r="CB609" s="264"/>
      <c r="CC609" s="264"/>
      <c r="CD609" s="264"/>
      <c r="CE609" s="264"/>
      <c r="CF609" s="264"/>
      <c r="CG609" s="264"/>
      <c r="CH609" s="264"/>
      <c r="CI609" s="264"/>
      <c r="CJ609" s="264"/>
      <c r="CK609" s="264"/>
      <c r="CL609" s="264"/>
      <c r="CM609" s="264"/>
      <c r="CN609" s="264"/>
      <c r="EH609" s="638">
        <f>+BT621</f>
        <v>453</v>
      </c>
      <c r="EI609" s="638">
        <f>+BX621</f>
        <v>2798</v>
      </c>
      <c r="EJ609" s="638">
        <f>+CA621</f>
        <v>2498</v>
      </c>
      <c r="EK609" s="638">
        <f>+CD621</f>
        <v>840</v>
      </c>
      <c r="EL609" s="638">
        <f>SUM(EH609:EK609)</f>
        <v>6589</v>
      </c>
    </row>
    <row r="610" spans="4:142" ht="38.25" customHeight="1" x14ac:dyDescent="0.35">
      <c r="D610" s="240" t="s">
        <v>887</v>
      </c>
      <c r="E610" s="241"/>
      <c r="F610" s="241"/>
      <c r="G610" s="241"/>
      <c r="H610" s="241"/>
      <c r="I610" s="241"/>
      <c r="J610" s="241"/>
      <c r="K610" s="241"/>
      <c r="L610" s="241"/>
      <c r="M610" s="241"/>
      <c r="N610" s="241"/>
      <c r="O610" s="241"/>
      <c r="P610" s="241"/>
      <c r="Q610" s="242"/>
      <c r="R610" s="245"/>
      <c r="S610" s="246"/>
      <c r="T610" s="246"/>
      <c r="U610" s="247"/>
      <c r="V610" s="245" t="s">
        <v>884</v>
      </c>
      <c r="W610" s="246"/>
      <c r="X610" s="246"/>
      <c r="Y610" s="247"/>
      <c r="Z610" s="245">
        <v>83</v>
      </c>
      <c r="AA610" s="246"/>
      <c r="AB610" s="246"/>
      <c r="AC610" s="247"/>
      <c r="AD610" s="245">
        <v>343</v>
      </c>
      <c r="AE610" s="246"/>
      <c r="AF610" s="247"/>
      <c r="AG610" s="245">
        <v>384</v>
      </c>
      <c r="AH610" s="246"/>
      <c r="AI610" s="247"/>
      <c r="AJ610" s="245">
        <v>170</v>
      </c>
      <c r="AK610" s="246"/>
      <c r="AL610" s="247"/>
      <c r="AM610" s="245" t="s">
        <v>884</v>
      </c>
      <c r="AN610" s="246"/>
      <c r="AO610" s="246"/>
      <c r="AP610" s="247"/>
      <c r="AQ610" s="245"/>
      <c r="AR610" s="246"/>
      <c r="AS610" s="246"/>
      <c r="AT610" s="247"/>
      <c r="AV610" s="401"/>
      <c r="AW610" s="401"/>
      <c r="AX610" s="401"/>
      <c r="AY610" s="401"/>
      <c r="AZ610" s="401"/>
      <c r="BA610" s="401"/>
      <c r="BB610" s="401"/>
      <c r="BC610" s="401"/>
      <c r="BD610" s="401"/>
      <c r="BE610" s="401"/>
      <c r="BF610" s="401"/>
      <c r="BG610" s="401"/>
      <c r="BH610" s="401"/>
      <c r="BI610" s="401"/>
      <c r="BJ610" s="401"/>
      <c r="BK610" s="401"/>
      <c r="BL610" s="264"/>
      <c r="BM610" s="264"/>
      <c r="BN610" s="264"/>
      <c r="BO610" s="264"/>
      <c r="BP610" s="264"/>
      <c r="BQ610" s="264"/>
      <c r="BR610" s="264"/>
      <c r="BS610" s="264"/>
      <c r="BT610" s="264"/>
      <c r="BU610" s="264"/>
      <c r="BV610" s="264"/>
      <c r="BW610" s="264"/>
      <c r="BX610" s="264"/>
      <c r="BY610" s="264"/>
      <c r="BZ610" s="264"/>
      <c r="CA610" s="264"/>
      <c r="CB610" s="264"/>
      <c r="CC610" s="264"/>
      <c r="CD610" s="264"/>
      <c r="CE610" s="264"/>
      <c r="CF610" s="264"/>
      <c r="CG610" s="264"/>
      <c r="CH610" s="264"/>
      <c r="CI610" s="264"/>
      <c r="CJ610" s="264"/>
      <c r="CK610" s="264"/>
      <c r="CL610" s="264"/>
      <c r="CM610" s="264"/>
      <c r="CN610" s="264"/>
      <c r="EH610" s="639">
        <f>+EH609/$EL$609</f>
        <v>6.8750948550614657E-2</v>
      </c>
      <c r="EI610" s="639">
        <f>+EI609/$EL$609</f>
        <v>0.42464713917134617</v>
      </c>
      <c r="EJ610" s="639">
        <f>+EJ609/$EL$609</f>
        <v>0.37911670966762784</v>
      </c>
      <c r="EK610" s="639">
        <f>+EK609/$EL$609</f>
        <v>0.1274852026104113</v>
      </c>
      <c r="EL610" s="186"/>
    </row>
    <row r="611" spans="4:142" ht="38.25" customHeight="1" x14ac:dyDescent="0.35">
      <c r="D611" s="240" t="s">
        <v>888</v>
      </c>
      <c r="E611" s="241"/>
      <c r="F611" s="241"/>
      <c r="G611" s="241"/>
      <c r="H611" s="241"/>
      <c r="I611" s="241"/>
      <c r="J611" s="241"/>
      <c r="K611" s="241"/>
      <c r="L611" s="241"/>
      <c r="M611" s="241"/>
      <c r="N611" s="241"/>
      <c r="O611" s="241"/>
      <c r="P611" s="241"/>
      <c r="Q611" s="242"/>
      <c r="R611" s="245"/>
      <c r="S611" s="246"/>
      <c r="T611" s="246"/>
      <c r="U611" s="247"/>
      <c r="V611" s="245" t="s">
        <v>884</v>
      </c>
      <c r="W611" s="246"/>
      <c r="X611" s="246"/>
      <c r="Y611" s="247"/>
      <c r="Z611" s="245">
        <v>5</v>
      </c>
      <c r="AA611" s="246"/>
      <c r="AB611" s="246"/>
      <c r="AC611" s="247"/>
      <c r="AD611" s="245">
        <v>33</v>
      </c>
      <c r="AE611" s="246"/>
      <c r="AF611" s="247"/>
      <c r="AG611" s="245"/>
      <c r="AH611" s="246"/>
      <c r="AI611" s="247"/>
      <c r="AJ611" s="245"/>
      <c r="AK611" s="246"/>
      <c r="AL611" s="247"/>
      <c r="AM611" s="245"/>
      <c r="AN611" s="246"/>
      <c r="AO611" s="246"/>
      <c r="AP611" s="247"/>
      <c r="AQ611" s="245" t="s">
        <v>884</v>
      </c>
      <c r="AR611" s="246"/>
      <c r="AS611" s="246"/>
      <c r="AT611" s="247"/>
      <c r="AV611" s="401"/>
      <c r="AW611" s="401"/>
      <c r="AX611" s="401"/>
      <c r="AY611" s="401"/>
      <c r="AZ611" s="401"/>
      <c r="BA611" s="401"/>
      <c r="BB611" s="401"/>
      <c r="BC611" s="401"/>
      <c r="BD611" s="401"/>
      <c r="BE611" s="401"/>
      <c r="BF611" s="401"/>
      <c r="BG611" s="401"/>
      <c r="BH611" s="401"/>
      <c r="BI611" s="401"/>
      <c r="BJ611" s="401"/>
      <c r="BK611" s="401"/>
      <c r="BL611" s="264"/>
      <c r="BM611" s="264"/>
      <c r="BN611" s="264"/>
      <c r="BO611" s="264"/>
      <c r="BP611" s="264"/>
      <c r="BQ611" s="264"/>
      <c r="BR611" s="264"/>
      <c r="BS611" s="264"/>
      <c r="BT611" s="264"/>
      <c r="BU611" s="264"/>
      <c r="BV611" s="264"/>
      <c r="BW611" s="264"/>
      <c r="BX611" s="264"/>
      <c r="BY611" s="264"/>
      <c r="BZ611" s="264"/>
      <c r="CA611" s="264"/>
      <c r="CB611" s="264"/>
      <c r="CC611" s="264"/>
      <c r="CD611" s="264"/>
      <c r="CE611" s="264"/>
      <c r="CF611" s="264"/>
      <c r="CG611" s="264"/>
      <c r="CH611" s="264"/>
      <c r="CI611" s="264"/>
      <c r="CJ611" s="264"/>
      <c r="CK611" s="264"/>
      <c r="CL611" s="264"/>
      <c r="CM611" s="264"/>
      <c r="CN611" s="264"/>
    </row>
    <row r="612" spans="4:142" ht="38.25" customHeight="1" x14ac:dyDescent="0.35">
      <c r="D612" s="240" t="s">
        <v>889</v>
      </c>
      <c r="E612" s="241"/>
      <c r="F612" s="241"/>
      <c r="G612" s="241"/>
      <c r="H612" s="241"/>
      <c r="I612" s="241"/>
      <c r="J612" s="241"/>
      <c r="K612" s="241"/>
      <c r="L612" s="241"/>
      <c r="M612" s="241"/>
      <c r="N612" s="241"/>
      <c r="O612" s="241"/>
      <c r="P612" s="241"/>
      <c r="Q612" s="242"/>
      <c r="R612" s="245"/>
      <c r="S612" s="246"/>
      <c r="T612" s="246"/>
      <c r="U612" s="247"/>
      <c r="V612" s="245" t="s">
        <v>884</v>
      </c>
      <c r="W612" s="246"/>
      <c r="X612" s="246"/>
      <c r="Y612" s="247"/>
      <c r="Z612" s="245">
        <v>1</v>
      </c>
      <c r="AA612" s="246"/>
      <c r="AB612" s="246"/>
      <c r="AC612" s="247"/>
      <c r="AD612" s="245">
        <v>21</v>
      </c>
      <c r="AE612" s="246"/>
      <c r="AF612" s="247"/>
      <c r="AG612" s="245"/>
      <c r="AH612" s="246"/>
      <c r="AI612" s="247"/>
      <c r="AJ612" s="245"/>
      <c r="AK612" s="246"/>
      <c r="AL612" s="247"/>
      <c r="AM612" s="245"/>
      <c r="AN612" s="246"/>
      <c r="AO612" s="246"/>
      <c r="AP612" s="247"/>
      <c r="AQ612" s="245" t="s">
        <v>884</v>
      </c>
      <c r="AR612" s="246"/>
      <c r="AS612" s="246"/>
      <c r="AT612" s="247"/>
      <c r="AV612" s="401"/>
      <c r="AW612" s="401"/>
      <c r="AX612" s="401"/>
      <c r="AY612" s="401"/>
      <c r="AZ612" s="401"/>
      <c r="BA612" s="401"/>
      <c r="BB612" s="401"/>
      <c r="BC612" s="401"/>
      <c r="BD612" s="401"/>
      <c r="BE612" s="401"/>
      <c r="BF612" s="401"/>
      <c r="BG612" s="401"/>
      <c r="BH612" s="401"/>
      <c r="BI612" s="401"/>
      <c r="BJ612" s="401"/>
      <c r="BK612" s="401"/>
      <c r="BL612" s="264"/>
      <c r="BM612" s="264"/>
      <c r="BN612" s="264"/>
      <c r="BO612" s="264"/>
      <c r="BP612" s="264"/>
      <c r="BQ612" s="264"/>
      <c r="BR612" s="264"/>
      <c r="BS612" s="264"/>
      <c r="BT612" s="264"/>
      <c r="BU612" s="264"/>
      <c r="BV612" s="264"/>
      <c r="BW612" s="264"/>
      <c r="BX612" s="264"/>
      <c r="BY612" s="264"/>
      <c r="BZ612" s="264"/>
      <c r="CA612" s="264"/>
      <c r="CB612" s="264"/>
      <c r="CC612" s="264"/>
      <c r="CD612" s="264"/>
      <c r="CE612" s="264"/>
      <c r="CF612" s="264"/>
      <c r="CG612" s="264"/>
      <c r="CH612" s="264"/>
      <c r="CI612" s="264"/>
      <c r="CJ612" s="264"/>
      <c r="CK612" s="264"/>
      <c r="CL612" s="264"/>
      <c r="CM612" s="264"/>
      <c r="CN612" s="264"/>
    </row>
    <row r="613" spans="4:142" ht="38.25" customHeight="1" x14ac:dyDescent="0.35">
      <c r="D613" s="240" t="s">
        <v>890</v>
      </c>
      <c r="E613" s="241"/>
      <c r="F613" s="241"/>
      <c r="G613" s="241"/>
      <c r="H613" s="241"/>
      <c r="I613" s="241"/>
      <c r="J613" s="241"/>
      <c r="K613" s="241"/>
      <c r="L613" s="241"/>
      <c r="M613" s="241"/>
      <c r="N613" s="241"/>
      <c r="O613" s="241"/>
      <c r="P613" s="241"/>
      <c r="Q613" s="242"/>
      <c r="R613" s="245"/>
      <c r="S613" s="246"/>
      <c r="T613" s="246"/>
      <c r="U613" s="247"/>
      <c r="V613" s="245" t="s">
        <v>884</v>
      </c>
      <c r="W613" s="246"/>
      <c r="X613" s="246"/>
      <c r="Y613" s="247"/>
      <c r="Z613" s="245">
        <v>20</v>
      </c>
      <c r="AA613" s="246"/>
      <c r="AB613" s="246"/>
      <c r="AC613" s="247"/>
      <c r="AD613" s="245">
        <v>122</v>
      </c>
      <c r="AE613" s="246"/>
      <c r="AF613" s="247"/>
      <c r="AG613" s="245">
        <v>162</v>
      </c>
      <c r="AH613" s="246"/>
      <c r="AI613" s="247"/>
      <c r="AJ613" s="245">
        <v>73</v>
      </c>
      <c r="AK613" s="246"/>
      <c r="AL613" s="247"/>
      <c r="AM613" s="245"/>
      <c r="AN613" s="246"/>
      <c r="AO613" s="246"/>
      <c r="AP613" s="247"/>
      <c r="AQ613" s="245" t="s">
        <v>884</v>
      </c>
      <c r="AR613" s="246"/>
      <c r="AS613" s="246"/>
      <c r="AT613" s="247"/>
      <c r="AV613" s="401"/>
      <c r="AW613" s="401"/>
      <c r="AX613" s="401"/>
      <c r="AY613" s="401"/>
      <c r="AZ613" s="401"/>
      <c r="BA613" s="401"/>
      <c r="BB613" s="401"/>
      <c r="BC613" s="401"/>
      <c r="BD613" s="401"/>
      <c r="BE613" s="401"/>
      <c r="BF613" s="401"/>
      <c r="BG613" s="401"/>
      <c r="BH613" s="401"/>
      <c r="BI613" s="401"/>
      <c r="BJ613" s="401"/>
      <c r="BK613" s="401"/>
      <c r="BL613" s="264"/>
      <c r="BM613" s="264"/>
      <c r="BN613" s="264"/>
      <c r="BO613" s="264"/>
      <c r="BP613" s="264"/>
      <c r="BQ613" s="264"/>
      <c r="BR613" s="264"/>
      <c r="BS613" s="264"/>
      <c r="BT613" s="264"/>
      <c r="BU613" s="264"/>
      <c r="BV613" s="264"/>
      <c r="BW613" s="264"/>
      <c r="BX613" s="264"/>
      <c r="BY613" s="264"/>
      <c r="BZ613" s="264"/>
      <c r="CA613" s="264"/>
      <c r="CB613" s="264"/>
      <c r="CC613" s="264"/>
      <c r="CD613" s="264"/>
      <c r="CE613" s="264"/>
      <c r="CF613" s="264"/>
      <c r="CG613" s="264"/>
      <c r="CH613" s="264"/>
      <c r="CI613" s="264"/>
      <c r="CJ613" s="264"/>
      <c r="CK613" s="264"/>
      <c r="CL613" s="264"/>
      <c r="CM613" s="264"/>
      <c r="CN613" s="264"/>
      <c r="EH613" s="186" t="s">
        <v>380</v>
      </c>
      <c r="EI613" s="186" t="s">
        <v>391</v>
      </c>
      <c r="EJ613" s="186" t="s">
        <v>183</v>
      </c>
      <c r="EK613" s="186" t="s">
        <v>124</v>
      </c>
      <c r="EL613" s="186" t="s">
        <v>121</v>
      </c>
    </row>
    <row r="614" spans="4:142" ht="38.25" customHeight="1" x14ac:dyDescent="0.35">
      <c r="D614" s="240" t="s">
        <v>891</v>
      </c>
      <c r="E614" s="241"/>
      <c r="F614" s="241"/>
      <c r="G614" s="241"/>
      <c r="H614" s="241"/>
      <c r="I614" s="241"/>
      <c r="J614" s="241"/>
      <c r="K614" s="241"/>
      <c r="L614" s="241"/>
      <c r="M614" s="241"/>
      <c r="N614" s="241"/>
      <c r="O614" s="241"/>
      <c r="P614" s="241"/>
      <c r="Q614" s="242"/>
      <c r="R614" s="245"/>
      <c r="S614" s="246"/>
      <c r="T614" s="246"/>
      <c r="U614" s="247"/>
      <c r="V614" s="245" t="s">
        <v>884</v>
      </c>
      <c r="W614" s="246"/>
      <c r="X614" s="246"/>
      <c r="Y614" s="247"/>
      <c r="Z614" s="245">
        <v>9</v>
      </c>
      <c r="AA614" s="246"/>
      <c r="AB614" s="246"/>
      <c r="AC614" s="247"/>
      <c r="AD614" s="245">
        <v>43</v>
      </c>
      <c r="AE614" s="246"/>
      <c r="AF614" s="247"/>
      <c r="AG614" s="245"/>
      <c r="AH614" s="246"/>
      <c r="AI614" s="247"/>
      <c r="AJ614" s="245"/>
      <c r="AK614" s="246"/>
      <c r="AL614" s="247"/>
      <c r="AM614" s="245"/>
      <c r="AN614" s="246"/>
      <c r="AO614" s="246"/>
      <c r="AP614" s="247"/>
      <c r="AQ614" s="245" t="s">
        <v>884</v>
      </c>
      <c r="AR614" s="246"/>
      <c r="AS614" s="246"/>
      <c r="AT614" s="247"/>
      <c r="AV614" s="401"/>
      <c r="AW614" s="401"/>
      <c r="AX614" s="401"/>
      <c r="AY614" s="401"/>
      <c r="AZ614" s="401"/>
      <c r="BA614" s="401"/>
      <c r="BB614" s="401"/>
      <c r="BC614" s="401"/>
      <c r="BD614" s="401"/>
      <c r="BE614" s="401"/>
      <c r="BF614" s="401"/>
      <c r="BG614" s="401"/>
      <c r="BH614" s="401"/>
      <c r="BI614" s="401"/>
      <c r="BJ614" s="401"/>
      <c r="BK614" s="401"/>
      <c r="BL614" s="264"/>
      <c r="BM614" s="264"/>
      <c r="BN614" s="264"/>
      <c r="BO614" s="264"/>
      <c r="BP614" s="264"/>
      <c r="BQ614" s="264"/>
      <c r="BR614" s="264"/>
      <c r="BS614" s="264"/>
      <c r="BT614" s="264"/>
      <c r="BU614" s="264"/>
      <c r="BV614" s="264"/>
      <c r="BW614" s="264"/>
      <c r="BX614" s="264"/>
      <c r="BY614" s="264"/>
      <c r="BZ614" s="264"/>
      <c r="CA614" s="264"/>
      <c r="CB614" s="264"/>
      <c r="CC614" s="264"/>
      <c r="CD614" s="264"/>
      <c r="CE614" s="264"/>
      <c r="CF614" s="264"/>
      <c r="CG614" s="264"/>
      <c r="CH614" s="264"/>
      <c r="CI614" s="264"/>
      <c r="CJ614" s="264"/>
      <c r="CK614" s="264"/>
      <c r="CL614" s="264"/>
      <c r="CM614" s="264"/>
      <c r="CN614" s="264"/>
      <c r="EH614" s="638">
        <f>+BL621</f>
        <v>0</v>
      </c>
      <c r="EI614" s="638">
        <f>+BP621</f>
        <v>14</v>
      </c>
      <c r="EJ614" s="638">
        <f>+CG621</f>
        <v>8</v>
      </c>
      <c r="EK614" s="638">
        <f>+CK621</f>
        <v>6</v>
      </c>
      <c r="EL614" s="638">
        <f>+EH614+EI614</f>
        <v>14</v>
      </c>
    </row>
    <row r="615" spans="4:142" ht="38.25" customHeight="1" x14ac:dyDescent="0.35">
      <c r="D615" s="240" t="s">
        <v>892</v>
      </c>
      <c r="E615" s="241"/>
      <c r="F615" s="241"/>
      <c r="G615" s="241"/>
      <c r="H615" s="241"/>
      <c r="I615" s="241"/>
      <c r="J615" s="241"/>
      <c r="K615" s="241"/>
      <c r="L615" s="241"/>
      <c r="M615" s="241"/>
      <c r="N615" s="241"/>
      <c r="O615" s="241"/>
      <c r="P615" s="241"/>
      <c r="Q615" s="242"/>
      <c r="R615" s="245"/>
      <c r="S615" s="246"/>
      <c r="T615" s="246"/>
      <c r="U615" s="247"/>
      <c r="V615" s="245" t="s">
        <v>884</v>
      </c>
      <c r="W615" s="246"/>
      <c r="X615" s="246"/>
      <c r="Y615" s="247"/>
      <c r="Z615" s="245">
        <v>75</v>
      </c>
      <c r="AA615" s="246"/>
      <c r="AB615" s="246"/>
      <c r="AC615" s="247"/>
      <c r="AD615" s="245">
        <v>507</v>
      </c>
      <c r="AE615" s="246"/>
      <c r="AF615" s="247"/>
      <c r="AG615" s="245">
        <v>338</v>
      </c>
      <c r="AH615" s="246"/>
      <c r="AI615" s="247"/>
      <c r="AJ615" s="245">
        <v>78</v>
      </c>
      <c r="AK615" s="246"/>
      <c r="AL615" s="247"/>
      <c r="AM615" s="245" t="s">
        <v>884</v>
      </c>
      <c r="AN615" s="246"/>
      <c r="AO615" s="246"/>
      <c r="AP615" s="247"/>
      <c r="AQ615" s="245"/>
      <c r="AR615" s="246"/>
      <c r="AS615" s="246"/>
      <c r="AT615" s="247"/>
      <c r="AV615" s="401"/>
      <c r="AW615" s="401"/>
      <c r="AX615" s="401"/>
      <c r="AY615" s="401"/>
      <c r="AZ615" s="401"/>
      <c r="BA615" s="401"/>
      <c r="BB615" s="401"/>
      <c r="BC615" s="401"/>
      <c r="BD615" s="401"/>
      <c r="BE615" s="401"/>
      <c r="BF615" s="401"/>
      <c r="BG615" s="401"/>
      <c r="BH615" s="401"/>
      <c r="BI615" s="401"/>
      <c r="BJ615" s="401"/>
      <c r="BK615" s="401"/>
      <c r="BL615" s="264"/>
      <c r="BM615" s="264"/>
      <c r="BN615" s="264"/>
      <c r="BO615" s="264"/>
      <c r="BP615" s="264"/>
      <c r="BQ615" s="264"/>
      <c r="BR615" s="264"/>
      <c r="BS615" s="264"/>
      <c r="BT615" s="264"/>
      <c r="BU615" s="264"/>
      <c r="BV615" s="264"/>
      <c r="BW615" s="264"/>
      <c r="BX615" s="264"/>
      <c r="BY615" s="264"/>
      <c r="BZ615" s="264"/>
      <c r="CA615" s="264"/>
      <c r="CB615" s="264"/>
      <c r="CC615" s="264"/>
      <c r="CD615" s="264"/>
      <c r="CE615" s="264"/>
      <c r="CF615" s="264"/>
      <c r="CG615" s="264"/>
      <c r="CH615" s="264"/>
      <c r="CI615" s="264"/>
      <c r="CJ615" s="264"/>
      <c r="CK615" s="264"/>
      <c r="CL615" s="264"/>
      <c r="CM615" s="264"/>
      <c r="CN615" s="264"/>
      <c r="EH615" s="640">
        <f>+EH614/$EL$614</f>
        <v>0</v>
      </c>
      <c r="EI615" s="639">
        <f>+EI614/$EL$614</f>
        <v>1</v>
      </c>
      <c r="EJ615" s="639">
        <f>+EJ614/$EL$614</f>
        <v>0.5714285714285714</v>
      </c>
      <c r="EK615" s="639">
        <f>+EK614/$EL$614</f>
        <v>0.42857142857142855</v>
      </c>
      <c r="EL615" s="186"/>
    </row>
    <row r="616" spans="4:142" ht="38.25" customHeight="1" x14ac:dyDescent="0.35">
      <c r="D616" s="240" t="s">
        <v>893</v>
      </c>
      <c r="E616" s="241"/>
      <c r="F616" s="241"/>
      <c r="G616" s="241"/>
      <c r="H616" s="241"/>
      <c r="I616" s="241"/>
      <c r="J616" s="241"/>
      <c r="K616" s="241"/>
      <c r="L616" s="241"/>
      <c r="M616" s="241"/>
      <c r="N616" s="241"/>
      <c r="O616" s="241"/>
      <c r="P616" s="241"/>
      <c r="Q616" s="242"/>
      <c r="R616" s="245"/>
      <c r="S616" s="246"/>
      <c r="T616" s="246"/>
      <c r="U616" s="247"/>
      <c r="V616" s="245" t="s">
        <v>884</v>
      </c>
      <c r="W616" s="246"/>
      <c r="X616" s="246"/>
      <c r="Y616" s="247"/>
      <c r="Z616" s="245">
        <v>13</v>
      </c>
      <c r="AA616" s="246"/>
      <c r="AB616" s="246"/>
      <c r="AC616" s="247"/>
      <c r="AD616" s="245">
        <v>82</v>
      </c>
      <c r="AE616" s="246"/>
      <c r="AF616" s="247"/>
      <c r="AG616" s="245"/>
      <c r="AH616" s="246"/>
      <c r="AI616" s="247"/>
      <c r="AJ616" s="245"/>
      <c r="AK616" s="246"/>
      <c r="AL616" s="247"/>
      <c r="AM616" s="245" t="s">
        <v>884</v>
      </c>
      <c r="AN616" s="246"/>
      <c r="AO616" s="246"/>
      <c r="AP616" s="247"/>
      <c r="AQ616" s="245"/>
      <c r="AR616" s="246"/>
      <c r="AS616" s="246"/>
      <c r="AT616" s="247"/>
      <c r="AV616" s="401"/>
      <c r="AW616" s="401"/>
      <c r="AX616" s="401"/>
      <c r="AY616" s="401"/>
      <c r="AZ616" s="401"/>
      <c r="BA616" s="401"/>
      <c r="BB616" s="401"/>
      <c r="BC616" s="401"/>
      <c r="BD616" s="401"/>
      <c r="BE616" s="401"/>
      <c r="BF616" s="401"/>
      <c r="BG616" s="401"/>
      <c r="BH616" s="401"/>
      <c r="BI616" s="401"/>
      <c r="BJ616" s="401"/>
      <c r="BK616" s="401"/>
      <c r="BL616" s="264"/>
      <c r="BM616" s="264"/>
      <c r="BN616" s="264"/>
      <c r="BO616" s="264"/>
      <c r="BP616" s="264"/>
      <c r="BQ616" s="264"/>
      <c r="BR616" s="264"/>
      <c r="BS616" s="264"/>
      <c r="BT616" s="264"/>
      <c r="BU616" s="264"/>
      <c r="BV616" s="264"/>
      <c r="BW616" s="264"/>
      <c r="BX616" s="264"/>
      <c r="BY616" s="264"/>
      <c r="BZ616" s="264"/>
      <c r="CA616" s="264"/>
      <c r="CB616" s="264"/>
      <c r="CC616" s="264"/>
      <c r="CD616" s="264"/>
      <c r="CE616" s="264"/>
      <c r="CF616" s="264"/>
      <c r="CG616" s="264"/>
      <c r="CH616" s="264"/>
      <c r="CI616" s="264"/>
      <c r="CJ616" s="264"/>
      <c r="CK616" s="264"/>
      <c r="CL616" s="264"/>
      <c r="CM616" s="264"/>
      <c r="CN616" s="264"/>
    </row>
    <row r="617" spans="4:142" ht="38.25" customHeight="1" x14ac:dyDescent="0.35">
      <c r="D617" s="240" t="s">
        <v>894</v>
      </c>
      <c r="E617" s="241"/>
      <c r="F617" s="241"/>
      <c r="G617" s="241"/>
      <c r="H617" s="241"/>
      <c r="I617" s="241"/>
      <c r="J617" s="241"/>
      <c r="K617" s="241"/>
      <c r="L617" s="241"/>
      <c r="M617" s="241"/>
      <c r="N617" s="241"/>
      <c r="O617" s="241"/>
      <c r="P617" s="241"/>
      <c r="Q617" s="242"/>
      <c r="R617" s="245"/>
      <c r="S617" s="246"/>
      <c r="T617" s="246"/>
      <c r="U617" s="247"/>
      <c r="V617" s="245" t="s">
        <v>884</v>
      </c>
      <c r="W617" s="246"/>
      <c r="X617" s="246"/>
      <c r="Y617" s="247"/>
      <c r="Z617" s="245">
        <v>0</v>
      </c>
      <c r="AA617" s="246"/>
      <c r="AB617" s="246"/>
      <c r="AC617" s="247"/>
      <c r="AD617" s="245">
        <v>22</v>
      </c>
      <c r="AE617" s="246"/>
      <c r="AF617" s="247"/>
      <c r="AG617" s="245"/>
      <c r="AH617" s="246"/>
      <c r="AI617" s="247"/>
      <c r="AJ617" s="245"/>
      <c r="AK617" s="246"/>
      <c r="AL617" s="247"/>
      <c r="AM617" s="245"/>
      <c r="AN617" s="246"/>
      <c r="AO617" s="246"/>
      <c r="AP617" s="247"/>
      <c r="AQ617" s="245" t="s">
        <v>884</v>
      </c>
      <c r="AR617" s="246"/>
      <c r="AS617" s="246"/>
      <c r="AT617" s="247"/>
      <c r="AV617" s="401"/>
      <c r="AW617" s="401"/>
      <c r="AX617" s="401"/>
      <c r="AY617" s="401"/>
      <c r="AZ617" s="401"/>
      <c r="BA617" s="401"/>
      <c r="BB617" s="401"/>
      <c r="BC617" s="401"/>
      <c r="BD617" s="401"/>
      <c r="BE617" s="401"/>
      <c r="BF617" s="401"/>
      <c r="BG617" s="401"/>
      <c r="BH617" s="401"/>
      <c r="BI617" s="401"/>
      <c r="BJ617" s="401"/>
      <c r="BK617" s="401"/>
      <c r="BL617" s="264"/>
      <c r="BM617" s="264"/>
      <c r="BN617" s="264"/>
      <c r="BO617" s="264"/>
      <c r="BP617" s="264"/>
      <c r="BQ617" s="264"/>
      <c r="BR617" s="264"/>
      <c r="BS617" s="264"/>
      <c r="BT617" s="264"/>
      <c r="BU617" s="264"/>
      <c r="BV617" s="264"/>
      <c r="BW617" s="264"/>
      <c r="BX617" s="264"/>
      <c r="BY617" s="264"/>
      <c r="BZ617" s="264"/>
      <c r="CA617" s="264"/>
      <c r="CB617" s="264"/>
      <c r="CC617" s="264"/>
      <c r="CD617" s="264"/>
      <c r="CE617" s="264"/>
      <c r="CF617" s="264"/>
      <c r="CG617" s="264"/>
      <c r="CH617" s="264"/>
      <c r="CI617" s="264"/>
      <c r="CJ617" s="264"/>
      <c r="CK617" s="264"/>
      <c r="CL617" s="264"/>
      <c r="CM617" s="264"/>
      <c r="CN617" s="264"/>
    </row>
    <row r="618" spans="4:142" ht="38.25" customHeight="1" x14ac:dyDescent="0.35">
      <c r="D618" s="240" t="s">
        <v>895</v>
      </c>
      <c r="E618" s="241"/>
      <c r="F618" s="241"/>
      <c r="G618" s="241"/>
      <c r="H618" s="241"/>
      <c r="I618" s="241"/>
      <c r="J618" s="241"/>
      <c r="K618" s="241"/>
      <c r="L618" s="241"/>
      <c r="M618" s="241"/>
      <c r="N618" s="241"/>
      <c r="O618" s="241"/>
      <c r="P618" s="241"/>
      <c r="Q618" s="242"/>
      <c r="R618" s="245"/>
      <c r="S618" s="246"/>
      <c r="T618" s="246"/>
      <c r="U618" s="247"/>
      <c r="V618" s="245" t="s">
        <v>884</v>
      </c>
      <c r="W618" s="246"/>
      <c r="X618" s="246"/>
      <c r="Y618" s="247"/>
      <c r="Z618" s="245">
        <v>18</v>
      </c>
      <c r="AA618" s="246"/>
      <c r="AB618" s="246"/>
      <c r="AC618" s="247"/>
      <c r="AD618" s="245">
        <v>128</v>
      </c>
      <c r="AE618" s="246"/>
      <c r="AF618" s="247"/>
      <c r="AG618" s="245"/>
      <c r="AH618" s="246"/>
      <c r="AI618" s="247"/>
      <c r="AJ618" s="245"/>
      <c r="AK618" s="246"/>
      <c r="AL618" s="247"/>
      <c r="AM618" s="245" t="s">
        <v>884</v>
      </c>
      <c r="AN618" s="246"/>
      <c r="AO618" s="246"/>
      <c r="AP618" s="247"/>
      <c r="AQ618" s="245"/>
      <c r="AR618" s="246"/>
      <c r="AS618" s="246"/>
      <c r="AT618" s="247"/>
      <c r="AV618" s="401"/>
      <c r="AW618" s="401"/>
      <c r="AX618" s="401"/>
      <c r="AY618" s="401"/>
      <c r="AZ618" s="401"/>
      <c r="BA618" s="401"/>
      <c r="BB618" s="401"/>
      <c r="BC618" s="401"/>
      <c r="BD618" s="401"/>
      <c r="BE618" s="401"/>
      <c r="BF618" s="401"/>
      <c r="BG618" s="401"/>
      <c r="BH618" s="401"/>
      <c r="BI618" s="401"/>
      <c r="BJ618" s="401"/>
      <c r="BK618" s="401"/>
      <c r="BL618" s="264"/>
      <c r="BM618" s="264"/>
      <c r="BN618" s="264"/>
      <c r="BO618" s="264"/>
      <c r="BP618" s="264"/>
      <c r="BQ618" s="264"/>
      <c r="BR618" s="264"/>
      <c r="BS618" s="264"/>
      <c r="BT618" s="264"/>
      <c r="BU618" s="264"/>
      <c r="BV618" s="264"/>
      <c r="BW618" s="264"/>
      <c r="BX618" s="264"/>
      <c r="BY618" s="264"/>
      <c r="BZ618" s="264"/>
      <c r="CA618" s="264"/>
      <c r="CB618" s="264"/>
      <c r="CC618" s="264"/>
      <c r="CD618" s="264"/>
      <c r="CE618" s="264"/>
      <c r="CF618" s="264"/>
      <c r="CG618" s="264"/>
      <c r="CH618" s="264"/>
      <c r="CI618" s="264"/>
      <c r="CJ618" s="264"/>
      <c r="CK618" s="264"/>
      <c r="CL618" s="264"/>
      <c r="CM618" s="264"/>
      <c r="CN618" s="264"/>
    </row>
    <row r="619" spans="4:142" ht="38.25" customHeight="1" x14ac:dyDescent="0.35">
      <c r="D619" s="240" t="s">
        <v>896</v>
      </c>
      <c r="E619" s="241"/>
      <c r="F619" s="241"/>
      <c r="G619" s="241"/>
      <c r="H619" s="241"/>
      <c r="I619" s="241"/>
      <c r="J619" s="241"/>
      <c r="K619" s="241"/>
      <c r="L619" s="241"/>
      <c r="M619" s="241"/>
      <c r="N619" s="241"/>
      <c r="O619" s="241"/>
      <c r="P619" s="241"/>
      <c r="Q619" s="242"/>
      <c r="R619" s="245"/>
      <c r="S619" s="246"/>
      <c r="T619" s="246"/>
      <c r="U619" s="247"/>
      <c r="V619" s="245" t="s">
        <v>884</v>
      </c>
      <c r="W619" s="246"/>
      <c r="X619" s="246"/>
      <c r="Y619" s="247"/>
      <c r="Z619" s="245">
        <v>49</v>
      </c>
      <c r="AA619" s="246"/>
      <c r="AB619" s="246"/>
      <c r="AC619" s="247"/>
      <c r="AD619" s="245">
        <v>338</v>
      </c>
      <c r="AE619" s="246"/>
      <c r="AF619" s="247"/>
      <c r="AG619" s="245">
        <v>377</v>
      </c>
      <c r="AH619" s="246"/>
      <c r="AI619" s="247"/>
      <c r="AJ619" s="245">
        <v>130</v>
      </c>
      <c r="AK619" s="246"/>
      <c r="AL619" s="247"/>
      <c r="AM619" s="245" t="s">
        <v>884</v>
      </c>
      <c r="AN619" s="246"/>
      <c r="AO619" s="246"/>
      <c r="AP619" s="247"/>
      <c r="AQ619" s="245"/>
      <c r="AR619" s="246"/>
      <c r="AS619" s="246"/>
      <c r="AT619" s="247"/>
      <c r="AV619" s="401"/>
      <c r="AW619" s="401"/>
      <c r="AX619" s="401"/>
      <c r="AY619" s="401"/>
      <c r="AZ619" s="401"/>
      <c r="BA619" s="401"/>
      <c r="BB619" s="401"/>
      <c r="BC619" s="401"/>
      <c r="BD619" s="401"/>
      <c r="BE619" s="401"/>
      <c r="BF619" s="401"/>
      <c r="BG619" s="401"/>
      <c r="BH619" s="401"/>
      <c r="BI619" s="401"/>
      <c r="BJ619" s="401"/>
      <c r="BK619" s="401"/>
      <c r="BL619" s="264"/>
      <c r="BM619" s="264"/>
      <c r="BN619" s="264"/>
      <c r="BO619" s="264"/>
      <c r="BP619" s="264"/>
      <c r="BQ619" s="264"/>
      <c r="BR619" s="264"/>
      <c r="BS619" s="264"/>
      <c r="BT619" s="264"/>
      <c r="BU619" s="264"/>
      <c r="BV619" s="264"/>
      <c r="BW619" s="264"/>
      <c r="BX619" s="264"/>
      <c r="BY619" s="264"/>
      <c r="BZ619" s="264"/>
      <c r="CA619" s="264"/>
      <c r="CB619" s="264"/>
      <c r="CC619" s="264"/>
      <c r="CD619" s="264"/>
      <c r="CE619" s="264"/>
      <c r="CF619" s="264"/>
      <c r="CG619" s="264"/>
      <c r="CH619" s="264"/>
      <c r="CI619" s="264"/>
      <c r="CJ619" s="264"/>
      <c r="CK619" s="264"/>
      <c r="CL619" s="264"/>
      <c r="CM619" s="264"/>
      <c r="CN619" s="264"/>
    </row>
    <row r="620" spans="4:142" ht="38.25" customHeight="1" x14ac:dyDescent="0.35">
      <c r="D620" s="240" t="s">
        <v>897</v>
      </c>
      <c r="E620" s="241"/>
      <c r="F620" s="241"/>
      <c r="G620" s="241"/>
      <c r="H620" s="241"/>
      <c r="I620" s="241"/>
      <c r="J620" s="241"/>
      <c r="K620" s="241"/>
      <c r="L620" s="241"/>
      <c r="M620" s="241"/>
      <c r="N620" s="241"/>
      <c r="O620" s="241"/>
      <c r="P620" s="241"/>
      <c r="Q620" s="242"/>
      <c r="R620" s="245"/>
      <c r="S620" s="246"/>
      <c r="T620" s="246"/>
      <c r="U620" s="247"/>
      <c r="V620" s="245" t="s">
        <v>884</v>
      </c>
      <c r="W620" s="246"/>
      <c r="X620" s="246"/>
      <c r="Y620" s="247"/>
      <c r="Z620" s="245">
        <v>87</v>
      </c>
      <c r="AA620" s="246"/>
      <c r="AB620" s="246"/>
      <c r="AC620" s="247"/>
      <c r="AD620" s="245">
        <v>501</v>
      </c>
      <c r="AE620" s="246"/>
      <c r="AF620" s="247"/>
      <c r="AG620" s="245">
        <v>526</v>
      </c>
      <c r="AH620" s="246"/>
      <c r="AI620" s="247"/>
      <c r="AJ620" s="245">
        <v>201</v>
      </c>
      <c r="AK620" s="246"/>
      <c r="AL620" s="247"/>
      <c r="AM620" s="245" t="s">
        <v>884</v>
      </c>
      <c r="AN620" s="246"/>
      <c r="AO620" s="246"/>
      <c r="AP620" s="247"/>
      <c r="AQ620" s="245"/>
      <c r="AR620" s="246"/>
      <c r="AS620" s="246"/>
      <c r="AT620" s="247"/>
      <c r="AV620" s="401"/>
      <c r="AW620" s="401"/>
      <c r="AX620" s="401"/>
      <c r="AY620" s="401"/>
      <c r="AZ620" s="401"/>
      <c r="BA620" s="401"/>
      <c r="BB620" s="401"/>
      <c r="BC620" s="401"/>
      <c r="BD620" s="401"/>
      <c r="BE620" s="401"/>
      <c r="BF620" s="401"/>
      <c r="BG620" s="401"/>
      <c r="BH620" s="401"/>
      <c r="BI620" s="401"/>
      <c r="BJ620" s="401"/>
      <c r="BK620" s="401"/>
      <c r="BL620" s="264"/>
      <c r="BM620" s="264"/>
      <c r="BN620" s="264"/>
      <c r="BO620" s="264"/>
      <c r="BP620" s="264"/>
      <c r="BQ620" s="264"/>
      <c r="BR620" s="264"/>
      <c r="BS620" s="264"/>
      <c r="BT620" s="264"/>
      <c r="BU620" s="264"/>
      <c r="BV620" s="264"/>
      <c r="BW620" s="264"/>
      <c r="BX620" s="264"/>
      <c r="BY620" s="264"/>
      <c r="BZ620" s="264"/>
      <c r="CA620" s="264"/>
      <c r="CB620" s="264"/>
      <c r="CC620" s="264"/>
      <c r="CD620" s="264"/>
      <c r="CE620" s="264"/>
      <c r="CF620" s="264"/>
      <c r="CG620" s="264"/>
      <c r="CH620" s="264"/>
      <c r="CI620" s="264"/>
      <c r="CJ620" s="264"/>
      <c r="CK620" s="264"/>
      <c r="CL620" s="264"/>
      <c r="CM620" s="264"/>
      <c r="CN620" s="264"/>
    </row>
    <row r="621" spans="4:142" ht="14.25" customHeight="1" x14ac:dyDescent="0.35">
      <c r="D621" s="240"/>
      <c r="E621" s="241"/>
      <c r="F621" s="241"/>
      <c r="G621" s="241"/>
      <c r="H621" s="241"/>
      <c r="I621" s="241"/>
      <c r="J621" s="241"/>
      <c r="K621" s="241"/>
      <c r="L621" s="241"/>
      <c r="M621" s="241"/>
      <c r="N621" s="241"/>
      <c r="O621" s="241"/>
      <c r="P621" s="241"/>
      <c r="Q621" s="242"/>
      <c r="R621" s="273"/>
      <c r="S621" s="274"/>
      <c r="T621" s="274"/>
      <c r="U621" s="275"/>
      <c r="V621" s="273"/>
      <c r="W621" s="274"/>
      <c r="X621" s="274"/>
      <c r="Y621" s="275"/>
      <c r="Z621" s="273"/>
      <c r="AA621" s="274"/>
      <c r="AB621" s="274"/>
      <c r="AC621" s="275"/>
      <c r="AD621" s="273"/>
      <c r="AE621" s="274"/>
      <c r="AF621" s="275"/>
      <c r="AG621" s="273"/>
      <c r="AH621" s="274"/>
      <c r="AI621" s="275"/>
      <c r="AJ621" s="273"/>
      <c r="AK621" s="274"/>
      <c r="AL621" s="275"/>
      <c r="AM621" s="273"/>
      <c r="AN621" s="274"/>
      <c r="AO621" s="274"/>
      <c r="AP621" s="275"/>
      <c r="AQ621" s="273"/>
      <c r="AR621" s="274"/>
      <c r="AS621" s="274"/>
      <c r="AT621" s="275"/>
      <c r="AV621" s="402" t="s">
        <v>386</v>
      </c>
      <c r="AW621" s="402"/>
      <c r="AX621" s="402"/>
      <c r="AY621" s="402"/>
      <c r="AZ621" s="402"/>
      <c r="BA621" s="402"/>
      <c r="BB621" s="402"/>
      <c r="BC621" s="402"/>
      <c r="BD621" s="402"/>
      <c r="BE621" s="402"/>
      <c r="BF621" s="402"/>
      <c r="BG621" s="402"/>
      <c r="BH621" s="402"/>
      <c r="BI621" s="402"/>
      <c r="BJ621" s="402"/>
      <c r="BK621" s="402"/>
      <c r="BL621" s="378">
        <f>+(COUNTIF(R607:U621,"x")+COUNTIF(BL607:BO620,"x"))</f>
        <v>0</v>
      </c>
      <c r="BM621" s="378"/>
      <c r="BN621" s="378"/>
      <c r="BO621" s="378"/>
      <c r="BP621" s="378">
        <f>+(COUNTIF(V607:Y621,"x")+COUNTIF(BP607:BS620,"x"))</f>
        <v>14</v>
      </c>
      <c r="BQ621" s="378"/>
      <c r="BR621" s="378"/>
      <c r="BS621" s="378"/>
      <c r="BT621" s="378">
        <f>SUM(Z607:AC621)+(SUM(BT607:BW620))</f>
        <v>453</v>
      </c>
      <c r="BU621" s="378"/>
      <c r="BV621" s="378"/>
      <c r="BW621" s="378"/>
      <c r="BX621" s="379">
        <f>SUM(AD607:AF621)+(SUM(BX607:BZ620))</f>
        <v>2798</v>
      </c>
      <c r="BY621" s="380"/>
      <c r="BZ621" s="381"/>
      <c r="CA621" s="379">
        <f>SUM(AG607:AI621)+(SUM(CA607:CC620))</f>
        <v>2498</v>
      </c>
      <c r="CB621" s="380"/>
      <c r="CC621" s="381"/>
      <c r="CD621" s="379">
        <f>SUM(AJ607:AL621)+(SUM(CD607:CF620))</f>
        <v>840</v>
      </c>
      <c r="CE621" s="380"/>
      <c r="CF621" s="381"/>
      <c r="CG621" s="378">
        <f>+(COUNTIF(AM607:AP621,"x")+COUNTIF(CG607:CJ620,"x"))</f>
        <v>8</v>
      </c>
      <c r="CH621" s="378"/>
      <c r="CI621" s="378"/>
      <c r="CJ621" s="378"/>
      <c r="CK621" s="378">
        <f>+(COUNTIF(AQ607:AT621,"x")+COUNTIF(CK607:CN620,"x"))</f>
        <v>6</v>
      </c>
      <c r="CL621" s="378"/>
      <c r="CM621" s="378"/>
      <c r="CN621" s="378"/>
    </row>
    <row r="622" spans="4:142" ht="14.25" customHeight="1" x14ac:dyDescent="0.35">
      <c r="D622" s="141" t="s">
        <v>387</v>
      </c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  <c r="AA622" s="141"/>
      <c r="AB622" s="141"/>
      <c r="AC622" s="141"/>
      <c r="AD622" s="141"/>
      <c r="AE622" s="141"/>
      <c r="AF622" s="141"/>
      <c r="AG622" s="141"/>
      <c r="AH622" s="141"/>
      <c r="AI622" s="141"/>
      <c r="AJ622" s="141"/>
      <c r="AK622" s="141"/>
      <c r="AL622" s="141"/>
      <c r="AM622" s="141"/>
      <c r="AN622" s="141"/>
      <c r="AO622" s="141"/>
      <c r="AP622" s="141"/>
      <c r="AQ622" s="141"/>
      <c r="AR622" s="141"/>
      <c r="AS622" s="141"/>
      <c r="AT622" s="141"/>
      <c r="AV622" s="382" t="s">
        <v>387</v>
      </c>
      <c r="AW622" s="382"/>
      <c r="AX622" s="382"/>
      <c r="AY622" s="382"/>
      <c r="AZ622" s="382"/>
      <c r="BA622" s="382"/>
      <c r="BB622" s="382"/>
      <c r="BC622" s="382"/>
      <c r="BD622" s="382"/>
      <c r="BE622" s="382"/>
      <c r="BF622" s="382"/>
      <c r="BG622" s="382"/>
      <c r="BH622" s="382"/>
      <c r="BI622" s="382"/>
      <c r="BJ622" s="382"/>
      <c r="BK622" s="382"/>
      <c r="BL622" s="382"/>
      <c r="BM622" s="382"/>
      <c r="BN622" s="382"/>
      <c r="BO622" s="382"/>
      <c r="BP622" s="382"/>
      <c r="BQ622" s="382"/>
      <c r="BR622" s="382"/>
      <c r="BS622" s="382"/>
      <c r="BT622" s="382"/>
      <c r="BU622" s="382"/>
      <c r="BV622" s="382"/>
      <c r="BW622" s="382"/>
      <c r="BX622" s="382"/>
      <c r="BY622" s="382"/>
      <c r="BZ622" s="382"/>
      <c r="CA622" s="382"/>
      <c r="CB622" s="382"/>
      <c r="CC622" s="382"/>
      <c r="CD622" s="382"/>
      <c r="CE622" s="382"/>
      <c r="CF622" s="382"/>
      <c r="CG622" s="382"/>
      <c r="CH622" s="382"/>
      <c r="CI622" s="382"/>
      <c r="CJ622" s="382"/>
      <c r="CK622" s="382"/>
      <c r="CL622" s="382"/>
    </row>
    <row r="623" spans="4:142" ht="14.25" customHeight="1" x14ac:dyDescent="0.35"/>
    <row r="624" spans="4:142" ht="14.25" customHeight="1" x14ac:dyDescent="0.35"/>
    <row r="625" spans="4:92" ht="14.25" customHeight="1" x14ac:dyDescent="0.35"/>
    <row r="626" spans="4:92" ht="14.25" customHeight="1" x14ac:dyDescent="0.35"/>
    <row r="627" spans="4:92" ht="14.25" customHeight="1" x14ac:dyDescent="0.35"/>
    <row r="628" spans="4:92" ht="14.25" customHeight="1" x14ac:dyDescent="0.35"/>
    <row r="629" spans="4:92" ht="14.25" customHeight="1" x14ac:dyDescent="0.35"/>
    <row r="630" spans="4:92" ht="14.25" customHeight="1" x14ac:dyDescent="0.35"/>
    <row r="631" spans="4:92" ht="14.25" customHeight="1" x14ac:dyDescent="0.35"/>
    <row r="632" spans="4:92" ht="14.25" customHeight="1" x14ac:dyDescent="0.35"/>
    <row r="633" spans="4:92" ht="14.25" customHeight="1" x14ac:dyDescent="0.35"/>
    <row r="634" spans="4:92" ht="14.25" customHeight="1" x14ac:dyDescent="0.35"/>
    <row r="635" spans="4:92" ht="14.25" customHeight="1" x14ac:dyDescent="0.35"/>
    <row r="636" spans="4:92" ht="14.25" customHeight="1" x14ac:dyDescent="0.35"/>
    <row r="637" spans="4:92" ht="14.25" customHeight="1" x14ac:dyDescent="0.35"/>
    <row r="638" spans="4:92" ht="14.25" customHeight="1" x14ac:dyDescent="0.35"/>
    <row r="639" spans="4:92" ht="14.25" customHeight="1" x14ac:dyDescent="0.35">
      <c r="D639" s="141" t="s">
        <v>392</v>
      </c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  <c r="AA639" s="141"/>
      <c r="AB639" s="141"/>
      <c r="AC639" s="141"/>
      <c r="AD639" s="141"/>
      <c r="AE639" s="141"/>
      <c r="AF639" s="141"/>
      <c r="AG639" s="141"/>
      <c r="AH639" s="141"/>
      <c r="AI639" s="141"/>
      <c r="AJ639" s="141"/>
      <c r="AK639" s="141"/>
      <c r="AL639" s="141"/>
      <c r="AM639" s="141"/>
      <c r="AN639" s="141"/>
      <c r="AO639" s="141"/>
      <c r="AP639" s="141"/>
      <c r="AQ639" s="141"/>
      <c r="AR639" s="141"/>
      <c r="AS639" s="141"/>
      <c r="AT639" s="141"/>
      <c r="AV639" s="395" t="s">
        <v>392</v>
      </c>
      <c r="AW639" s="395"/>
      <c r="AX639" s="395"/>
      <c r="AY639" s="395"/>
      <c r="AZ639" s="395"/>
      <c r="BA639" s="395"/>
      <c r="BB639" s="395"/>
      <c r="BC639" s="395"/>
      <c r="BD639" s="395"/>
      <c r="BE639" s="395"/>
      <c r="BF639" s="395"/>
      <c r="BG639" s="395"/>
      <c r="BH639" s="395"/>
      <c r="BI639" s="395"/>
      <c r="BJ639" s="395"/>
      <c r="BK639" s="395"/>
      <c r="BL639" s="395"/>
      <c r="BM639" s="395"/>
      <c r="BN639" s="395"/>
      <c r="BO639" s="395"/>
      <c r="BP639" s="395"/>
      <c r="BQ639" s="395"/>
      <c r="BR639" s="395"/>
      <c r="BS639" s="395"/>
      <c r="BT639" s="395"/>
      <c r="BU639" s="395"/>
      <c r="BV639" s="395"/>
      <c r="BW639" s="395"/>
      <c r="BX639" s="395"/>
      <c r="BY639" s="395"/>
      <c r="BZ639" s="395"/>
      <c r="CA639" s="395"/>
      <c r="CB639" s="395"/>
      <c r="CC639" s="395"/>
      <c r="CD639" s="395"/>
      <c r="CE639" s="395"/>
      <c r="CF639" s="395"/>
      <c r="CG639" s="395"/>
      <c r="CH639" s="395"/>
      <c r="CI639" s="395"/>
      <c r="CJ639" s="395"/>
      <c r="CK639" s="395"/>
      <c r="CL639" s="395"/>
      <c r="CM639" s="395"/>
      <c r="CN639" s="395"/>
    </row>
    <row r="640" spans="4:92" ht="14.25" customHeight="1" x14ac:dyDescent="0.35"/>
    <row r="641" spans="4:92" ht="14.25" customHeight="1" x14ac:dyDescent="0.35">
      <c r="D641" s="309" t="s">
        <v>393</v>
      </c>
      <c r="E641" s="309"/>
      <c r="F641" s="309"/>
      <c r="G641" s="309"/>
      <c r="H641" s="309"/>
      <c r="I641" s="309"/>
      <c r="J641" s="309"/>
      <c r="K641" s="309"/>
      <c r="L641" s="309"/>
      <c r="M641" s="309"/>
      <c r="N641" s="309"/>
      <c r="O641" s="309"/>
      <c r="P641" s="309"/>
      <c r="Q641" s="309"/>
      <c r="R641" s="309"/>
      <c r="S641" s="309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22"/>
      <c r="AE641" s="122"/>
      <c r="AF641" s="122"/>
      <c r="AG641" s="122"/>
      <c r="AH641" s="122"/>
      <c r="AI641" s="122"/>
      <c r="AJ641" s="122"/>
      <c r="AK641" s="122"/>
      <c r="AL641" s="122"/>
      <c r="AM641" s="122"/>
      <c r="AN641" s="122"/>
      <c r="AO641" s="122"/>
      <c r="AP641" s="122"/>
      <c r="AQ641" s="122"/>
      <c r="AR641" s="122"/>
      <c r="AS641" s="122"/>
      <c r="AT641" s="122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</row>
    <row r="642" spans="4:92" ht="14.25" customHeight="1" x14ac:dyDescent="0.35"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  <c r="AA642" s="123"/>
      <c r="AB642" s="123"/>
      <c r="AC642" s="123"/>
      <c r="AD642" s="123"/>
      <c r="AE642" s="123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123"/>
      <c r="AP642" s="123"/>
      <c r="AQ642" s="123"/>
      <c r="AR642" s="123"/>
      <c r="AS642" s="123"/>
      <c r="AT642" s="12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</row>
    <row r="643" spans="4:92" ht="14.25" customHeight="1" x14ac:dyDescent="0.35">
      <c r="D643" s="586" t="s">
        <v>378</v>
      </c>
      <c r="E643" s="587"/>
      <c r="F643" s="587"/>
      <c r="G643" s="587"/>
      <c r="H643" s="587"/>
      <c r="I643" s="587"/>
      <c r="J643" s="587"/>
      <c r="K643" s="587"/>
      <c r="L643" s="587"/>
      <c r="M643" s="587"/>
      <c r="N643" s="587"/>
      <c r="O643" s="587"/>
      <c r="P643" s="587"/>
      <c r="Q643" s="587"/>
      <c r="R643" s="587"/>
      <c r="S643" s="587"/>
      <c r="T643" s="587"/>
      <c r="U643" s="588"/>
      <c r="V643" s="411" t="s">
        <v>381</v>
      </c>
      <c r="W643" s="412"/>
      <c r="X643" s="412"/>
      <c r="Y643" s="412"/>
      <c r="Z643" s="412"/>
      <c r="AA643" s="412"/>
      <c r="AB643" s="412"/>
      <c r="AC643" s="413"/>
      <c r="AD643" s="583" t="s">
        <v>394</v>
      </c>
      <c r="AE643" s="584"/>
      <c r="AF643" s="584"/>
      <c r="AG643" s="584"/>
      <c r="AH643" s="584"/>
      <c r="AI643" s="584"/>
      <c r="AJ643" s="584"/>
      <c r="AK643" s="584"/>
      <c r="AL643" s="584"/>
      <c r="AM643" s="584"/>
      <c r="AN643" s="584"/>
      <c r="AO643" s="584"/>
      <c r="AP643" s="584"/>
      <c r="AQ643" s="584"/>
      <c r="AR643" s="584"/>
      <c r="AS643" s="584"/>
      <c r="AT643" s="585"/>
      <c r="AV643" s="400" t="s">
        <v>378</v>
      </c>
      <c r="AW643" s="400"/>
      <c r="AX643" s="400"/>
      <c r="AY643" s="400"/>
      <c r="AZ643" s="400"/>
      <c r="BA643" s="400"/>
      <c r="BB643" s="400"/>
      <c r="BC643" s="400"/>
      <c r="BD643" s="400"/>
      <c r="BE643" s="400"/>
      <c r="BF643" s="400"/>
      <c r="BG643" s="400"/>
      <c r="BH643" s="400"/>
      <c r="BI643" s="400"/>
      <c r="BJ643" s="400"/>
      <c r="BK643" s="400"/>
      <c r="BL643" s="400"/>
      <c r="BM643" s="400"/>
      <c r="BN643" s="400"/>
      <c r="BO643" s="400"/>
      <c r="BP643" s="400" t="s">
        <v>381</v>
      </c>
      <c r="BQ643" s="400"/>
      <c r="BR643" s="400"/>
      <c r="BS643" s="400"/>
      <c r="BT643" s="400"/>
      <c r="BU643" s="400"/>
      <c r="BV643" s="400"/>
      <c r="BW643" s="400"/>
      <c r="BX643" s="399" t="s">
        <v>394</v>
      </c>
      <c r="BY643" s="399"/>
      <c r="BZ643" s="399"/>
      <c r="CA643" s="399"/>
      <c r="CB643" s="399"/>
      <c r="CC643" s="399"/>
      <c r="CD643" s="399"/>
      <c r="CE643" s="399"/>
      <c r="CF643" s="399"/>
      <c r="CG643" s="399"/>
      <c r="CH643" s="399"/>
      <c r="CI643" s="399"/>
      <c r="CJ643" s="399"/>
      <c r="CK643" s="399"/>
      <c r="CL643" s="399"/>
      <c r="CM643" s="399"/>
      <c r="CN643" s="399"/>
    </row>
    <row r="644" spans="4:92" ht="14.25" customHeight="1" x14ac:dyDescent="0.35">
      <c r="D644" s="589"/>
      <c r="E644" s="590"/>
      <c r="F644" s="590"/>
      <c r="G644" s="590"/>
      <c r="H644" s="590"/>
      <c r="I644" s="590"/>
      <c r="J644" s="590"/>
      <c r="K644" s="590"/>
      <c r="L644" s="590"/>
      <c r="M644" s="590"/>
      <c r="N644" s="590"/>
      <c r="O644" s="590"/>
      <c r="P644" s="590"/>
      <c r="Q644" s="590"/>
      <c r="R644" s="590"/>
      <c r="S644" s="590"/>
      <c r="T644" s="590"/>
      <c r="U644" s="591"/>
      <c r="V644" s="411" t="s">
        <v>380</v>
      </c>
      <c r="W644" s="412"/>
      <c r="X644" s="412"/>
      <c r="Y644" s="413"/>
      <c r="Z644" s="411" t="s">
        <v>379</v>
      </c>
      <c r="AA644" s="412"/>
      <c r="AB644" s="412"/>
      <c r="AC644" s="413"/>
      <c r="AD644" s="411" t="s">
        <v>395</v>
      </c>
      <c r="AE644" s="412"/>
      <c r="AF644" s="412"/>
      <c r="AG644" s="413"/>
      <c r="AH644" s="411" t="s">
        <v>382</v>
      </c>
      <c r="AI644" s="412"/>
      <c r="AJ644" s="412"/>
      <c r="AK644" s="413"/>
      <c r="AL644" s="411" t="s">
        <v>383</v>
      </c>
      <c r="AM644" s="412"/>
      <c r="AN644" s="412"/>
      <c r="AO644" s="413"/>
      <c r="AP644" s="411" t="s">
        <v>384</v>
      </c>
      <c r="AQ644" s="412"/>
      <c r="AR644" s="412"/>
      <c r="AS644" s="412"/>
      <c r="AT644" s="413"/>
      <c r="AV644" s="400"/>
      <c r="AW644" s="400"/>
      <c r="AX644" s="400"/>
      <c r="AY644" s="400"/>
      <c r="AZ644" s="400"/>
      <c r="BA644" s="400"/>
      <c r="BB644" s="400"/>
      <c r="BC644" s="400"/>
      <c r="BD644" s="400"/>
      <c r="BE644" s="400"/>
      <c r="BF644" s="400"/>
      <c r="BG644" s="400"/>
      <c r="BH644" s="400"/>
      <c r="BI644" s="400"/>
      <c r="BJ644" s="400"/>
      <c r="BK644" s="400"/>
      <c r="BL644" s="400"/>
      <c r="BM644" s="400"/>
      <c r="BN644" s="400"/>
      <c r="BO644" s="400"/>
      <c r="BP644" s="400" t="s">
        <v>380</v>
      </c>
      <c r="BQ644" s="400"/>
      <c r="BR644" s="400"/>
      <c r="BS644" s="400"/>
      <c r="BT644" s="400" t="s">
        <v>379</v>
      </c>
      <c r="BU644" s="400"/>
      <c r="BV644" s="400"/>
      <c r="BW644" s="400"/>
      <c r="BX644" s="400" t="s">
        <v>395</v>
      </c>
      <c r="BY644" s="400"/>
      <c r="BZ644" s="400"/>
      <c r="CA644" s="400"/>
      <c r="CB644" s="400" t="s">
        <v>382</v>
      </c>
      <c r="CC644" s="400"/>
      <c r="CD644" s="400"/>
      <c r="CE644" s="400"/>
      <c r="CF644" s="400" t="s">
        <v>383</v>
      </c>
      <c r="CG644" s="400"/>
      <c r="CH644" s="400"/>
      <c r="CI644" s="400"/>
      <c r="CJ644" s="400" t="s">
        <v>384</v>
      </c>
      <c r="CK644" s="400"/>
      <c r="CL644" s="400"/>
      <c r="CM644" s="400"/>
      <c r="CN644" s="400"/>
    </row>
    <row r="645" spans="4:92" ht="30" customHeight="1" x14ac:dyDescent="0.35">
      <c r="D645" s="240" t="s">
        <v>883</v>
      </c>
      <c r="E645" s="241"/>
      <c r="F645" s="241"/>
      <c r="G645" s="241"/>
      <c r="H645" s="241"/>
      <c r="I645" s="241"/>
      <c r="J645" s="241"/>
      <c r="K645" s="241"/>
      <c r="L645" s="241"/>
      <c r="M645" s="241"/>
      <c r="N645" s="241"/>
      <c r="O645" s="241"/>
      <c r="P645" s="241"/>
      <c r="Q645" s="241"/>
      <c r="R645" s="241"/>
      <c r="S645" s="241"/>
      <c r="T645" s="241"/>
      <c r="U645" s="242"/>
      <c r="V645" s="245"/>
      <c r="W645" s="246"/>
      <c r="X645" s="246"/>
      <c r="Y645" s="247"/>
      <c r="Z645" s="245" t="s">
        <v>884</v>
      </c>
      <c r="AA645" s="246"/>
      <c r="AB645" s="246"/>
      <c r="AC645" s="247"/>
      <c r="AD645" s="245">
        <v>1</v>
      </c>
      <c r="AE645" s="246"/>
      <c r="AF645" s="246"/>
      <c r="AG645" s="247"/>
      <c r="AH645" s="245">
        <v>8</v>
      </c>
      <c r="AI645" s="246"/>
      <c r="AJ645" s="246"/>
      <c r="AK645" s="247"/>
      <c r="AL645" s="245">
        <v>16</v>
      </c>
      <c r="AM645" s="246"/>
      <c r="AN645" s="246"/>
      <c r="AO645" s="247"/>
      <c r="AP645" s="245">
        <v>3</v>
      </c>
      <c r="AQ645" s="246"/>
      <c r="AR645" s="246"/>
      <c r="AS645" s="246"/>
      <c r="AT645" s="247"/>
      <c r="AU645" s="96"/>
      <c r="AV645" s="405"/>
      <c r="AW645" s="406"/>
      <c r="AX645" s="406"/>
      <c r="AY645" s="406"/>
      <c r="AZ645" s="406"/>
      <c r="BA645" s="406"/>
      <c r="BB645" s="406"/>
      <c r="BC645" s="406"/>
      <c r="BD645" s="406"/>
      <c r="BE645" s="406"/>
      <c r="BF645" s="406"/>
      <c r="BG645" s="406"/>
      <c r="BH645" s="406"/>
      <c r="BI645" s="406"/>
      <c r="BJ645" s="406"/>
      <c r="BK645" s="406"/>
      <c r="BL645" s="406"/>
      <c r="BM645" s="406"/>
      <c r="BN645" s="406"/>
      <c r="BO645" s="407"/>
      <c r="BP645" s="264"/>
      <c r="BQ645" s="264"/>
      <c r="BR645" s="264"/>
      <c r="BS645" s="264"/>
      <c r="BT645" s="264"/>
      <c r="BU645" s="264"/>
      <c r="BV645" s="264"/>
      <c r="BW645" s="264"/>
      <c r="BX645" s="264"/>
      <c r="BY645" s="264"/>
      <c r="BZ645" s="264"/>
      <c r="CA645" s="264"/>
      <c r="CB645" s="264"/>
      <c r="CC645" s="264"/>
      <c r="CD645" s="264"/>
      <c r="CE645" s="264"/>
      <c r="CF645" s="264"/>
      <c r="CG645" s="264"/>
      <c r="CH645" s="264"/>
      <c r="CI645" s="264"/>
      <c r="CJ645" s="264"/>
      <c r="CK645" s="264"/>
      <c r="CL645" s="264"/>
      <c r="CM645" s="264"/>
      <c r="CN645" s="264"/>
    </row>
    <row r="646" spans="4:92" ht="30" customHeight="1" x14ac:dyDescent="0.35">
      <c r="D646" s="240" t="s">
        <v>885</v>
      </c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1"/>
      <c r="P646" s="241"/>
      <c r="Q646" s="241"/>
      <c r="R646" s="241"/>
      <c r="S646" s="241"/>
      <c r="T646" s="241"/>
      <c r="U646" s="242"/>
      <c r="V646" s="245"/>
      <c r="W646" s="246"/>
      <c r="X646" s="246"/>
      <c r="Y646" s="247"/>
      <c r="Z646" s="245" t="s">
        <v>884</v>
      </c>
      <c r="AA646" s="246"/>
      <c r="AB646" s="246"/>
      <c r="AC646" s="247"/>
      <c r="AD646" s="245">
        <v>0</v>
      </c>
      <c r="AE646" s="246"/>
      <c r="AF646" s="246"/>
      <c r="AG646" s="247"/>
      <c r="AH646" s="245">
        <v>0</v>
      </c>
      <c r="AI646" s="246"/>
      <c r="AJ646" s="246"/>
      <c r="AK646" s="247"/>
      <c r="AL646" s="245">
        <v>0</v>
      </c>
      <c r="AM646" s="246"/>
      <c r="AN646" s="246"/>
      <c r="AO646" s="247"/>
      <c r="AP646" s="245">
        <v>0</v>
      </c>
      <c r="AQ646" s="246"/>
      <c r="AR646" s="246"/>
      <c r="AS646" s="246"/>
      <c r="AT646" s="247"/>
      <c r="AU646" s="96"/>
      <c r="AV646" s="398"/>
      <c r="AW646" s="398"/>
      <c r="AX646" s="398"/>
      <c r="AY646" s="398"/>
      <c r="AZ646" s="398"/>
      <c r="BA646" s="398"/>
      <c r="BB646" s="398"/>
      <c r="BC646" s="398"/>
      <c r="BD646" s="398"/>
      <c r="BE646" s="398"/>
      <c r="BF646" s="398"/>
      <c r="BG646" s="398"/>
      <c r="BH646" s="398"/>
      <c r="BI646" s="398"/>
      <c r="BJ646" s="398"/>
      <c r="BK646" s="398"/>
      <c r="BL646" s="398"/>
      <c r="BM646" s="398"/>
      <c r="BN646" s="398"/>
      <c r="BO646" s="398"/>
      <c r="BP646" s="264"/>
      <c r="BQ646" s="264"/>
      <c r="BR646" s="264"/>
      <c r="BS646" s="264"/>
      <c r="BT646" s="264"/>
      <c r="BU646" s="264"/>
      <c r="BV646" s="264"/>
      <c r="BW646" s="264"/>
      <c r="BX646" s="264"/>
      <c r="BY646" s="264"/>
      <c r="BZ646" s="264"/>
      <c r="CA646" s="264"/>
      <c r="CB646" s="264"/>
      <c r="CC646" s="264"/>
      <c r="CD646" s="264"/>
      <c r="CE646" s="264"/>
      <c r="CF646" s="264"/>
      <c r="CG646" s="264"/>
      <c r="CH646" s="264"/>
      <c r="CI646" s="264"/>
      <c r="CJ646" s="264"/>
      <c r="CK646" s="264"/>
      <c r="CL646" s="264"/>
      <c r="CM646" s="264"/>
      <c r="CN646" s="264"/>
    </row>
    <row r="647" spans="4:92" ht="30" customHeight="1" x14ac:dyDescent="0.35">
      <c r="D647" s="240" t="s">
        <v>898</v>
      </c>
      <c r="E647" s="241"/>
      <c r="F647" s="241"/>
      <c r="G647" s="241"/>
      <c r="H647" s="241"/>
      <c r="I647" s="241"/>
      <c r="J647" s="241"/>
      <c r="K647" s="241"/>
      <c r="L647" s="241"/>
      <c r="M647" s="241"/>
      <c r="N647" s="241"/>
      <c r="O647" s="241"/>
      <c r="P647" s="241"/>
      <c r="Q647" s="241"/>
      <c r="R647" s="241"/>
      <c r="S647" s="241"/>
      <c r="T647" s="241"/>
      <c r="U647" s="242"/>
      <c r="V647" s="245"/>
      <c r="W647" s="246"/>
      <c r="X647" s="246"/>
      <c r="Y647" s="247"/>
      <c r="Z647" s="245" t="s">
        <v>884</v>
      </c>
      <c r="AA647" s="246"/>
      <c r="AB647" s="246"/>
      <c r="AC647" s="247"/>
      <c r="AD647" s="245">
        <v>10</v>
      </c>
      <c r="AE647" s="246"/>
      <c r="AF647" s="246"/>
      <c r="AG647" s="247"/>
      <c r="AH647" s="245">
        <v>78</v>
      </c>
      <c r="AI647" s="246"/>
      <c r="AJ647" s="246"/>
      <c r="AK647" s="247"/>
      <c r="AL647" s="245">
        <v>74</v>
      </c>
      <c r="AM647" s="246"/>
      <c r="AN647" s="246"/>
      <c r="AO647" s="247"/>
      <c r="AP647" s="245">
        <v>10</v>
      </c>
      <c r="AQ647" s="246"/>
      <c r="AR647" s="246"/>
      <c r="AS647" s="246"/>
      <c r="AT647" s="247"/>
      <c r="AU647" s="96"/>
      <c r="AV647" s="290"/>
      <c r="AW647" s="291"/>
      <c r="AX647" s="291"/>
      <c r="AY647" s="291"/>
      <c r="AZ647" s="291"/>
      <c r="BA647" s="291"/>
      <c r="BB647" s="291"/>
      <c r="BC647" s="291"/>
      <c r="BD647" s="291"/>
      <c r="BE647" s="291"/>
      <c r="BF647" s="291"/>
      <c r="BG647" s="291"/>
      <c r="BH647" s="291"/>
      <c r="BI647" s="291"/>
      <c r="BJ647" s="291"/>
      <c r="BK647" s="291"/>
      <c r="BL647" s="291"/>
      <c r="BM647" s="291"/>
      <c r="BN647" s="291"/>
      <c r="BO647" s="292"/>
      <c r="BP647" s="273"/>
      <c r="BQ647" s="274"/>
      <c r="BR647" s="274"/>
      <c r="BS647" s="275"/>
      <c r="BT647" s="273"/>
      <c r="BU647" s="274"/>
      <c r="BV647" s="274"/>
      <c r="BW647" s="275"/>
      <c r="BX647" s="273"/>
      <c r="BY647" s="274"/>
      <c r="BZ647" s="274"/>
      <c r="CA647" s="275"/>
      <c r="CB647" s="273"/>
      <c r="CC647" s="274"/>
      <c r="CD647" s="274"/>
      <c r="CE647" s="275"/>
      <c r="CF647" s="273"/>
      <c r="CG647" s="274"/>
      <c r="CH647" s="274"/>
      <c r="CI647" s="275"/>
      <c r="CJ647" s="273"/>
      <c r="CK647" s="274"/>
      <c r="CL647" s="274"/>
      <c r="CM647" s="274"/>
      <c r="CN647" s="275"/>
    </row>
    <row r="648" spans="4:92" ht="30" customHeight="1" x14ac:dyDescent="0.35">
      <c r="D648" s="240" t="s">
        <v>887</v>
      </c>
      <c r="E648" s="241"/>
      <c r="F648" s="241"/>
      <c r="G648" s="241"/>
      <c r="H648" s="241"/>
      <c r="I648" s="241"/>
      <c r="J648" s="241"/>
      <c r="K648" s="241"/>
      <c r="L648" s="241"/>
      <c r="M648" s="241"/>
      <c r="N648" s="241"/>
      <c r="O648" s="241"/>
      <c r="P648" s="241"/>
      <c r="Q648" s="241"/>
      <c r="R648" s="241"/>
      <c r="S648" s="241"/>
      <c r="T648" s="241"/>
      <c r="U648" s="242"/>
      <c r="V648" s="245"/>
      <c r="W648" s="246"/>
      <c r="X648" s="246"/>
      <c r="Y648" s="247"/>
      <c r="Z648" s="245" t="s">
        <v>884</v>
      </c>
      <c r="AA648" s="246"/>
      <c r="AB648" s="246"/>
      <c r="AC648" s="247"/>
      <c r="AD648" s="245">
        <v>7</v>
      </c>
      <c r="AE648" s="246"/>
      <c r="AF648" s="246"/>
      <c r="AG648" s="247"/>
      <c r="AH648" s="245">
        <v>18</v>
      </c>
      <c r="AI648" s="246"/>
      <c r="AJ648" s="246"/>
      <c r="AK648" s="247"/>
      <c r="AL648" s="245">
        <v>91</v>
      </c>
      <c r="AM648" s="246"/>
      <c r="AN648" s="246"/>
      <c r="AO648" s="247"/>
      <c r="AP648" s="245">
        <v>16</v>
      </c>
      <c r="AQ648" s="246"/>
      <c r="AR648" s="246"/>
      <c r="AS648" s="246"/>
      <c r="AT648" s="247"/>
      <c r="AU648" s="96"/>
      <c r="AV648" s="398"/>
      <c r="AW648" s="398"/>
      <c r="AX648" s="398"/>
      <c r="AY648" s="398"/>
      <c r="AZ648" s="398"/>
      <c r="BA648" s="398"/>
      <c r="BB648" s="398"/>
      <c r="BC648" s="398"/>
      <c r="BD648" s="398"/>
      <c r="BE648" s="398"/>
      <c r="BF648" s="398"/>
      <c r="BG648" s="398"/>
      <c r="BH648" s="398"/>
      <c r="BI648" s="398"/>
      <c r="BJ648" s="398"/>
      <c r="BK648" s="398"/>
      <c r="BL648" s="398"/>
      <c r="BM648" s="398"/>
      <c r="BN648" s="398"/>
      <c r="BO648" s="398"/>
      <c r="BP648" s="264"/>
      <c r="BQ648" s="264"/>
      <c r="BR648" s="264"/>
      <c r="BS648" s="264"/>
      <c r="BT648" s="264"/>
      <c r="BU648" s="264"/>
      <c r="BV648" s="264"/>
      <c r="BW648" s="264"/>
      <c r="BX648" s="264"/>
      <c r="BY648" s="264"/>
      <c r="BZ648" s="264"/>
      <c r="CA648" s="264"/>
      <c r="CB648" s="264"/>
      <c r="CC648" s="264"/>
      <c r="CD648" s="264"/>
      <c r="CE648" s="264"/>
      <c r="CF648" s="264"/>
      <c r="CG648" s="264"/>
      <c r="CH648" s="264"/>
      <c r="CI648" s="264"/>
      <c r="CJ648" s="264"/>
      <c r="CK648" s="264"/>
      <c r="CL648" s="264"/>
      <c r="CM648" s="264"/>
      <c r="CN648" s="264"/>
    </row>
    <row r="649" spans="4:92" ht="30" customHeight="1" x14ac:dyDescent="0.35">
      <c r="D649" s="240" t="s">
        <v>888</v>
      </c>
      <c r="E649" s="241"/>
      <c r="F649" s="241"/>
      <c r="G649" s="241"/>
      <c r="H649" s="241"/>
      <c r="I649" s="241"/>
      <c r="J649" s="241"/>
      <c r="K649" s="241"/>
      <c r="L649" s="241"/>
      <c r="M649" s="241"/>
      <c r="N649" s="241"/>
      <c r="O649" s="241"/>
      <c r="P649" s="241"/>
      <c r="Q649" s="241"/>
      <c r="R649" s="241"/>
      <c r="S649" s="241"/>
      <c r="T649" s="241"/>
      <c r="U649" s="242"/>
      <c r="V649" s="245"/>
      <c r="W649" s="246"/>
      <c r="X649" s="246"/>
      <c r="Y649" s="247"/>
      <c r="Z649" s="245" t="s">
        <v>884</v>
      </c>
      <c r="AA649" s="246"/>
      <c r="AB649" s="246"/>
      <c r="AC649" s="247"/>
      <c r="AD649" s="245">
        <v>0</v>
      </c>
      <c r="AE649" s="246"/>
      <c r="AF649" s="246"/>
      <c r="AG649" s="247"/>
      <c r="AH649" s="245">
        <v>0</v>
      </c>
      <c r="AI649" s="246"/>
      <c r="AJ649" s="246"/>
      <c r="AK649" s="247"/>
      <c r="AL649" s="245">
        <v>0</v>
      </c>
      <c r="AM649" s="246"/>
      <c r="AN649" s="246"/>
      <c r="AO649" s="247"/>
      <c r="AP649" s="245">
        <v>0</v>
      </c>
      <c r="AQ649" s="246"/>
      <c r="AR649" s="246"/>
      <c r="AS649" s="246"/>
      <c r="AT649" s="247"/>
      <c r="AU649" s="96"/>
      <c r="AV649" s="398"/>
      <c r="AW649" s="398"/>
      <c r="AX649" s="398"/>
      <c r="AY649" s="398"/>
      <c r="AZ649" s="398"/>
      <c r="BA649" s="398"/>
      <c r="BB649" s="398"/>
      <c r="BC649" s="398"/>
      <c r="BD649" s="398"/>
      <c r="BE649" s="398"/>
      <c r="BF649" s="398"/>
      <c r="BG649" s="398"/>
      <c r="BH649" s="398"/>
      <c r="BI649" s="398"/>
      <c r="BJ649" s="398"/>
      <c r="BK649" s="398"/>
      <c r="BL649" s="398"/>
      <c r="BM649" s="398"/>
      <c r="BN649" s="398"/>
      <c r="BO649" s="398"/>
      <c r="BP649" s="264"/>
      <c r="BQ649" s="264"/>
      <c r="BR649" s="264"/>
      <c r="BS649" s="264"/>
      <c r="BT649" s="264"/>
      <c r="BU649" s="264"/>
      <c r="BV649" s="264"/>
      <c r="BW649" s="264"/>
      <c r="BX649" s="264"/>
      <c r="BY649" s="264"/>
      <c r="BZ649" s="264"/>
      <c r="CA649" s="264"/>
      <c r="CB649" s="264"/>
      <c r="CC649" s="264"/>
      <c r="CD649" s="264"/>
      <c r="CE649" s="264"/>
      <c r="CF649" s="264"/>
      <c r="CG649" s="264"/>
      <c r="CH649" s="264"/>
      <c r="CI649" s="264"/>
      <c r="CJ649" s="264"/>
      <c r="CK649" s="264"/>
      <c r="CL649" s="264"/>
      <c r="CM649" s="264"/>
      <c r="CN649" s="264"/>
    </row>
    <row r="650" spans="4:92" ht="30" customHeight="1" x14ac:dyDescent="0.35">
      <c r="D650" s="240" t="s">
        <v>889</v>
      </c>
      <c r="E650" s="241"/>
      <c r="F650" s="241"/>
      <c r="G650" s="241"/>
      <c r="H650" s="241"/>
      <c r="I650" s="241"/>
      <c r="J650" s="241"/>
      <c r="K650" s="241"/>
      <c r="L650" s="241"/>
      <c r="M650" s="241"/>
      <c r="N650" s="241"/>
      <c r="O650" s="241"/>
      <c r="P650" s="241"/>
      <c r="Q650" s="241"/>
      <c r="R650" s="241"/>
      <c r="S650" s="241"/>
      <c r="T650" s="241"/>
      <c r="U650" s="242"/>
      <c r="V650" s="245"/>
      <c r="W650" s="246"/>
      <c r="X650" s="246"/>
      <c r="Y650" s="247"/>
      <c r="Z650" s="245" t="s">
        <v>884</v>
      </c>
      <c r="AA650" s="246"/>
      <c r="AB650" s="246"/>
      <c r="AC650" s="247"/>
      <c r="AD650" s="245">
        <v>0</v>
      </c>
      <c r="AE650" s="246"/>
      <c r="AF650" s="246"/>
      <c r="AG650" s="247"/>
      <c r="AH650" s="245">
        <v>0</v>
      </c>
      <c r="AI650" s="246"/>
      <c r="AJ650" s="246"/>
      <c r="AK650" s="247"/>
      <c r="AL650" s="245">
        <v>0</v>
      </c>
      <c r="AM650" s="246"/>
      <c r="AN650" s="246"/>
      <c r="AO650" s="247"/>
      <c r="AP650" s="245">
        <v>0</v>
      </c>
      <c r="AQ650" s="246"/>
      <c r="AR650" s="246"/>
      <c r="AS650" s="246"/>
      <c r="AT650" s="247"/>
      <c r="AU650" s="96"/>
      <c r="AV650" s="398"/>
      <c r="AW650" s="398"/>
      <c r="AX650" s="398"/>
      <c r="AY650" s="398"/>
      <c r="AZ650" s="398"/>
      <c r="BA650" s="398"/>
      <c r="BB650" s="398"/>
      <c r="BC650" s="398"/>
      <c r="BD650" s="398"/>
      <c r="BE650" s="398"/>
      <c r="BF650" s="398"/>
      <c r="BG650" s="398"/>
      <c r="BH650" s="398"/>
      <c r="BI650" s="398"/>
      <c r="BJ650" s="398"/>
      <c r="BK650" s="398"/>
      <c r="BL650" s="398"/>
      <c r="BM650" s="398"/>
      <c r="BN650" s="398"/>
      <c r="BO650" s="398"/>
      <c r="BP650" s="264"/>
      <c r="BQ650" s="264"/>
      <c r="BR650" s="264"/>
      <c r="BS650" s="264"/>
      <c r="BT650" s="264"/>
      <c r="BU650" s="264"/>
      <c r="BV650" s="264"/>
      <c r="BW650" s="264"/>
      <c r="BX650" s="264"/>
      <c r="BY650" s="264"/>
      <c r="BZ650" s="264"/>
      <c r="CA650" s="264"/>
      <c r="CB650" s="264"/>
      <c r="CC650" s="264"/>
      <c r="CD650" s="264"/>
      <c r="CE650" s="264"/>
      <c r="CF650" s="264"/>
      <c r="CG650" s="264"/>
      <c r="CH650" s="264"/>
      <c r="CI650" s="264"/>
      <c r="CJ650" s="264"/>
      <c r="CK650" s="264"/>
      <c r="CL650" s="264"/>
      <c r="CM650" s="264"/>
      <c r="CN650" s="264"/>
    </row>
    <row r="651" spans="4:92" ht="30" customHeight="1" x14ac:dyDescent="0.35">
      <c r="D651" s="240" t="s">
        <v>890</v>
      </c>
      <c r="E651" s="241"/>
      <c r="F651" s="241"/>
      <c r="G651" s="241"/>
      <c r="H651" s="241"/>
      <c r="I651" s="241"/>
      <c r="J651" s="241"/>
      <c r="K651" s="241"/>
      <c r="L651" s="241"/>
      <c r="M651" s="241"/>
      <c r="N651" s="241"/>
      <c r="O651" s="241"/>
      <c r="P651" s="241"/>
      <c r="Q651" s="241"/>
      <c r="R651" s="241"/>
      <c r="S651" s="241"/>
      <c r="T651" s="241"/>
      <c r="U651" s="242"/>
      <c r="V651" s="245"/>
      <c r="W651" s="246"/>
      <c r="X651" s="246"/>
      <c r="Y651" s="247"/>
      <c r="Z651" s="245" t="s">
        <v>884</v>
      </c>
      <c r="AA651" s="246"/>
      <c r="AB651" s="246"/>
      <c r="AC651" s="247"/>
      <c r="AD651" s="245">
        <v>0</v>
      </c>
      <c r="AE651" s="246"/>
      <c r="AF651" s="246"/>
      <c r="AG651" s="247"/>
      <c r="AH651" s="245">
        <v>0</v>
      </c>
      <c r="AI651" s="246"/>
      <c r="AJ651" s="246"/>
      <c r="AK651" s="247"/>
      <c r="AL651" s="245">
        <v>0</v>
      </c>
      <c r="AM651" s="246"/>
      <c r="AN651" s="246"/>
      <c r="AO651" s="247"/>
      <c r="AP651" s="245">
        <v>0</v>
      </c>
      <c r="AQ651" s="246"/>
      <c r="AR651" s="246"/>
      <c r="AS651" s="246"/>
      <c r="AT651" s="247"/>
      <c r="AU651" s="96"/>
      <c r="AV651" s="398"/>
      <c r="AW651" s="398"/>
      <c r="AX651" s="398"/>
      <c r="AY651" s="398"/>
      <c r="AZ651" s="398"/>
      <c r="BA651" s="398"/>
      <c r="BB651" s="398"/>
      <c r="BC651" s="398"/>
      <c r="BD651" s="398"/>
      <c r="BE651" s="398"/>
      <c r="BF651" s="398"/>
      <c r="BG651" s="398"/>
      <c r="BH651" s="398"/>
      <c r="BI651" s="398"/>
      <c r="BJ651" s="398"/>
      <c r="BK651" s="398"/>
      <c r="BL651" s="398"/>
      <c r="BM651" s="398"/>
      <c r="BN651" s="398"/>
      <c r="BO651" s="398"/>
      <c r="BP651" s="264"/>
      <c r="BQ651" s="264"/>
      <c r="BR651" s="264"/>
      <c r="BS651" s="264"/>
      <c r="BT651" s="264"/>
      <c r="BU651" s="264"/>
      <c r="BV651" s="264"/>
      <c r="BW651" s="264"/>
      <c r="BX651" s="264"/>
      <c r="BY651" s="264"/>
      <c r="BZ651" s="264"/>
      <c r="CA651" s="264"/>
      <c r="CB651" s="264"/>
      <c r="CC651" s="264"/>
      <c r="CD651" s="264"/>
      <c r="CE651" s="264"/>
      <c r="CF651" s="264"/>
      <c r="CG651" s="264"/>
      <c r="CH651" s="264"/>
      <c r="CI651" s="264"/>
      <c r="CJ651" s="264"/>
      <c r="CK651" s="264"/>
      <c r="CL651" s="264"/>
      <c r="CM651" s="264"/>
      <c r="CN651" s="264"/>
    </row>
    <row r="652" spans="4:92" ht="30" customHeight="1" x14ac:dyDescent="0.35">
      <c r="D652" s="240" t="s">
        <v>891</v>
      </c>
      <c r="E652" s="241"/>
      <c r="F652" s="241"/>
      <c r="G652" s="241"/>
      <c r="H652" s="241"/>
      <c r="I652" s="241"/>
      <c r="J652" s="241"/>
      <c r="K652" s="241"/>
      <c r="L652" s="241"/>
      <c r="M652" s="241"/>
      <c r="N652" s="241"/>
      <c r="O652" s="241"/>
      <c r="P652" s="241"/>
      <c r="Q652" s="241"/>
      <c r="R652" s="241"/>
      <c r="S652" s="241"/>
      <c r="T652" s="241"/>
      <c r="U652" s="242"/>
      <c r="V652" s="245"/>
      <c r="W652" s="246"/>
      <c r="X652" s="246"/>
      <c r="Y652" s="247"/>
      <c r="Z652" s="245" t="s">
        <v>884</v>
      </c>
      <c r="AA652" s="246"/>
      <c r="AB652" s="246"/>
      <c r="AC652" s="247"/>
      <c r="AD652" s="245">
        <v>0</v>
      </c>
      <c r="AE652" s="246"/>
      <c r="AF652" s="246"/>
      <c r="AG652" s="247"/>
      <c r="AH652" s="245">
        <v>0</v>
      </c>
      <c r="AI652" s="246"/>
      <c r="AJ652" s="246"/>
      <c r="AK652" s="247"/>
      <c r="AL652" s="245">
        <v>0</v>
      </c>
      <c r="AM652" s="246"/>
      <c r="AN652" s="246"/>
      <c r="AO652" s="247"/>
      <c r="AP652" s="245">
        <v>0</v>
      </c>
      <c r="AQ652" s="246"/>
      <c r="AR652" s="246"/>
      <c r="AS652" s="246"/>
      <c r="AT652" s="247"/>
      <c r="AU652" s="96"/>
      <c r="AV652" s="398"/>
      <c r="AW652" s="398"/>
      <c r="AX652" s="398"/>
      <c r="AY652" s="398"/>
      <c r="AZ652" s="398"/>
      <c r="BA652" s="398"/>
      <c r="BB652" s="398"/>
      <c r="BC652" s="398"/>
      <c r="BD652" s="398"/>
      <c r="BE652" s="398"/>
      <c r="BF652" s="398"/>
      <c r="BG652" s="398"/>
      <c r="BH652" s="398"/>
      <c r="BI652" s="398"/>
      <c r="BJ652" s="398"/>
      <c r="BK652" s="398"/>
      <c r="BL652" s="398"/>
      <c r="BM652" s="398"/>
      <c r="BN652" s="398"/>
      <c r="BO652" s="398"/>
      <c r="BP652" s="264"/>
      <c r="BQ652" s="264"/>
      <c r="BR652" s="264"/>
      <c r="BS652" s="264"/>
      <c r="BT652" s="264"/>
      <c r="BU652" s="264"/>
      <c r="BV652" s="264"/>
      <c r="BW652" s="264"/>
      <c r="BX652" s="264"/>
      <c r="BY652" s="264"/>
      <c r="BZ652" s="264"/>
      <c r="CA652" s="264"/>
      <c r="CB652" s="264"/>
      <c r="CC652" s="264"/>
      <c r="CD652" s="264"/>
      <c r="CE652" s="264"/>
      <c r="CF652" s="264"/>
      <c r="CG652" s="264"/>
      <c r="CH652" s="264"/>
      <c r="CI652" s="264"/>
      <c r="CJ652" s="264"/>
      <c r="CK652" s="264"/>
      <c r="CL652" s="264"/>
      <c r="CM652" s="264"/>
      <c r="CN652" s="264"/>
    </row>
    <row r="653" spans="4:92" ht="30" customHeight="1" x14ac:dyDescent="0.35">
      <c r="D653" s="240" t="s">
        <v>892</v>
      </c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1"/>
      <c r="Q653" s="241"/>
      <c r="R653" s="241"/>
      <c r="S653" s="241"/>
      <c r="T653" s="241"/>
      <c r="U653" s="242"/>
      <c r="V653" s="245"/>
      <c r="W653" s="246"/>
      <c r="X653" s="246"/>
      <c r="Y653" s="247"/>
      <c r="Z653" s="245" t="s">
        <v>884</v>
      </c>
      <c r="AA653" s="246"/>
      <c r="AB653" s="246"/>
      <c r="AC653" s="247"/>
      <c r="AD653" s="245">
        <v>0</v>
      </c>
      <c r="AE653" s="246"/>
      <c r="AF653" s="246"/>
      <c r="AG653" s="247"/>
      <c r="AH653" s="245">
        <v>2</v>
      </c>
      <c r="AI653" s="246"/>
      <c r="AJ653" s="246"/>
      <c r="AK653" s="247"/>
      <c r="AL653" s="245">
        <v>0</v>
      </c>
      <c r="AM653" s="246"/>
      <c r="AN653" s="246"/>
      <c r="AO653" s="247"/>
      <c r="AP653" s="245">
        <v>0</v>
      </c>
      <c r="AQ653" s="246"/>
      <c r="AR653" s="246"/>
      <c r="AS653" s="246"/>
      <c r="AT653" s="247"/>
      <c r="AU653" s="96"/>
      <c r="AV653" s="398"/>
      <c r="AW653" s="398"/>
      <c r="AX653" s="398"/>
      <c r="AY653" s="398"/>
      <c r="AZ653" s="398"/>
      <c r="BA653" s="398"/>
      <c r="BB653" s="398"/>
      <c r="BC653" s="398"/>
      <c r="BD653" s="398"/>
      <c r="BE653" s="398"/>
      <c r="BF653" s="398"/>
      <c r="BG653" s="398"/>
      <c r="BH653" s="398"/>
      <c r="BI653" s="398"/>
      <c r="BJ653" s="398"/>
      <c r="BK653" s="398"/>
      <c r="BL653" s="398"/>
      <c r="BM653" s="398"/>
      <c r="BN653" s="398"/>
      <c r="BO653" s="398"/>
      <c r="BP653" s="264"/>
      <c r="BQ653" s="264"/>
      <c r="BR653" s="264"/>
      <c r="BS653" s="264"/>
      <c r="BT653" s="264"/>
      <c r="BU653" s="264"/>
      <c r="BV653" s="264"/>
      <c r="BW653" s="264"/>
      <c r="BX653" s="264"/>
      <c r="BY653" s="264"/>
      <c r="BZ653" s="264"/>
      <c r="CA653" s="264"/>
      <c r="CB653" s="264"/>
      <c r="CC653" s="264"/>
      <c r="CD653" s="264"/>
      <c r="CE653" s="264"/>
      <c r="CF653" s="264"/>
      <c r="CG653" s="264"/>
      <c r="CH653" s="264"/>
      <c r="CI653" s="264"/>
      <c r="CJ653" s="264"/>
      <c r="CK653" s="264"/>
      <c r="CL653" s="264"/>
      <c r="CM653" s="264"/>
      <c r="CN653" s="264"/>
    </row>
    <row r="654" spans="4:92" ht="30" customHeight="1" x14ac:dyDescent="0.35">
      <c r="D654" s="240" t="s">
        <v>893</v>
      </c>
      <c r="E654" s="241"/>
      <c r="F654" s="241"/>
      <c r="G654" s="241"/>
      <c r="H654" s="241"/>
      <c r="I654" s="241"/>
      <c r="J654" s="241"/>
      <c r="K654" s="241"/>
      <c r="L654" s="241"/>
      <c r="M654" s="241"/>
      <c r="N654" s="241"/>
      <c r="O654" s="241"/>
      <c r="P654" s="241"/>
      <c r="Q654" s="241"/>
      <c r="R654" s="241"/>
      <c r="S654" s="241"/>
      <c r="T654" s="241"/>
      <c r="U654" s="242"/>
      <c r="V654" s="245"/>
      <c r="W654" s="246"/>
      <c r="X654" s="246"/>
      <c r="Y654" s="247"/>
      <c r="Z654" s="245" t="s">
        <v>884</v>
      </c>
      <c r="AA654" s="246"/>
      <c r="AB654" s="246"/>
      <c r="AC654" s="247"/>
      <c r="AD654" s="245">
        <v>0</v>
      </c>
      <c r="AE654" s="246"/>
      <c r="AF654" s="246"/>
      <c r="AG654" s="247"/>
      <c r="AH654" s="245">
        <v>1</v>
      </c>
      <c r="AI654" s="246"/>
      <c r="AJ654" s="246"/>
      <c r="AK654" s="247"/>
      <c r="AL654" s="245">
        <v>0</v>
      </c>
      <c r="AM654" s="246"/>
      <c r="AN654" s="246"/>
      <c r="AO654" s="247"/>
      <c r="AP654" s="245">
        <v>0</v>
      </c>
      <c r="AQ654" s="246"/>
      <c r="AR654" s="246"/>
      <c r="AS654" s="246"/>
      <c r="AT654" s="247"/>
      <c r="AU654" s="96"/>
      <c r="AV654" s="398"/>
      <c r="AW654" s="398"/>
      <c r="AX654" s="398"/>
      <c r="AY654" s="398"/>
      <c r="AZ654" s="398"/>
      <c r="BA654" s="398"/>
      <c r="BB654" s="398"/>
      <c r="BC654" s="398"/>
      <c r="BD654" s="398"/>
      <c r="BE654" s="398"/>
      <c r="BF654" s="398"/>
      <c r="BG654" s="398"/>
      <c r="BH654" s="398"/>
      <c r="BI654" s="398"/>
      <c r="BJ654" s="398"/>
      <c r="BK654" s="398"/>
      <c r="BL654" s="398"/>
      <c r="BM654" s="398"/>
      <c r="BN654" s="398"/>
      <c r="BO654" s="398"/>
      <c r="BP654" s="264"/>
      <c r="BQ654" s="264"/>
      <c r="BR654" s="264"/>
      <c r="BS654" s="264"/>
      <c r="BT654" s="264"/>
      <c r="BU654" s="264"/>
      <c r="BV654" s="264"/>
      <c r="BW654" s="264"/>
      <c r="BX654" s="264"/>
      <c r="BY654" s="264"/>
      <c r="BZ654" s="264"/>
      <c r="CA654" s="264"/>
      <c r="CB654" s="264"/>
      <c r="CC654" s="264"/>
      <c r="CD654" s="264"/>
      <c r="CE654" s="264"/>
      <c r="CF654" s="264"/>
      <c r="CG654" s="264"/>
      <c r="CH654" s="264"/>
      <c r="CI654" s="264"/>
      <c r="CJ654" s="264"/>
      <c r="CK654" s="264"/>
      <c r="CL654" s="264"/>
      <c r="CM654" s="264"/>
      <c r="CN654" s="264"/>
    </row>
    <row r="655" spans="4:92" ht="30" customHeight="1" x14ac:dyDescent="0.35">
      <c r="D655" s="240" t="s">
        <v>894</v>
      </c>
      <c r="E655" s="241"/>
      <c r="F655" s="241"/>
      <c r="G655" s="241"/>
      <c r="H655" s="241"/>
      <c r="I655" s="241"/>
      <c r="J655" s="241"/>
      <c r="K655" s="241"/>
      <c r="L655" s="241"/>
      <c r="M655" s="241"/>
      <c r="N655" s="241"/>
      <c r="O655" s="241"/>
      <c r="P655" s="241"/>
      <c r="Q655" s="241"/>
      <c r="R655" s="241"/>
      <c r="S655" s="241"/>
      <c r="T655" s="241"/>
      <c r="U655" s="242"/>
      <c r="V655" s="245"/>
      <c r="W655" s="246"/>
      <c r="X655" s="246"/>
      <c r="Y655" s="247"/>
      <c r="Z655" s="245" t="s">
        <v>884</v>
      </c>
      <c r="AA655" s="246"/>
      <c r="AB655" s="246"/>
      <c r="AC655" s="247"/>
      <c r="AD655" s="245">
        <v>0</v>
      </c>
      <c r="AE655" s="246"/>
      <c r="AF655" s="246"/>
      <c r="AG655" s="247"/>
      <c r="AH655" s="245">
        <v>0</v>
      </c>
      <c r="AI655" s="246"/>
      <c r="AJ655" s="246"/>
      <c r="AK655" s="247"/>
      <c r="AL655" s="245">
        <v>0</v>
      </c>
      <c r="AM655" s="246"/>
      <c r="AN655" s="246"/>
      <c r="AO655" s="247"/>
      <c r="AP655" s="245">
        <v>0</v>
      </c>
      <c r="AQ655" s="246"/>
      <c r="AR655" s="246"/>
      <c r="AS655" s="246"/>
      <c r="AT655" s="247"/>
      <c r="AU655" s="96"/>
      <c r="AV655" s="398"/>
      <c r="AW655" s="398"/>
      <c r="AX655" s="398"/>
      <c r="AY655" s="398"/>
      <c r="AZ655" s="398"/>
      <c r="BA655" s="398"/>
      <c r="BB655" s="398"/>
      <c r="BC655" s="398"/>
      <c r="BD655" s="398"/>
      <c r="BE655" s="398"/>
      <c r="BF655" s="398"/>
      <c r="BG655" s="398"/>
      <c r="BH655" s="398"/>
      <c r="BI655" s="398"/>
      <c r="BJ655" s="398"/>
      <c r="BK655" s="398"/>
      <c r="BL655" s="398"/>
      <c r="BM655" s="398"/>
      <c r="BN655" s="398"/>
      <c r="BO655" s="398"/>
      <c r="BP655" s="264"/>
      <c r="BQ655" s="264"/>
      <c r="BR655" s="264"/>
      <c r="BS655" s="264"/>
      <c r="BT655" s="264"/>
      <c r="BU655" s="264"/>
      <c r="BV655" s="264"/>
      <c r="BW655" s="264"/>
      <c r="BX655" s="264"/>
      <c r="BY655" s="264"/>
      <c r="BZ655" s="264"/>
      <c r="CA655" s="264"/>
      <c r="CB655" s="264"/>
      <c r="CC655" s="264"/>
      <c r="CD655" s="264"/>
      <c r="CE655" s="264"/>
      <c r="CF655" s="264"/>
      <c r="CG655" s="264"/>
      <c r="CH655" s="264"/>
      <c r="CI655" s="264"/>
      <c r="CJ655" s="264"/>
      <c r="CK655" s="264"/>
      <c r="CL655" s="264"/>
      <c r="CM655" s="264"/>
      <c r="CN655" s="264"/>
    </row>
    <row r="656" spans="4:92" ht="30" customHeight="1" x14ac:dyDescent="0.35">
      <c r="D656" s="240" t="s">
        <v>895</v>
      </c>
      <c r="E656" s="241"/>
      <c r="F656" s="241"/>
      <c r="G656" s="241"/>
      <c r="H656" s="241"/>
      <c r="I656" s="241"/>
      <c r="J656" s="241"/>
      <c r="K656" s="241"/>
      <c r="L656" s="241"/>
      <c r="M656" s="241"/>
      <c r="N656" s="241"/>
      <c r="O656" s="241"/>
      <c r="P656" s="241"/>
      <c r="Q656" s="241"/>
      <c r="R656" s="241"/>
      <c r="S656" s="241"/>
      <c r="T656" s="241"/>
      <c r="U656" s="242"/>
      <c r="V656" s="245"/>
      <c r="W656" s="246"/>
      <c r="X656" s="246"/>
      <c r="Y656" s="247"/>
      <c r="Z656" s="245" t="s">
        <v>884</v>
      </c>
      <c r="AA656" s="246"/>
      <c r="AB656" s="246"/>
      <c r="AC656" s="247"/>
      <c r="AD656" s="245">
        <v>0</v>
      </c>
      <c r="AE656" s="246"/>
      <c r="AF656" s="246"/>
      <c r="AG656" s="247"/>
      <c r="AH656" s="245">
        <v>0</v>
      </c>
      <c r="AI656" s="246"/>
      <c r="AJ656" s="246"/>
      <c r="AK656" s="247"/>
      <c r="AL656" s="245">
        <v>0</v>
      </c>
      <c r="AM656" s="246"/>
      <c r="AN656" s="246"/>
      <c r="AO656" s="247"/>
      <c r="AP656" s="245">
        <v>0</v>
      </c>
      <c r="AQ656" s="246"/>
      <c r="AR656" s="246"/>
      <c r="AS656" s="246"/>
      <c r="AT656" s="247"/>
      <c r="AU656" s="96"/>
      <c r="AV656" s="398"/>
      <c r="AW656" s="398"/>
      <c r="AX656" s="398"/>
      <c r="AY656" s="398"/>
      <c r="AZ656" s="398"/>
      <c r="BA656" s="398"/>
      <c r="BB656" s="398"/>
      <c r="BC656" s="398"/>
      <c r="BD656" s="398"/>
      <c r="BE656" s="398"/>
      <c r="BF656" s="398"/>
      <c r="BG656" s="398"/>
      <c r="BH656" s="398"/>
      <c r="BI656" s="398"/>
      <c r="BJ656" s="398"/>
      <c r="BK656" s="398"/>
      <c r="BL656" s="398"/>
      <c r="BM656" s="398"/>
      <c r="BN656" s="398"/>
      <c r="BO656" s="398"/>
      <c r="BP656" s="264"/>
      <c r="BQ656" s="264"/>
      <c r="BR656" s="264"/>
      <c r="BS656" s="264"/>
      <c r="BT656" s="264"/>
      <c r="BU656" s="264"/>
      <c r="BV656" s="264"/>
      <c r="BW656" s="264"/>
      <c r="BX656" s="264"/>
      <c r="BY656" s="264"/>
      <c r="BZ656" s="264"/>
      <c r="CA656" s="264"/>
      <c r="CB656" s="264"/>
      <c r="CC656" s="264"/>
      <c r="CD656" s="264"/>
      <c r="CE656" s="264"/>
      <c r="CF656" s="264"/>
      <c r="CG656" s="264"/>
      <c r="CH656" s="264"/>
      <c r="CI656" s="264"/>
      <c r="CJ656" s="264"/>
      <c r="CK656" s="264"/>
      <c r="CL656" s="264"/>
      <c r="CM656" s="264"/>
      <c r="CN656" s="264"/>
    </row>
    <row r="657" spans="4:148" ht="30" customHeight="1" x14ac:dyDescent="0.35">
      <c r="D657" s="240" t="s">
        <v>896</v>
      </c>
      <c r="E657" s="241"/>
      <c r="F657" s="241"/>
      <c r="G657" s="241"/>
      <c r="H657" s="241"/>
      <c r="I657" s="241"/>
      <c r="J657" s="241"/>
      <c r="K657" s="241"/>
      <c r="L657" s="241"/>
      <c r="M657" s="241"/>
      <c r="N657" s="241"/>
      <c r="O657" s="241"/>
      <c r="P657" s="241"/>
      <c r="Q657" s="241"/>
      <c r="R657" s="241"/>
      <c r="S657" s="241"/>
      <c r="T657" s="241"/>
      <c r="U657" s="242"/>
      <c r="V657" s="245"/>
      <c r="W657" s="246"/>
      <c r="X657" s="246"/>
      <c r="Y657" s="247"/>
      <c r="Z657" s="245" t="s">
        <v>884</v>
      </c>
      <c r="AA657" s="246"/>
      <c r="AB657" s="246"/>
      <c r="AC657" s="247"/>
      <c r="AD657" s="245">
        <v>3</v>
      </c>
      <c r="AE657" s="246"/>
      <c r="AF657" s="246"/>
      <c r="AG657" s="247"/>
      <c r="AH657" s="245">
        <v>19</v>
      </c>
      <c r="AI657" s="246"/>
      <c r="AJ657" s="246"/>
      <c r="AK657" s="247"/>
      <c r="AL657" s="245">
        <v>42</v>
      </c>
      <c r="AM657" s="246"/>
      <c r="AN657" s="246"/>
      <c r="AO657" s="247"/>
      <c r="AP657" s="245">
        <v>7</v>
      </c>
      <c r="AQ657" s="246"/>
      <c r="AR657" s="246"/>
      <c r="AS657" s="246"/>
      <c r="AT657" s="247"/>
      <c r="AU657" s="96"/>
      <c r="AV657" s="398"/>
      <c r="AW657" s="398"/>
      <c r="AX657" s="398"/>
      <c r="AY657" s="398"/>
      <c r="AZ657" s="398"/>
      <c r="BA657" s="398"/>
      <c r="BB657" s="398"/>
      <c r="BC657" s="398"/>
      <c r="BD657" s="398"/>
      <c r="BE657" s="398"/>
      <c r="BF657" s="398"/>
      <c r="BG657" s="398"/>
      <c r="BH657" s="398"/>
      <c r="BI657" s="398"/>
      <c r="BJ657" s="398"/>
      <c r="BK657" s="398"/>
      <c r="BL657" s="398"/>
      <c r="BM657" s="398"/>
      <c r="BN657" s="398"/>
      <c r="BO657" s="398"/>
      <c r="BP657" s="264"/>
      <c r="BQ657" s="264"/>
      <c r="BR657" s="264"/>
      <c r="BS657" s="264"/>
      <c r="BT657" s="264"/>
      <c r="BU657" s="264"/>
      <c r="BV657" s="264"/>
      <c r="BW657" s="264"/>
      <c r="BX657" s="264"/>
      <c r="BY657" s="264"/>
      <c r="BZ657" s="264"/>
      <c r="CA657" s="264"/>
      <c r="CB657" s="264"/>
      <c r="CC657" s="264"/>
      <c r="CD657" s="264"/>
      <c r="CE657" s="264"/>
      <c r="CF657" s="264"/>
      <c r="CG657" s="264"/>
      <c r="CH657" s="264"/>
      <c r="CI657" s="264"/>
      <c r="CJ657" s="264"/>
      <c r="CK657" s="264"/>
      <c r="CL657" s="264"/>
      <c r="CM657" s="264"/>
      <c r="CN657" s="264"/>
    </row>
    <row r="658" spans="4:148" ht="30" customHeight="1" x14ac:dyDescent="0.35">
      <c r="D658" s="240" t="s">
        <v>897</v>
      </c>
      <c r="E658" s="241"/>
      <c r="F658" s="241"/>
      <c r="G658" s="241"/>
      <c r="H658" s="241"/>
      <c r="I658" s="241"/>
      <c r="J658" s="241"/>
      <c r="K658" s="241"/>
      <c r="L658" s="241"/>
      <c r="M658" s="241"/>
      <c r="N658" s="241"/>
      <c r="O658" s="241"/>
      <c r="P658" s="241"/>
      <c r="Q658" s="241"/>
      <c r="R658" s="241"/>
      <c r="S658" s="241"/>
      <c r="T658" s="241"/>
      <c r="U658" s="242"/>
      <c r="V658" s="245"/>
      <c r="W658" s="246"/>
      <c r="X658" s="246"/>
      <c r="Y658" s="247"/>
      <c r="Z658" s="245" t="s">
        <v>884</v>
      </c>
      <c r="AA658" s="246"/>
      <c r="AB658" s="246"/>
      <c r="AC658" s="247"/>
      <c r="AD658" s="245">
        <v>0</v>
      </c>
      <c r="AE658" s="246"/>
      <c r="AF658" s="246"/>
      <c r="AG658" s="247"/>
      <c r="AH658" s="245">
        <v>0</v>
      </c>
      <c r="AI658" s="246"/>
      <c r="AJ658" s="246"/>
      <c r="AK658" s="247"/>
      <c r="AL658" s="245">
        <v>0</v>
      </c>
      <c r="AM658" s="246"/>
      <c r="AN658" s="246"/>
      <c r="AO658" s="247"/>
      <c r="AP658" s="245">
        <v>0</v>
      </c>
      <c r="AQ658" s="246"/>
      <c r="AR658" s="246"/>
      <c r="AS658" s="246"/>
      <c r="AT658" s="247"/>
      <c r="AU658" s="96"/>
      <c r="AV658" s="398"/>
      <c r="AW658" s="398"/>
      <c r="AX658" s="398"/>
      <c r="AY658" s="398"/>
      <c r="AZ658" s="398"/>
      <c r="BA658" s="398"/>
      <c r="BB658" s="398"/>
      <c r="BC658" s="398"/>
      <c r="BD658" s="398"/>
      <c r="BE658" s="398"/>
      <c r="BF658" s="398"/>
      <c r="BG658" s="398"/>
      <c r="BH658" s="398"/>
      <c r="BI658" s="398"/>
      <c r="BJ658" s="398"/>
      <c r="BK658" s="398"/>
      <c r="BL658" s="398"/>
      <c r="BM658" s="398"/>
      <c r="BN658" s="398"/>
      <c r="BO658" s="398"/>
      <c r="BP658" s="264"/>
      <c r="BQ658" s="264"/>
      <c r="BR658" s="264"/>
      <c r="BS658" s="264"/>
      <c r="BT658" s="264"/>
      <c r="BU658" s="264"/>
      <c r="BV658" s="264"/>
      <c r="BW658" s="264"/>
      <c r="BX658" s="264"/>
      <c r="BY658" s="264"/>
      <c r="BZ658" s="264"/>
      <c r="CA658" s="264"/>
      <c r="CB658" s="264"/>
      <c r="CC658" s="264"/>
      <c r="CD658" s="264"/>
      <c r="CE658" s="264"/>
      <c r="CF658" s="264"/>
      <c r="CG658" s="264"/>
      <c r="CH658" s="264"/>
      <c r="CI658" s="264"/>
      <c r="CJ658" s="264"/>
      <c r="CK658" s="264"/>
      <c r="CL658" s="264"/>
      <c r="CM658" s="264"/>
      <c r="CN658" s="264"/>
    </row>
    <row r="659" spans="4:148" ht="14.25" customHeight="1" x14ac:dyDescent="0.35">
      <c r="D659" s="142"/>
      <c r="E659" s="143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3"/>
      <c r="U659" s="144"/>
      <c r="V659" s="273"/>
      <c r="W659" s="274"/>
      <c r="X659" s="274"/>
      <c r="Y659" s="275"/>
      <c r="Z659" s="273"/>
      <c r="AA659" s="274"/>
      <c r="AB659" s="274"/>
      <c r="AC659" s="275"/>
      <c r="AD659" s="273"/>
      <c r="AE659" s="274"/>
      <c r="AF659" s="274"/>
      <c r="AG659" s="275"/>
      <c r="AH659" s="273"/>
      <c r="AI659" s="274"/>
      <c r="AJ659" s="274"/>
      <c r="AK659" s="275"/>
      <c r="AL659" s="273"/>
      <c r="AM659" s="274"/>
      <c r="AN659" s="274"/>
      <c r="AO659" s="275"/>
      <c r="AP659" s="273"/>
      <c r="AQ659" s="274"/>
      <c r="AR659" s="274"/>
      <c r="AS659" s="274"/>
      <c r="AT659" s="275"/>
      <c r="AU659" s="96"/>
      <c r="AV659" s="383" t="s">
        <v>386</v>
      </c>
      <c r="AW659" s="384"/>
      <c r="AX659" s="384"/>
      <c r="AY659" s="384"/>
      <c r="AZ659" s="384"/>
      <c r="BA659" s="384"/>
      <c r="BB659" s="384"/>
      <c r="BC659" s="384"/>
      <c r="BD659" s="384"/>
      <c r="BE659" s="384"/>
      <c r="BF659" s="384"/>
      <c r="BG659" s="384"/>
      <c r="BH659" s="384"/>
      <c r="BI659" s="384"/>
      <c r="BJ659" s="384"/>
      <c r="BK659" s="384"/>
      <c r="BL659" s="384"/>
      <c r="BM659" s="384"/>
      <c r="BN659" s="384"/>
      <c r="BO659" s="385"/>
      <c r="BP659" s="378">
        <f>+(COUNTIF(V646:Y659,"x")+COUNTIF(BP646:BS658,"x"))</f>
        <v>0</v>
      </c>
      <c r="BQ659" s="378"/>
      <c r="BR659" s="378"/>
      <c r="BS659" s="378"/>
      <c r="BT659" s="378">
        <f>+(COUNTIF(Z645:AC659,"x")+COUNTIF(BT645:BW658,"x"))</f>
        <v>14</v>
      </c>
      <c r="BU659" s="378"/>
      <c r="BV659" s="378"/>
      <c r="BW659" s="378"/>
      <c r="BX659" s="378">
        <f>SUM(AD645:AG659)+(SUM(BX645:CA658))</f>
        <v>21</v>
      </c>
      <c r="BY659" s="378"/>
      <c r="BZ659" s="378"/>
      <c r="CA659" s="378"/>
      <c r="CB659" s="379">
        <f>SUM(AH645:AK659,CB645:CE658)</f>
        <v>126</v>
      </c>
      <c r="CC659" s="380"/>
      <c r="CD659" s="380"/>
      <c r="CE659" s="381"/>
      <c r="CF659" s="379">
        <f>SUM(AL645:AO659,CF645:CI658)</f>
        <v>223</v>
      </c>
      <c r="CG659" s="380"/>
      <c r="CH659" s="380"/>
      <c r="CI659" s="381"/>
      <c r="CJ659" s="379">
        <f>SUM(AP645:AT659,CJ645:CN658)</f>
        <v>36</v>
      </c>
      <c r="CK659" s="380"/>
      <c r="CL659" s="380"/>
      <c r="CM659" s="380"/>
      <c r="CN659" s="381"/>
    </row>
    <row r="660" spans="4:148" ht="14.25" customHeight="1" x14ac:dyDescent="0.35">
      <c r="D660" s="141" t="s">
        <v>387</v>
      </c>
      <c r="E660" s="141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  <c r="AA660" s="141"/>
      <c r="AB660" s="141"/>
      <c r="AC660" s="141"/>
      <c r="AD660" s="141"/>
      <c r="AE660" s="141"/>
      <c r="AF660" s="141"/>
      <c r="AG660" s="141"/>
      <c r="AH660" s="141"/>
      <c r="AI660" s="141"/>
      <c r="AJ660" s="141"/>
      <c r="AK660" s="141"/>
      <c r="AL660" s="141"/>
      <c r="AM660" s="141"/>
      <c r="AN660" s="141"/>
      <c r="AO660" s="141"/>
      <c r="AP660" s="141"/>
      <c r="AQ660" s="141"/>
      <c r="AR660" s="141"/>
      <c r="AS660" s="141"/>
      <c r="AT660" s="141"/>
      <c r="AV660" s="382" t="s">
        <v>387</v>
      </c>
      <c r="AW660" s="382"/>
      <c r="AX660" s="382"/>
      <c r="AY660" s="382"/>
      <c r="AZ660" s="382"/>
      <c r="BA660" s="382"/>
      <c r="BB660" s="382"/>
      <c r="BC660" s="382"/>
      <c r="BD660" s="382"/>
      <c r="BE660" s="382"/>
      <c r="BF660" s="382"/>
      <c r="BG660" s="382"/>
      <c r="BH660" s="382"/>
      <c r="BI660" s="382"/>
      <c r="BJ660" s="382"/>
      <c r="BK660" s="382"/>
      <c r="BL660" s="382"/>
      <c r="BM660" s="382"/>
      <c r="BN660" s="382"/>
      <c r="BO660" s="382"/>
      <c r="BP660" s="382"/>
      <c r="BQ660" s="382"/>
      <c r="BR660" s="382"/>
      <c r="BS660" s="382"/>
      <c r="BT660" s="382"/>
      <c r="BU660" s="382"/>
      <c r="BV660" s="382"/>
      <c r="BW660" s="382"/>
      <c r="BX660" s="382"/>
      <c r="BY660" s="382"/>
      <c r="BZ660" s="382"/>
      <c r="CA660" s="382"/>
      <c r="CB660" s="382"/>
      <c r="CC660" s="382"/>
      <c r="CD660" s="382"/>
      <c r="CE660" s="382"/>
      <c r="CF660" s="382"/>
      <c r="CG660" s="382"/>
      <c r="CH660" s="382"/>
      <c r="CI660" s="382"/>
      <c r="CJ660" s="382"/>
      <c r="CK660" s="382"/>
      <c r="CL660" s="382"/>
      <c r="CM660" s="382"/>
      <c r="CN660" s="382"/>
    </row>
    <row r="661" spans="4:148" ht="14.25" customHeight="1" x14ac:dyDescent="0.35"/>
    <row r="662" spans="4:148" ht="14.25" customHeight="1" x14ac:dyDescent="0.35">
      <c r="D662" s="182" t="s">
        <v>414</v>
      </c>
      <c r="E662" s="182"/>
      <c r="F662" s="182"/>
      <c r="G662" s="182"/>
      <c r="H662" s="182"/>
      <c r="I662" s="182"/>
      <c r="J662" s="182"/>
      <c r="K662" s="182"/>
      <c r="L662" s="182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85"/>
      <c r="AE662" s="185"/>
      <c r="AF662" s="185"/>
      <c r="AG662" s="122"/>
      <c r="AH662" s="122"/>
      <c r="AI662" s="122"/>
      <c r="AJ662" s="122"/>
      <c r="AK662" s="122"/>
      <c r="AL662" s="122"/>
      <c r="AM662" s="122"/>
      <c r="AN662" s="122"/>
      <c r="AO662" s="122"/>
      <c r="AP662" s="122"/>
      <c r="AQ662" s="122"/>
      <c r="AR662" s="122"/>
      <c r="AS662" s="122"/>
      <c r="AT662" s="122"/>
      <c r="AV662" s="260" t="s">
        <v>675</v>
      </c>
      <c r="AW662" s="260"/>
      <c r="AX662" s="260"/>
      <c r="AY662" s="260"/>
      <c r="AZ662" s="260"/>
      <c r="BA662" s="260"/>
      <c r="BB662" s="260"/>
      <c r="BC662" s="260"/>
      <c r="BD662" s="260"/>
      <c r="BE662" s="260"/>
      <c r="BF662" s="260"/>
      <c r="BG662" s="260"/>
      <c r="BH662" s="260"/>
      <c r="BI662" s="260"/>
      <c r="BJ662" s="260"/>
      <c r="BK662" s="260"/>
      <c r="BL662" s="260"/>
      <c r="BM662" s="260"/>
      <c r="BN662" s="260"/>
      <c r="BO662" s="260"/>
      <c r="BP662" s="260"/>
      <c r="BQ662" s="260"/>
      <c r="BR662" s="260"/>
      <c r="BS662" s="260"/>
      <c r="BT662" s="260"/>
      <c r="BU662" s="260"/>
      <c r="BV662" s="260"/>
      <c r="BW662" s="260"/>
      <c r="BX662" s="260"/>
      <c r="BY662" s="260"/>
      <c r="BZ662" s="260"/>
      <c r="CA662" s="260"/>
      <c r="CB662" s="260"/>
      <c r="CC662" s="260"/>
      <c r="CD662" s="260"/>
      <c r="CE662" s="260"/>
      <c r="CF662" s="260"/>
      <c r="CG662" s="260"/>
      <c r="CH662" s="260"/>
      <c r="CI662" s="260"/>
      <c r="CJ662" s="260"/>
      <c r="CK662" s="260"/>
      <c r="CL662" s="260"/>
      <c r="CM662" s="260"/>
      <c r="CN662" s="260"/>
    </row>
    <row r="663" spans="4:148" ht="14.25" customHeight="1" x14ac:dyDescent="0.35"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  <c r="AD663" s="122"/>
      <c r="AE663" s="122"/>
      <c r="AF663" s="122"/>
      <c r="AG663" s="122"/>
      <c r="AH663" s="122"/>
      <c r="AI663" s="122"/>
      <c r="AJ663" s="122"/>
      <c r="AK663" s="122"/>
      <c r="AL663" s="122"/>
      <c r="AM663" s="122"/>
      <c r="AN663" s="122"/>
      <c r="AO663" s="122"/>
      <c r="AP663" s="122"/>
      <c r="AQ663" s="122"/>
      <c r="AR663" s="122"/>
      <c r="AS663" s="122"/>
      <c r="AT663" s="122"/>
      <c r="AV663" s="260"/>
      <c r="AW663" s="260"/>
      <c r="AX663" s="260"/>
      <c r="AY663" s="260"/>
      <c r="AZ663" s="260"/>
      <c r="BA663" s="260"/>
      <c r="BB663" s="260"/>
      <c r="BC663" s="260"/>
      <c r="BD663" s="260"/>
      <c r="BE663" s="260"/>
      <c r="BF663" s="260"/>
      <c r="BG663" s="260"/>
      <c r="BH663" s="260"/>
      <c r="BI663" s="260"/>
      <c r="BJ663" s="260"/>
      <c r="BK663" s="260"/>
      <c r="BL663" s="260"/>
      <c r="BM663" s="260"/>
      <c r="BN663" s="260"/>
      <c r="BO663" s="260"/>
      <c r="BP663" s="260"/>
      <c r="BQ663" s="260"/>
      <c r="BR663" s="260"/>
      <c r="BS663" s="260"/>
      <c r="BT663" s="260"/>
      <c r="BU663" s="260"/>
      <c r="BV663" s="260"/>
      <c r="BW663" s="260"/>
      <c r="BX663" s="260"/>
      <c r="BY663" s="260"/>
      <c r="BZ663" s="260"/>
      <c r="CA663" s="260"/>
      <c r="CB663" s="260"/>
      <c r="CC663" s="260"/>
      <c r="CD663" s="260"/>
      <c r="CE663" s="260"/>
      <c r="CF663" s="260"/>
      <c r="CG663" s="260"/>
      <c r="CH663" s="260"/>
      <c r="CI663" s="260"/>
      <c r="CJ663" s="260"/>
      <c r="CK663" s="260"/>
      <c r="CL663" s="260"/>
      <c r="CM663" s="260"/>
      <c r="CN663" s="260"/>
      <c r="EN663" s="165" t="s">
        <v>409</v>
      </c>
      <c r="EO663" s="165" t="s">
        <v>411</v>
      </c>
      <c r="EP663" s="165" t="s">
        <v>412</v>
      </c>
      <c r="EQ663" s="165" t="s">
        <v>410</v>
      </c>
    </row>
    <row r="664" spans="4:148" ht="14.25" customHeight="1" x14ac:dyDescent="0.35">
      <c r="EH664" s="306" t="s">
        <v>406</v>
      </c>
      <c r="EI664" s="306"/>
      <c r="EM664" s="165" t="s">
        <v>407</v>
      </c>
      <c r="EN664" s="641">
        <v>0</v>
      </c>
      <c r="EO664" s="641">
        <v>5.62E-2</v>
      </c>
      <c r="EP664" s="641">
        <v>0</v>
      </c>
      <c r="EQ664" s="641">
        <v>0.94379999999999997</v>
      </c>
      <c r="ER664" s="175"/>
    </row>
    <row r="665" spans="4:148" ht="14.25" customHeight="1" x14ac:dyDescent="0.35">
      <c r="EH665" s="165" t="s">
        <v>401</v>
      </c>
      <c r="EI665" s="642">
        <v>0.35089999999999999</v>
      </c>
      <c r="EM665" s="165" t="s">
        <v>388</v>
      </c>
      <c r="EN665" s="641">
        <v>6.1999999999999998E-3</v>
      </c>
      <c r="EO665" s="641">
        <v>5.8999999999999997E-2</v>
      </c>
      <c r="EP665" s="641">
        <v>5.5E-2</v>
      </c>
      <c r="EQ665" s="641">
        <v>0.88549999999999995</v>
      </c>
      <c r="ER665" s="175"/>
    </row>
    <row r="666" spans="4:148" ht="14.25" customHeight="1" x14ac:dyDescent="0.35">
      <c r="EH666" s="165" t="s">
        <v>402</v>
      </c>
      <c r="EI666" s="642">
        <v>0.52659999999999996</v>
      </c>
      <c r="EM666" s="165" t="s">
        <v>389</v>
      </c>
      <c r="EN666" s="641">
        <v>1.78E-2</v>
      </c>
      <c r="EO666" s="641">
        <v>8.3699999999999997E-2</v>
      </c>
      <c r="EP666" s="641">
        <v>8.8400000000000006E-2</v>
      </c>
      <c r="EQ666" s="641">
        <v>0.82789999999999997</v>
      </c>
      <c r="ER666" s="175"/>
    </row>
    <row r="667" spans="4:148" ht="14.25" customHeight="1" x14ac:dyDescent="0.35">
      <c r="EH667" s="165" t="s">
        <v>403</v>
      </c>
      <c r="EI667" s="642">
        <v>0.57730000000000004</v>
      </c>
      <c r="EM667" s="165" t="s">
        <v>384</v>
      </c>
      <c r="EN667" s="641">
        <v>2.3E-3</v>
      </c>
      <c r="EO667" s="641">
        <v>4.6800000000000001E-2</v>
      </c>
      <c r="EP667" s="641">
        <v>4.9000000000000002E-2</v>
      </c>
      <c r="EQ667" s="641">
        <v>0.90400000000000003</v>
      </c>
      <c r="ER667" s="175"/>
    </row>
    <row r="668" spans="4:148" ht="14.25" customHeight="1" x14ac:dyDescent="0.35">
      <c r="EH668" s="165" t="s">
        <v>404</v>
      </c>
      <c r="EI668" s="642">
        <v>0.3523</v>
      </c>
      <c r="EM668" s="165" t="s">
        <v>408</v>
      </c>
      <c r="EN668" s="641">
        <v>1.0800000000000001E-2</v>
      </c>
      <c r="EO668" s="641">
        <v>6.9599999999999995E-2</v>
      </c>
      <c r="EP668" s="641">
        <v>6.5500000000000003E-2</v>
      </c>
      <c r="EQ668" s="641">
        <v>0.86480000000000001</v>
      </c>
      <c r="ER668" s="175"/>
    </row>
    <row r="669" spans="4:148" ht="14.25" customHeight="1" x14ac:dyDescent="0.35">
      <c r="EH669" s="165" t="s">
        <v>405</v>
      </c>
      <c r="EI669" s="642">
        <v>0.59430000000000005</v>
      </c>
      <c r="EM669" s="165" t="s">
        <v>121</v>
      </c>
      <c r="EN669" s="641">
        <v>9.7000000000000003E-3</v>
      </c>
      <c r="EO669" s="641">
        <v>6.6500000000000004E-2</v>
      </c>
      <c r="EP669" s="641">
        <v>6.3E-2</v>
      </c>
      <c r="EQ669" s="641">
        <v>0.87019999999999997</v>
      </c>
      <c r="ER669" s="175"/>
    </row>
    <row r="670" spans="4:148" ht="14.25" customHeight="1" x14ac:dyDescent="0.35">
      <c r="EH670" s="165" t="s">
        <v>396</v>
      </c>
      <c r="EI670" s="642">
        <v>0.51139999999999997</v>
      </c>
    </row>
    <row r="671" spans="4:148" ht="14.25" customHeight="1" x14ac:dyDescent="0.35">
      <c r="EH671" s="165" t="s">
        <v>397</v>
      </c>
      <c r="EI671" s="642">
        <v>0.66269999999999996</v>
      </c>
      <c r="EN671" s="165" t="s">
        <v>410</v>
      </c>
    </row>
    <row r="672" spans="4:148" ht="14.25" customHeight="1" x14ac:dyDescent="0.35">
      <c r="EH672" s="165" t="s">
        <v>398</v>
      </c>
      <c r="EI672" s="642">
        <v>0.90480000000000005</v>
      </c>
      <c r="EM672" s="165" t="s">
        <v>407</v>
      </c>
      <c r="EN672" s="641">
        <f t="shared" ref="EN672:EN677" si="36">+EQ664</f>
        <v>0.94379999999999997</v>
      </c>
    </row>
    <row r="673" spans="4:144" ht="14.25" customHeight="1" x14ac:dyDescent="0.35">
      <c r="EH673" s="165" t="s">
        <v>399</v>
      </c>
      <c r="EI673" s="642">
        <v>0.68500000000000005</v>
      </c>
      <c r="EM673" s="165" t="s">
        <v>388</v>
      </c>
      <c r="EN673" s="641">
        <f t="shared" si="36"/>
        <v>0.88549999999999995</v>
      </c>
    </row>
    <row r="674" spans="4:144" ht="14.25" customHeight="1" x14ac:dyDescent="0.35">
      <c r="EH674" s="165" t="s">
        <v>400</v>
      </c>
      <c r="EI674" s="642">
        <v>0.74180000000000001</v>
      </c>
      <c r="EM674" s="165" t="s">
        <v>389</v>
      </c>
      <c r="EN674" s="641">
        <f t="shared" si="36"/>
        <v>0.82789999999999997</v>
      </c>
    </row>
    <row r="675" spans="4:144" ht="14.25" customHeight="1" x14ac:dyDescent="0.35">
      <c r="EM675" s="165" t="s">
        <v>384</v>
      </c>
      <c r="EN675" s="641">
        <f t="shared" si="36"/>
        <v>0.90400000000000003</v>
      </c>
    </row>
    <row r="676" spans="4:144" ht="14.25" customHeight="1" x14ac:dyDescent="0.35">
      <c r="EM676" s="165" t="s">
        <v>408</v>
      </c>
      <c r="EN676" s="641">
        <f t="shared" si="36"/>
        <v>0.86480000000000001</v>
      </c>
    </row>
    <row r="677" spans="4:144" ht="14.25" customHeight="1" x14ac:dyDescent="0.35">
      <c r="EM677" s="165" t="s">
        <v>121</v>
      </c>
      <c r="EN677" s="641">
        <f t="shared" si="36"/>
        <v>0.87019999999999997</v>
      </c>
    </row>
    <row r="678" spans="4:144" ht="14.25" customHeight="1" x14ac:dyDescent="0.35"/>
    <row r="679" spans="4:144" ht="14.25" customHeight="1" x14ac:dyDescent="0.35"/>
    <row r="680" spans="4:144" ht="14.25" customHeight="1" x14ac:dyDescent="0.35"/>
    <row r="681" spans="4:144" ht="14.25" customHeight="1" x14ac:dyDescent="0.35"/>
    <row r="682" spans="4:144" ht="14.25" customHeight="1" x14ac:dyDescent="0.35">
      <c r="D682" s="98" t="s">
        <v>676</v>
      </c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98"/>
      <c r="AN682" s="98"/>
      <c r="AO682" s="98"/>
      <c r="AP682" s="98"/>
      <c r="AQ682" s="98"/>
      <c r="AR682" s="98"/>
      <c r="AS682" s="98"/>
      <c r="AT682" s="98"/>
      <c r="AV682" s="395" t="s">
        <v>676</v>
      </c>
      <c r="AW682" s="395"/>
      <c r="AX682" s="395"/>
      <c r="AY682" s="395"/>
      <c r="AZ682" s="395"/>
      <c r="BA682" s="395"/>
      <c r="BB682" s="395"/>
      <c r="BC682" s="395"/>
      <c r="BD682" s="395"/>
      <c r="BE682" s="395"/>
      <c r="BF682" s="395"/>
      <c r="BG682" s="395"/>
      <c r="BH682" s="395"/>
      <c r="BI682" s="395"/>
      <c r="BJ682" s="395"/>
      <c r="BK682" s="395"/>
      <c r="BL682" s="395"/>
      <c r="BM682" s="395"/>
      <c r="BN682" s="395"/>
      <c r="BO682" s="395"/>
      <c r="BP682" s="395"/>
      <c r="BQ682" s="395"/>
      <c r="BR682" s="395"/>
      <c r="BS682" s="395"/>
      <c r="BT682" s="395"/>
      <c r="BU682" s="395"/>
      <c r="BV682" s="395"/>
      <c r="BW682" s="395"/>
      <c r="BX682" s="395"/>
      <c r="BY682" s="395"/>
      <c r="BZ682" s="395"/>
      <c r="CA682" s="395"/>
      <c r="CB682" s="395"/>
      <c r="CC682" s="395"/>
      <c r="CD682" s="395"/>
      <c r="CE682" s="395"/>
      <c r="CF682" s="395"/>
      <c r="CG682" s="395"/>
      <c r="CH682" s="395"/>
      <c r="CI682" s="395"/>
      <c r="CJ682" s="395"/>
      <c r="CK682" s="395"/>
      <c r="CL682" s="395"/>
      <c r="CM682" s="395"/>
      <c r="CN682" s="395"/>
    </row>
    <row r="683" spans="4:144" ht="14.25" customHeight="1" x14ac:dyDescent="0.35"/>
    <row r="684" spans="4:144" ht="14.25" customHeight="1" x14ac:dyDescent="0.35">
      <c r="D684" s="188" t="s">
        <v>415</v>
      </c>
      <c r="E684" s="188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  <c r="Z684" s="188"/>
      <c r="AA684" s="188"/>
      <c r="AB684" s="188"/>
      <c r="AC684" s="188"/>
      <c r="AD684" s="188"/>
      <c r="AE684" s="188"/>
      <c r="AF684" s="188"/>
      <c r="AG684" s="188"/>
      <c r="AH684" s="122"/>
      <c r="AI684" s="122"/>
      <c r="AJ684" s="122"/>
      <c r="AK684" s="122"/>
      <c r="AL684" s="122"/>
      <c r="AM684" s="122"/>
      <c r="AN684" s="122"/>
      <c r="AO684" s="122"/>
      <c r="AP684" s="122"/>
      <c r="AQ684" s="122"/>
      <c r="AR684" s="122"/>
      <c r="AS684" s="122"/>
      <c r="AT684" s="122"/>
      <c r="AV684" s="260" t="s">
        <v>416</v>
      </c>
      <c r="AW684" s="260"/>
      <c r="AX684" s="260"/>
      <c r="AY684" s="260"/>
      <c r="AZ684" s="260"/>
      <c r="BA684" s="260"/>
      <c r="BB684" s="260"/>
      <c r="BC684" s="260"/>
      <c r="BD684" s="260"/>
      <c r="BE684" s="260"/>
      <c r="BF684" s="260"/>
      <c r="BG684" s="260"/>
      <c r="BH684" s="260"/>
      <c r="BI684" s="260"/>
      <c r="BJ684" s="260"/>
      <c r="BK684" s="260"/>
      <c r="BL684" s="260"/>
      <c r="BM684" s="260"/>
      <c r="BN684" s="260"/>
      <c r="BO684" s="260"/>
      <c r="BP684" s="260"/>
      <c r="BQ684" s="260"/>
      <c r="BR684" s="260"/>
      <c r="BS684" s="260"/>
      <c r="BT684" s="260"/>
      <c r="BU684" s="260"/>
      <c r="BV684" s="260"/>
      <c r="BW684" s="260"/>
      <c r="BX684" s="260"/>
      <c r="BY684" s="260"/>
      <c r="BZ684" s="260"/>
      <c r="CA684" s="260"/>
      <c r="CB684" s="260"/>
      <c r="CC684" s="260"/>
      <c r="CD684" s="260"/>
      <c r="CE684" s="260"/>
      <c r="CF684" s="260"/>
      <c r="CG684" s="260"/>
      <c r="CH684" s="260"/>
      <c r="CI684" s="260"/>
      <c r="CJ684" s="260"/>
      <c r="CK684" s="260"/>
      <c r="CL684" s="260"/>
    </row>
    <row r="685" spans="4:144" ht="14.25" customHeight="1" x14ac:dyDescent="0.35"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122"/>
      <c r="AD685" s="122"/>
      <c r="AE685" s="122"/>
      <c r="AF685" s="122"/>
      <c r="AG685" s="122"/>
      <c r="AH685" s="122"/>
      <c r="AI685" s="122"/>
      <c r="AJ685" s="122"/>
      <c r="AK685" s="122"/>
      <c r="AL685" s="122"/>
      <c r="AM685" s="122"/>
      <c r="AN685" s="122"/>
      <c r="AO685" s="122"/>
      <c r="AP685" s="122"/>
      <c r="AQ685" s="122"/>
      <c r="AR685" s="122"/>
      <c r="AS685" s="122"/>
      <c r="AT685" s="122"/>
      <c r="AV685" s="260"/>
      <c r="AW685" s="260"/>
      <c r="AX685" s="260"/>
      <c r="AY685" s="260"/>
      <c r="AZ685" s="260"/>
      <c r="BA685" s="260"/>
      <c r="BB685" s="260"/>
      <c r="BC685" s="260"/>
      <c r="BD685" s="260"/>
      <c r="BE685" s="260"/>
      <c r="BF685" s="260"/>
      <c r="BG685" s="260"/>
      <c r="BH685" s="260"/>
      <c r="BI685" s="260"/>
      <c r="BJ685" s="260"/>
      <c r="BK685" s="260"/>
      <c r="BL685" s="260"/>
      <c r="BM685" s="260"/>
      <c r="BN685" s="260"/>
      <c r="BO685" s="260"/>
      <c r="BP685" s="260"/>
      <c r="BQ685" s="260"/>
      <c r="BR685" s="260"/>
      <c r="BS685" s="260"/>
      <c r="BT685" s="260"/>
      <c r="BU685" s="260"/>
      <c r="BV685" s="260"/>
      <c r="BW685" s="260"/>
      <c r="BX685" s="260"/>
      <c r="BY685" s="260"/>
      <c r="BZ685" s="260"/>
      <c r="CA685" s="260"/>
      <c r="CB685" s="260"/>
      <c r="CC685" s="260"/>
      <c r="CD685" s="260"/>
      <c r="CE685" s="260"/>
      <c r="CF685" s="260"/>
      <c r="CG685" s="260"/>
      <c r="CH685" s="260"/>
      <c r="CI685" s="260"/>
      <c r="CJ685" s="260"/>
      <c r="CK685" s="260"/>
      <c r="CL685" s="260"/>
    </row>
    <row r="686" spans="4:144" ht="14.25" customHeight="1" x14ac:dyDescent="0.35">
      <c r="AV686" s="14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6"/>
    </row>
    <row r="687" spans="4:144" ht="14.25" customHeight="1" x14ac:dyDescent="0.35">
      <c r="AV687" s="17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396" t="s">
        <v>417</v>
      </c>
      <c r="BN687" s="396"/>
      <c r="BO687" s="396"/>
      <c r="BP687" s="396"/>
      <c r="BQ687" s="396"/>
      <c r="BR687" s="396"/>
      <c r="BS687" s="396"/>
      <c r="BT687" s="396"/>
      <c r="BU687" s="396"/>
      <c r="BV687" s="396"/>
      <c r="BW687" s="396"/>
      <c r="BX687" s="68"/>
      <c r="BY687" s="68"/>
      <c r="BZ687" s="68"/>
      <c r="CA687" s="68"/>
      <c r="CB687" s="397" t="s">
        <v>418</v>
      </c>
      <c r="CC687" s="397"/>
      <c r="CD687" s="397"/>
      <c r="CE687" s="397"/>
      <c r="CF687" s="397"/>
      <c r="CG687" s="397"/>
      <c r="CH687" s="397"/>
      <c r="CI687" s="397"/>
      <c r="CJ687" s="397"/>
      <c r="CK687" s="397"/>
      <c r="CL687" s="397"/>
      <c r="CM687" s="6"/>
      <c r="CN687" s="18"/>
    </row>
    <row r="688" spans="4:144" ht="14.25" customHeight="1" x14ac:dyDescent="0.35">
      <c r="AV688" s="17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396"/>
      <c r="BN688" s="396"/>
      <c r="BO688" s="396"/>
      <c r="BP688" s="396"/>
      <c r="BQ688" s="396"/>
      <c r="BR688" s="396"/>
      <c r="BS688" s="396"/>
      <c r="BT688" s="396"/>
      <c r="BU688" s="396"/>
      <c r="BV688" s="396"/>
      <c r="BW688" s="396"/>
      <c r="BX688" s="68"/>
      <c r="BY688" s="68"/>
      <c r="BZ688" s="68"/>
      <c r="CA688" s="68"/>
      <c r="CB688" s="397"/>
      <c r="CC688" s="397"/>
      <c r="CD688" s="397"/>
      <c r="CE688" s="397"/>
      <c r="CF688" s="397"/>
      <c r="CG688" s="397"/>
      <c r="CH688" s="397"/>
      <c r="CI688" s="397"/>
      <c r="CJ688" s="397"/>
      <c r="CK688" s="397"/>
      <c r="CL688" s="397"/>
      <c r="CM688" s="6"/>
      <c r="CN688" s="18"/>
    </row>
    <row r="689" spans="4:140" ht="14.25" customHeight="1" x14ac:dyDescent="0.35">
      <c r="AV689" s="17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18"/>
    </row>
    <row r="690" spans="4:140" ht="14.25" customHeight="1" x14ac:dyDescent="0.45">
      <c r="AV690" s="17"/>
      <c r="AW690" s="6"/>
      <c r="AX690" s="6"/>
      <c r="AY690" s="388" t="s">
        <v>407</v>
      </c>
      <c r="AZ690" s="388"/>
      <c r="BA690" s="388"/>
      <c r="BB690" s="388"/>
      <c r="BC690" s="388"/>
      <c r="BD690" s="388"/>
      <c r="BE690" s="388"/>
      <c r="BF690" s="388"/>
      <c r="BG690" s="388"/>
      <c r="BH690" s="388"/>
      <c r="BI690" s="388"/>
      <c r="BJ690" s="388"/>
      <c r="BK690" s="6"/>
      <c r="BL690" s="6"/>
      <c r="BM690" s="389">
        <v>226</v>
      </c>
      <c r="BN690" s="389"/>
      <c r="BO690" s="389"/>
      <c r="BP690" s="389"/>
      <c r="BQ690" s="389"/>
      <c r="BR690" s="389"/>
      <c r="BS690" s="389"/>
      <c r="BT690" s="389"/>
      <c r="BU690" s="389"/>
      <c r="BV690" s="389"/>
      <c r="BW690" s="389"/>
      <c r="BX690" s="69"/>
      <c r="BY690" s="69"/>
      <c r="BZ690" s="69"/>
      <c r="CA690" s="69"/>
      <c r="CB690" s="389">
        <v>217</v>
      </c>
      <c r="CC690" s="389"/>
      <c r="CD690" s="389"/>
      <c r="CE690" s="389"/>
      <c r="CF690" s="389"/>
      <c r="CG690" s="389"/>
      <c r="CH690" s="389"/>
      <c r="CI690" s="389"/>
      <c r="CJ690" s="389"/>
      <c r="CK690" s="389"/>
      <c r="CL690" s="389"/>
      <c r="CM690" s="6"/>
      <c r="CN690" s="18"/>
    </row>
    <row r="691" spans="4:140" ht="14.25" customHeight="1" x14ac:dyDescent="0.45">
      <c r="AV691" s="17"/>
      <c r="AW691" s="6"/>
      <c r="AX691" s="6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6"/>
      <c r="BL691" s="6"/>
      <c r="BM691" s="71"/>
      <c r="BN691" s="71"/>
      <c r="BO691" s="71"/>
      <c r="BP691" s="71"/>
      <c r="BQ691" s="71"/>
      <c r="BR691" s="71"/>
      <c r="BS691" s="71"/>
      <c r="BT691" s="71"/>
      <c r="BU691" s="71"/>
      <c r="BV691" s="71"/>
      <c r="BW691" s="71"/>
      <c r="BX691" s="71"/>
      <c r="BY691" s="71"/>
      <c r="BZ691" s="71"/>
      <c r="CA691" s="71"/>
      <c r="CB691" s="71"/>
      <c r="CC691" s="71"/>
      <c r="CD691" s="71"/>
      <c r="CE691" s="71"/>
      <c r="CF691" s="71"/>
      <c r="CG691" s="71"/>
      <c r="CH691" s="71"/>
      <c r="CI691" s="71"/>
      <c r="CJ691" s="71"/>
      <c r="CK691" s="71"/>
      <c r="CL691" s="71"/>
      <c r="CM691" s="6"/>
      <c r="CN691" s="18"/>
    </row>
    <row r="692" spans="4:140" ht="14.25" customHeight="1" x14ac:dyDescent="0.45">
      <c r="AV692" s="17"/>
      <c r="AW692" s="6"/>
      <c r="AX692" s="6"/>
      <c r="AY692" s="390" t="s">
        <v>388</v>
      </c>
      <c r="AZ692" s="390"/>
      <c r="BA692" s="390"/>
      <c r="BB692" s="390"/>
      <c r="BC692" s="390"/>
      <c r="BD692" s="390"/>
      <c r="BE692" s="390"/>
      <c r="BF692" s="390"/>
      <c r="BG692" s="390"/>
      <c r="BH692" s="390"/>
      <c r="BI692" s="390"/>
      <c r="BJ692" s="390"/>
      <c r="BK692" s="6"/>
      <c r="BL692" s="6"/>
      <c r="BM692" s="391">
        <v>1462</v>
      </c>
      <c r="BN692" s="391"/>
      <c r="BO692" s="391"/>
      <c r="BP692" s="391"/>
      <c r="BQ692" s="391"/>
      <c r="BR692" s="391"/>
      <c r="BS692" s="391"/>
      <c r="BT692" s="391"/>
      <c r="BU692" s="391"/>
      <c r="BV692" s="391"/>
      <c r="BW692" s="391"/>
      <c r="BX692" s="72"/>
      <c r="BY692" s="72"/>
      <c r="BZ692" s="72"/>
      <c r="CA692" s="72"/>
      <c r="CB692" s="391">
        <v>1364</v>
      </c>
      <c r="CC692" s="391"/>
      <c r="CD692" s="391"/>
      <c r="CE692" s="391"/>
      <c r="CF692" s="391"/>
      <c r="CG692" s="391"/>
      <c r="CH692" s="391"/>
      <c r="CI692" s="391"/>
      <c r="CJ692" s="391"/>
      <c r="CK692" s="391"/>
      <c r="CL692" s="391"/>
      <c r="CM692" s="6"/>
      <c r="CN692" s="18"/>
    </row>
    <row r="693" spans="4:140" ht="14.25" customHeight="1" x14ac:dyDescent="0.45">
      <c r="AV693" s="17"/>
      <c r="AW693" s="6"/>
      <c r="AX693" s="6"/>
      <c r="AY693" s="70"/>
      <c r="AZ693" s="70"/>
      <c r="BA693" s="70"/>
      <c r="BB693" s="70"/>
      <c r="BC693" s="70"/>
      <c r="BD693" s="70"/>
      <c r="BE693" s="70"/>
      <c r="BF693" s="70"/>
      <c r="BG693" s="70"/>
      <c r="BH693" s="70"/>
      <c r="BI693" s="70"/>
      <c r="BJ693" s="70"/>
      <c r="BK693" s="6"/>
      <c r="BL693" s="6"/>
      <c r="BM693" s="71"/>
      <c r="BN693" s="71"/>
      <c r="BO693" s="71"/>
      <c r="BP693" s="71"/>
      <c r="BQ693" s="71"/>
      <c r="BR693" s="71"/>
      <c r="BS693" s="71"/>
      <c r="BT693" s="71"/>
      <c r="BU693" s="71"/>
      <c r="BV693" s="71"/>
      <c r="BW693" s="71"/>
      <c r="BX693" s="71"/>
      <c r="BY693" s="71"/>
      <c r="BZ693" s="71"/>
      <c r="CA693" s="71"/>
      <c r="CB693" s="71"/>
      <c r="CC693" s="71"/>
      <c r="CD693" s="71"/>
      <c r="CE693" s="71"/>
      <c r="CF693" s="71"/>
      <c r="CG693" s="71"/>
      <c r="CH693" s="71"/>
      <c r="CI693" s="71"/>
      <c r="CJ693" s="71"/>
      <c r="CK693" s="71"/>
      <c r="CL693" s="71"/>
      <c r="CM693" s="6"/>
      <c r="CN693" s="18"/>
    </row>
    <row r="694" spans="4:140" ht="14.25" customHeight="1" x14ac:dyDescent="0.45">
      <c r="AV694" s="17"/>
      <c r="AW694" s="6"/>
      <c r="AX694" s="6"/>
      <c r="AY694" s="392" t="s">
        <v>389</v>
      </c>
      <c r="AZ694" s="392"/>
      <c r="BA694" s="392"/>
      <c r="BB694" s="392"/>
      <c r="BC694" s="392"/>
      <c r="BD694" s="392"/>
      <c r="BE694" s="392"/>
      <c r="BF694" s="392"/>
      <c r="BG694" s="392"/>
      <c r="BH694" s="392"/>
      <c r="BI694" s="392"/>
      <c r="BJ694" s="392"/>
      <c r="BK694" s="6"/>
      <c r="BL694" s="6"/>
      <c r="BM694" s="386">
        <v>1600</v>
      </c>
      <c r="BN694" s="386"/>
      <c r="BO694" s="386"/>
      <c r="BP694" s="386"/>
      <c r="BQ694" s="386"/>
      <c r="BR694" s="386"/>
      <c r="BS694" s="386"/>
      <c r="BT694" s="386"/>
      <c r="BU694" s="386"/>
      <c r="BV694" s="386"/>
      <c r="BW694" s="386"/>
      <c r="BX694" s="73"/>
      <c r="BY694" s="73"/>
      <c r="BZ694" s="73"/>
      <c r="CA694" s="73"/>
      <c r="CB694" s="386">
        <v>1469</v>
      </c>
      <c r="CC694" s="386"/>
      <c r="CD694" s="386"/>
      <c r="CE694" s="386"/>
      <c r="CF694" s="386"/>
      <c r="CG694" s="386"/>
      <c r="CH694" s="386"/>
      <c r="CI694" s="386"/>
      <c r="CJ694" s="386"/>
      <c r="CK694" s="386"/>
      <c r="CL694" s="386"/>
      <c r="CM694" s="6"/>
      <c r="CN694" s="18"/>
    </row>
    <row r="695" spans="4:140" ht="14.25" customHeight="1" x14ac:dyDescent="0.45">
      <c r="AV695" s="17"/>
      <c r="AW695" s="6"/>
      <c r="AX695" s="6"/>
      <c r="AY695" s="70"/>
      <c r="AZ695" s="70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6"/>
      <c r="BL695" s="6"/>
      <c r="BM695" s="71"/>
      <c r="BN695" s="71"/>
      <c r="BO695" s="71"/>
      <c r="BP695" s="71"/>
      <c r="BQ695" s="71"/>
      <c r="BR695" s="71"/>
      <c r="BS695" s="71"/>
      <c r="BT695" s="71"/>
      <c r="BU695" s="71"/>
      <c r="BV695" s="71"/>
      <c r="BW695" s="71"/>
      <c r="BX695" s="71"/>
      <c r="BY695" s="71"/>
      <c r="BZ695" s="71"/>
      <c r="CA695" s="71"/>
      <c r="CB695" s="71"/>
      <c r="CC695" s="71"/>
      <c r="CD695" s="71"/>
      <c r="CE695" s="71"/>
      <c r="CF695" s="71"/>
      <c r="CG695" s="71"/>
      <c r="CH695" s="71"/>
      <c r="CI695" s="71"/>
      <c r="CJ695" s="71"/>
      <c r="CK695" s="71"/>
      <c r="CL695" s="71"/>
      <c r="CM695" s="6"/>
      <c r="CN695" s="18"/>
    </row>
    <row r="696" spans="4:140" ht="14.25" customHeight="1" x14ac:dyDescent="0.45">
      <c r="AV696" s="17"/>
      <c r="AW696" s="6"/>
      <c r="AX696" s="6"/>
      <c r="AY696" s="393" t="s">
        <v>384</v>
      </c>
      <c r="AZ696" s="393"/>
      <c r="BA696" s="393"/>
      <c r="BB696" s="393"/>
      <c r="BC696" s="393"/>
      <c r="BD696" s="393"/>
      <c r="BE696" s="393"/>
      <c r="BF696" s="393"/>
      <c r="BG696" s="393"/>
      <c r="BH696" s="393"/>
      <c r="BI696" s="393"/>
      <c r="BJ696" s="393"/>
      <c r="BK696" s="74"/>
      <c r="BL696" s="74"/>
      <c r="BM696" s="394">
        <v>526</v>
      </c>
      <c r="BN696" s="394"/>
      <c r="BO696" s="394"/>
      <c r="BP696" s="394"/>
      <c r="BQ696" s="394"/>
      <c r="BR696" s="394"/>
      <c r="BS696" s="394"/>
      <c r="BT696" s="394"/>
      <c r="BU696" s="394"/>
      <c r="BV696" s="394"/>
      <c r="BW696" s="394"/>
      <c r="BX696" s="75"/>
      <c r="BY696" s="75"/>
      <c r="BZ696" s="75"/>
      <c r="CA696" s="75"/>
      <c r="CB696" s="394">
        <v>622</v>
      </c>
      <c r="CC696" s="394"/>
      <c r="CD696" s="394"/>
      <c r="CE696" s="394"/>
      <c r="CF696" s="394"/>
      <c r="CG696" s="394"/>
      <c r="CH696" s="394"/>
      <c r="CI696" s="394"/>
      <c r="CJ696" s="394"/>
      <c r="CK696" s="394"/>
      <c r="CL696" s="394"/>
      <c r="CM696" s="6"/>
      <c r="CN696" s="18"/>
    </row>
    <row r="697" spans="4:140" ht="14.25" customHeight="1" x14ac:dyDescent="0.35">
      <c r="AV697" s="17"/>
      <c r="AW697" s="6"/>
      <c r="AX697" s="6"/>
      <c r="AY697" s="70"/>
      <c r="AZ697" s="70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6"/>
      <c r="BL697" s="6"/>
      <c r="BM697" s="76"/>
      <c r="BN697" s="76"/>
      <c r="BO697" s="76"/>
      <c r="BP697" s="76"/>
      <c r="BQ697" s="76"/>
      <c r="BR697" s="76"/>
      <c r="BS697" s="76"/>
      <c r="BT697" s="76"/>
      <c r="BU697" s="76"/>
      <c r="BV697" s="76"/>
      <c r="BW697" s="76"/>
      <c r="BX697" s="76"/>
      <c r="BY697" s="76"/>
      <c r="BZ697" s="76"/>
      <c r="CA697" s="76"/>
      <c r="CB697" s="76"/>
      <c r="CC697" s="76"/>
      <c r="CD697" s="76"/>
      <c r="CE697" s="76"/>
      <c r="CF697" s="76"/>
      <c r="CG697" s="76"/>
      <c r="CH697" s="76"/>
      <c r="CI697" s="76"/>
      <c r="CJ697" s="76"/>
      <c r="CK697" s="76"/>
      <c r="CL697" s="76"/>
      <c r="CM697" s="6"/>
      <c r="CN697" s="18"/>
    </row>
    <row r="698" spans="4:140" ht="14.25" customHeight="1" x14ac:dyDescent="0.45">
      <c r="AV698" s="17"/>
      <c r="AW698" s="6"/>
      <c r="AX698" s="6"/>
      <c r="AY698" s="533" t="s">
        <v>121</v>
      </c>
      <c r="AZ698" s="533"/>
      <c r="BA698" s="533"/>
      <c r="BB698" s="533"/>
      <c r="BC698" s="533"/>
      <c r="BD698" s="533"/>
      <c r="BE698" s="533"/>
      <c r="BF698" s="533"/>
      <c r="BG698" s="533"/>
      <c r="BH698" s="533"/>
      <c r="BI698" s="533"/>
      <c r="BJ698" s="533"/>
      <c r="BK698" s="78"/>
      <c r="BL698" s="78"/>
      <c r="BM698" s="534">
        <f>+BM690+BM692+BM694+BM696</f>
        <v>3814</v>
      </c>
      <c r="BN698" s="534"/>
      <c r="BO698" s="534"/>
      <c r="BP698" s="534"/>
      <c r="BQ698" s="534"/>
      <c r="BR698" s="534"/>
      <c r="BS698" s="534"/>
      <c r="BT698" s="534"/>
      <c r="BU698" s="534"/>
      <c r="BV698" s="534"/>
      <c r="BW698" s="534"/>
      <c r="BX698" s="77"/>
      <c r="BY698" s="77"/>
      <c r="BZ698" s="77"/>
      <c r="CA698" s="77"/>
      <c r="CB698" s="534">
        <f>+CB690+CB692+CB694+CB696</f>
        <v>3672</v>
      </c>
      <c r="CC698" s="534"/>
      <c r="CD698" s="534"/>
      <c r="CE698" s="534"/>
      <c r="CF698" s="534"/>
      <c r="CG698" s="534"/>
      <c r="CH698" s="534"/>
      <c r="CI698" s="534"/>
      <c r="CJ698" s="534"/>
      <c r="CK698" s="534"/>
      <c r="CL698" s="534"/>
      <c r="CM698" s="6"/>
      <c r="CN698" s="18"/>
    </row>
    <row r="699" spans="4:140" ht="14.25" customHeight="1" x14ac:dyDescent="0.35">
      <c r="AV699" s="17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18"/>
    </row>
    <row r="700" spans="4:140" ht="14.25" customHeight="1" x14ac:dyDescent="0.35">
      <c r="AV700" s="19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1"/>
    </row>
    <row r="701" spans="4:140" ht="14.25" customHeight="1" x14ac:dyDescent="0.35">
      <c r="D701" s="132" t="s">
        <v>677</v>
      </c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2"/>
      <c r="AN701" s="132"/>
      <c r="AO701" s="132"/>
      <c r="AP701" s="132"/>
      <c r="AQ701" s="132"/>
      <c r="AR701" s="132"/>
      <c r="AS701" s="132"/>
      <c r="AT701" s="132"/>
      <c r="AV701" s="532" t="s">
        <v>413</v>
      </c>
      <c r="AW701" s="532"/>
      <c r="AX701" s="532"/>
      <c r="AY701" s="532"/>
      <c r="AZ701" s="532"/>
      <c r="BA701" s="532"/>
      <c r="BB701" s="532"/>
      <c r="BC701" s="532"/>
      <c r="BD701" s="532"/>
      <c r="BE701" s="532"/>
      <c r="BF701" s="532"/>
      <c r="BG701" s="532"/>
      <c r="BH701" s="532"/>
      <c r="BI701" s="532"/>
      <c r="BJ701" s="532"/>
      <c r="BK701" s="532"/>
      <c r="BL701" s="532"/>
      <c r="BM701" s="532"/>
      <c r="BN701" s="532"/>
      <c r="BO701" s="532"/>
      <c r="BP701" s="532"/>
      <c r="BQ701" s="532"/>
      <c r="BR701" s="532"/>
      <c r="BS701" s="532"/>
      <c r="BT701" s="532"/>
      <c r="BU701" s="532"/>
      <c r="BV701" s="532"/>
      <c r="BW701" s="532"/>
      <c r="BX701" s="532"/>
      <c r="BY701" s="532"/>
      <c r="BZ701" s="532"/>
      <c r="CA701" s="532"/>
      <c r="CB701" s="532"/>
      <c r="CC701" s="532"/>
      <c r="CD701" s="532"/>
      <c r="CE701" s="532"/>
      <c r="CF701" s="532"/>
      <c r="CG701" s="532"/>
      <c r="CH701" s="532"/>
      <c r="CI701" s="532"/>
      <c r="CJ701" s="532"/>
      <c r="CK701" s="532"/>
      <c r="CL701" s="532"/>
    </row>
    <row r="702" spans="4:140" ht="14.25" customHeight="1" x14ac:dyDescent="0.35"/>
    <row r="703" spans="4:140" ht="14.25" customHeight="1" x14ac:dyDescent="0.35">
      <c r="D703" s="122" t="s">
        <v>868</v>
      </c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  <c r="AF703" s="122"/>
      <c r="AG703" s="122"/>
      <c r="AH703" s="122"/>
      <c r="AI703" s="122"/>
      <c r="AJ703" s="122"/>
      <c r="AK703" s="122"/>
      <c r="AL703" s="122"/>
      <c r="AM703" s="122"/>
      <c r="AN703" s="122"/>
      <c r="AO703" s="122"/>
      <c r="AP703" s="122"/>
      <c r="AQ703" s="122"/>
      <c r="AR703" s="122"/>
      <c r="AS703" s="122"/>
      <c r="AT703" s="122"/>
      <c r="AV703" s="309" t="s">
        <v>869</v>
      </c>
      <c r="AW703" s="309"/>
      <c r="AX703" s="309"/>
      <c r="AY703" s="309"/>
      <c r="AZ703" s="309"/>
      <c r="BA703" s="309"/>
      <c r="BB703" s="309"/>
      <c r="BC703" s="309"/>
      <c r="BD703" s="309"/>
      <c r="BE703" s="309"/>
      <c r="BF703" s="309"/>
      <c r="BG703" s="309"/>
      <c r="BH703" s="309"/>
      <c r="BI703" s="309"/>
      <c r="BJ703" s="309"/>
      <c r="BK703" s="309"/>
      <c r="BL703" s="309"/>
      <c r="BM703" s="309"/>
      <c r="BN703" s="309"/>
      <c r="BO703" s="309"/>
      <c r="BP703" s="309"/>
      <c r="BQ703" s="309"/>
      <c r="BR703" s="309"/>
      <c r="BS703" s="309"/>
      <c r="BT703" s="309"/>
      <c r="BU703" s="309"/>
      <c r="BV703" s="309"/>
      <c r="BW703" s="309"/>
      <c r="BX703" s="309"/>
      <c r="BY703" s="309"/>
      <c r="BZ703" s="309"/>
      <c r="CA703" s="309"/>
      <c r="CB703" s="309"/>
      <c r="CC703" s="309"/>
      <c r="CD703" s="309"/>
      <c r="CE703" s="309"/>
      <c r="CF703" s="309"/>
      <c r="CG703" s="309"/>
      <c r="CH703" s="309"/>
      <c r="CI703" s="309"/>
      <c r="CJ703" s="309"/>
      <c r="CK703" s="309"/>
      <c r="CL703" s="309"/>
      <c r="CM703" s="309"/>
      <c r="CN703" s="309"/>
    </row>
    <row r="704" spans="4:140" ht="14.25" customHeight="1" x14ac:dyDescent="0.35"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122"/>
      <c r="AE704" s="122"/>
      <c r="AF704" s="122"/>
      <c r="AG704" s="122"/>
      <c r="AH704" s="122"/>
      <c r="AI704" s="122"/>
      <c r="AJ704" s="122"/>
      <c r="AK704" s="122"/>
      <c r="AL704" s="122"/>
      <c r="AM704" s="122"/>
      <c r="AN704" s="122"/>
      <c r="AO704" s="122"/>
      <c r="AP704" s="122"/>
      <c r="AQ704" s="122"/>
      <c r="AR704" s="122"/>
      <c r="AS704" s="122"/>
      <c r="AT704" s="122"/>
      <c r="AV704" s="310"/>
      <c r="AW704" s="310"/>
      <c r="AX704" s="310"/>
      <c r="AY704" s="310"/>
      <c r="AZ704" s="310"/>
      <c r="BA704" s="310"/>
      <c r="BB704" s="310"/>
      <c r="BC704" s="310"/>
      <c r="BD704" s="310"/>
      <c r="BE704" s="310"/>
      <c r="BF704" s="310"/>
      <c r="BG704" s="310"/>
      <c r="BH704" s="310"/>
      <c r="BI704" s="310"/>
      <c r="BJ704" s="310"/>
      <c r="BK704" s="310"/>
      <c r="BL704" s="310"/>
      <c r="BM704" s="310"/>
      <c r="BN704" s="310"/>
      <c r="BO704" s="310"/>
      <c r="BP704" s="310"/>
      <c r="BQ704" s="310"/>
      <c r="BR704" s="310"/>
      <c r="BS704" s="310"/>
      <c r="BT704" s="310"/>
      <c r="BU704" s="310"/>
      <c r="BV704" s="310"/>
      <c r="BW704" s="310"/>
      <c r="BX704" s="310"/>
      <c r="BY704" s="310"/>
      <c r="BZ704" s="310"/>
      <c r="CA704" s="310"/>
      <c r="CB704" s="310"/>
      <c r="CC704" s="310"/>
      <c r="CD704" s="310"/>
      <c r="CE704" s="310"/>
      <c r="CF704" s="310"/>
      <c r="CG704" s="310"/>
      <c r="CH704" s="310"/>
      <c r="CI704" s="310"/>
      <c r="CJ704" s="310"/>
      <c r="CK704" s="310"/>
      <c r="CL704" s="310"/>
      <c r="CM704" s="310"/>
      <c r="CN704" s="310"/>
      <c r="EH704" s="165" t="s">
        <v>424</v>
      </c>
      <c r="EI704" s="186" t="s">
        <v>812</v>
      </c>
      <c r="EJ704" s="186" t="s">
        <v>423</v>
      </c>
    </row>
    <row r="705" spans="4:140" ht="14.25" customHeight="1" x14ac:dyDescent="0.35">
      <c r="AV705" s="14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6"/>
      <c r="EH705" s="165" t="s">
        <v>419</v>
      </c>
      <c r="EI705" s="643">
        <v>52</v>
      </c>
      <c r="EJ705" s="643">
        <v>54</v>
      </c>
    </row>
    <row r="706" spans="4:140" ht="14.25" customHeight="1" x14ac:dyDescent="0.35">
      <c r="AV706" s="17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8"/>
      <c r="BN706" s="68"/>
      <c r="BO706" s="68"/>
      <c r="BP706" s="68"/>
      <c r="BQ706" s="68"/>
      <c r="BR706" s="68"/>
      <c r="BS706" s="68"/>
      <c r="BT706" s="68"/>
      <c r="BU706" s="68"/>
      <c r="BW706" s="387" t="s">
        <v>430</v>
      </c>
      <c r="BX706" s="387"/>
      <c r="BY706" s="387"/>
      <c r="BZ706" s="387"/>
      <c r="CA706" s="387"/>
      <c r="CB706" s="387"/>
      <c r="CC706" s="387"/>
      <c r="CD706" s="387"/>
      <c r="CE706" s="387"/>
      <c r="CF706" s="387"/>
      <c r="CG706" s="387"/>
      <c r="CH706" s="68"/>
      <c r="CI706" s="68"/>
      <c r="CJ706" s="68"/>
      <c r="CK706" s="68"/>
      <c r="CL706" s="68"/>
      <c r="CM706" s="6"/>
      <c r="CN706" s="18"/>
      <c r="EH706" s="165" t="s">
        <v>420</v>
      </c>
      <c r="EI706" s="643">
        <v>49</v>
      </c>
      <c r="EJ706" s="643">
        <v>52</v>
      </c>
    </row>
    <row r="707" spans="4:140" ht="14.25" customHeight="1" x14ac:dyDescent="0.35">
      <c r="AV707" s="17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8"/>
      <c r="BN707" s="68"/>
      <c r="BO707" s="68"/>
      <c r="BP707" s="68"/>
      <c r="BQ707" s="68"/>
      <c r="BR707" s="68"/>
      <c r="BS707" s="68"/>
      <c r="BT707" s="68"/>
      <c r="BU707" s="68"/>
      <c r="BW707" s="387"/>
      <c r="BX707" s="387"/>
      <c r="BY707" s="387"/>
      <c r="BZ707" s="387"/>
      <c r="CA707" s="387"/>
      <c r="CB707" s="387"/>
      <c r="CC707" s="387"/>
      <c r="CD707" s="387"/>
      <c r="CE707" s="387"/>
      <c r="CF707" s="387"/>
      <c r="CG707" s="387"/>
      <c r="CH707" s="68"/>
      <c r="CI707" s="68"/>
      <c r="CJ707" s="68"/>
      <c r="CK707" s="68"/>
      <c r="CL707" s="68"/>
      <c r="CM707" s="6"/>
      <c r="CN707" s="18"/>
      <c r="EH707" s="165" t="s">
        <v>421</v>
      </c>
      <c r="EI707" s="643">
        <v>50</v>
      </c>
      <c r="EJ707" s="643">
        <v>51</v>
      </c>
    </row>
    <row r="708" spans="4:140" ht="14.25" customHeight="1" x14ac:dyDescent="0.35">
      <c r="AV708" s="17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18"/>
      <c r="EH708" s="165" t="s">
        <v>422</v>
      </c>
      <c r="EI708" s="643">
        <v>50</v>
      </c>
      <c r="EJ708" s="643">
        <v>52</v>
      </c>
    </row>
    <row r="709" spans="4:140" ht="14.25" customHeight="1" x14ac:dyDescent="0.35">
      <c r="AV709" s="17"/>
      <c r="AW709" s="6"/>
      <c r="AX709" s="6"/>
      <c r="CG709" s="79"/>
      <c r="CH709" s="79"/>
      <c r="CI709" s="79"/>
      <c r="CJ709" s="79"/>
      <c r="CK709" s="79"/>
      <c r="CL709" s="79"/>
      <c r="CM709" s="6"/>
      <c r="CN709" s="18"/>
      <c r="EH709" s="165" t="s">
        <v>425</v>
      </c>
      <c r="EI709" s="643">
        <v>48</v>
      </c>
      <c r="EJ709" s="643">
        <v>51</v>
      </c>
    </row>
    <row r="710" spans="4:140" ht="14.25" customHeight="1" x14ac:dyDescent="0.45">
      <c r="AV710" s="17"/>
      <c r="AW710" s="6"/>
      <c r="AX710" s="6"/>
      <c r="AZ710" s="388" t="s">
        <v>426</v>
      </c>
      <c r="BA710" s="388"/>
      <c r="BB710" s="388"/>
      <c r="BC710" s="388"/>
      <c r="BD710" s="388"/>
      <c r="BE710" s="388"/>
      <c r="BF710" s="388"/>
      <c r="BG710" s="388"/>
      <c r="BH710" s="388"/>
      <c r="BI710" s="388"/>
      <c r="BJ710" s="388"/>
      <c r="BK710" s="388"/>
      <c r="BL710" s="388"/>
      <c r="BM710" s="388"/>
      <c r="BN710" s="388"/>
      <c r="BO710" s="388"/>
      <c r="BP710" s="388"/>
      <c r="BQ710" s="388"/>
      <c r="BR710" s="79"/>
      <c r="BS710" s="79"/>
      <c r="BT710" s="79"/>
      <c r="BV710" s="79"/>
      <c r="BW710" s="389">
        <v>357</v>
      </c>
      <c r="BX710" s="389"/>
      <c r="BY710" s="389"/>
      <c r="BZ710" s="389"/>
      <c r="CA710" s="389"/>
      <c r="CB710" s="389"/>
      <c r="CC710" s="389"/>
      <c r="CD710" s="389"/>
      <c r="CE710" s="389"/>
      <c r="CF710" s="389"/>
      <c r="CG710" s="389"/>
      <c r="CH710" s="71"/>
      <c r="CI710" s="71"/>
      <c r="CJ710" s="71"/>
      <c r="CK710" s="71"/>
      <c r="CL710" s="71"/>
      <c r="CM710" s="6"/>
      <c r="CN710" s="18"/>
    </row>
    <row r="711" spans="4:140" ht="14.25" customHeight="1" x14ac:dyDescent="0.45">
      <c r="AV711" s="17"/>
      <c r="AW711" s="6"/>
      <c r="AX711" s="6"/>
      <c r="AZ711" s="70"/>
      <c r="BA711" s="70"/>
      <c r="BB711" s="70"/>
      <c r="BC711" s="70"/>
      <c r="BD711" s="70"/>
      <c r="BE711" s="70"/>
      <c r="BF711" s="70"/>
      <c r="BG711" s="70"/>
      <c r="BH711" s="70"/>
      <c r="BI711" s="70"/>
      <c r="BJ711" s="70"/>
      <c r="BK711" s="70"/>
      <c r="BL711" s="6"/>
      <c r="BM711" s="6"/>
      <c r="BN711" s="71"/>
      <c r="BO711" s="71"/>
      <c r="BP711" s="71"/>
      <c r="BQ711" s="71"/>
      <c r="BR711" s="71"/>
      <c r="BS711" s="71"/>
      <c r="BT711" s="71"/>
      <c r="BU711" s="71"/>
      <c r="BV711" s="71"/>
      <c r="BW711" s="71"/>
      <c r="BX711" s="71"/>
      <c r="BY711" s="71"/>
      <c r="BZ711" s="71"/>
      <c r="CA711" s="71"/>
      <c r="CB711" s="71"/>
      <c r="CC711" s="71"/>
      <c r="CD711" s="71"/>
      <c r="CE711" s="71"/>
      <c r="CF711" s="71"/>
      <c r="CG711" s="71"/>
      <c r="CH711" s="80"/>
      <c r="CI711" s="80"/>
      <c r="CJ711" s="80"/>
      <c r="CK711" s="80"/>
      <c r="CL711" s="80"/>
      <c r="CM711" s="6"/>
      <c r="CN711" s="18"/>
    </row>
    <row r="712" spans="4:140" ht="14.25" customHeight="1" x14ac:dyDescent="0.45">
      <c r="AV712" s="17"/>
      <c r="AW712" s="6"/>
      <c r="AX712" s="6"/>
      <c r="AZ712" s="390" t="s">
        <v>427</v>
      </c>
      <c r="BA712" s="390"/>
      <c r="BB712" s="390"/>
      <c r="BC712" s="390"/>
      <c r="BD712" s="390"/>
      <c r="BE712" s="390"/>
      <c r="BF712" s="390"/>
      <c r="BG712" s="390"/>
      <c r="BH712" s="390"/>
      <c r="BI712" s="390"/>
      <c r="BJ712" s="390"/>
      <c r="BK712" s="390"/>
      <c r="BL712" s="390"/>
      <c r="BM712" s="390"/>
      <c r="BN712" s="390"/>
      <c r="BO712" s="390"/>
      <c r="BP712" s="390"/>
      <c r="BQ712" s="390"/>
      <c r="BR712" s="80"/>
      <c r="BS712" s="80"/>
      <c r="BT712" s="80"/>
      <c r="BU712" s="80"/>
      <c r="BV712" s="80"/>
      <c r="BW712" s="391">
        <v>7</v>
      </c>
      <c r="BX712" s="391"/>
      <c r="BY712" s="391"/>
      <c r="BZ712" s="391"/>
      <c r="CA712" s="391"/>
      <c r="CB712" s="391"/>
      <c r="CC712" s="391"/>
      <c r="CD712" s="391"/>
      <c r="CE712" s="391"/>
      <c r="CF712" s="391"/>
      <c r="CG712" s="391"/>
      <c r="CH712" s="71"/>
      <c r="CI712" s="71"/>
      <c r="CJ712" s="71"/>
      <c r="CK712" s="71"/>
      <c r="CL712" s="71"/>
      <c r="CM712" s="6"/>
      <c r="CN712" s="18"/>
    </row>
    <row r="713" spans="4:140" ht="14.25" customHeight="1" x14ac:dyDescent="0.45">
      <c r="AV713" s="17"/>
      <c r="AW713" s="6"/>
      <c r="AX713" s="6"/>
      <c r="AZ713" s="70"/>
      <c r="BA713" s="70"/>
      <c r="BB713" s="70"/>
      <c r="BC713" s="70"/>
      <c r="BD713" s="70"/>
      <c r="BE713" s="70"/>
      <c r="BF713" s="70"/>
      <c r="BG713" s="70"/>
      <c r="BH713" s="70"/>
      <c r="BI713" s="70"/>
      <c r="BJ713" s="70"/>
      <c r="BK713" s="70"/>
      <c r="BL713" s="6"/>
      <c r="BM713" s="6"/>
      <c r="BN713" s="71"/>
      <c r="BO713" s="71"/>
      <c r="BP713" s="71"/>
      <c r="BQ713" s="71"/>
      <c r="BR713" s="71"/>
      <c r="BS713" s="71"/>
      <c r="BT713" s="71"/>
      <c r="BU713" s="71"/>
      <c r="BV713" s="71"/>
      <c r="BW713" s="71"/>
      <c r="BX713" s="71"/>
      <c r="BY713" s="71"/>
      <c r="BZ713" s="71"/>
      <c r="CA713" s="71"/>
      <c r="CB713" s="71"/>
      <c r="CC713" s="71"/>
      <c r="CD713" s="71"/>
      <c r="CE713" s="71"/>
      <c r="CF713" s="71"/>
      <c r="CG713" s="71"/>
      <c r="CH713" s="81"/>
      <c r="CI713" s="81"/>
      <c r="CJ713" s="81"/>
      <c r="CK713" s="81"/>
      <c r="CL713" s="81"/>
      <c r="CM713" s="6"/>
      <c r="CN713" s="18"/>
    </row>
    <row r="714" spans="4:140" ht="14.25" customHeight="1" x14ac:dyDescent="0.45">
      <c r="AV714" s="17"/>
      <c r="AW714" s="6"/>
      <c r="AX714" s="6"/>
      <c r="AZ714" s="392" t="s">
        <v>428</v>
      </c>
      <c r="BA714" s="392"/>
      <c r="BB714" s="392"/>
      <c r="BC714" s="392"/>
      <c r="BD714" s="392"/>
      <c r="BE714" s="392"/>
      <c r="BF714" s="392"/>
      <c r="BG714" s="392"/>
      <c r="BH714" s="392"/>
      <c r="BI714" s="392"/>
      <c r="BJ714" s="392"/>
      <c r="BK714" s="392"/>
      <c r="BL714" s="392"/>
      <c r="BM714" s="392"/>
      <c r="BN714" s="392"/>
      <c r="BO714" s="392"/>
      <c r="BP714" s="392"/>
      <c r="BQ714" s="392"/>
      <c r="BR714" s="81"/>
      <c r="BS714" s="81"/>
      <c r="BT714" s="81"/>
      <c r="BU714" s="81"/>
      <c r="BV714" s="81"/>
      <c r="BW714" s="386">
        <v>7</v>
      </c>
      <c r="BX714" s="386"/>
      <c r="BY714" s="386"/>
      <c r="BZ714" s="386"/>
      <c r="CA714" s="386"/>
      <c r="CB714" s="386"/>
      <c r="CC714" s="386"/>
      <c r="CD714" s="386"/>
      <c r="CE714" s="386"/>
      <c r="CF714" s="386"/>
      <c r="CG714" s="386"/>
      <c r="CH714" s="71"/>
      <c r="CI714" s="71"/>
      <c r="CJ714" s="71"/>
      <c r="CK714" s="71"/>
      <c r="CL714" s="71"/>
      <c r="CM714" s="6"/>
      <c r="CN714" s="18"/>
    </row>
    <row r="715" spans="4:140" ht="14.25" customHeight="1" x14ac:dyDescent="0.45">
      <c r="AV715" s="17"/>
      <c r="AW715" s="6"/>
      <c r="AX715" s="6"/>
      <c r="AZ715" s="70"/>
      <c r="BA715" s="70"/>
      <c r="BB715" s="70"/>
      <c r="BC715" s="70"/>
      <c r="BD715" s="70"/>
      <c r="BE715" s="70"/>
      <c r="BF715" s="70"/>
      <c r="BG715" s="70"/>
      <c r="BH715" s="70"/>
      <c r="BI715" s="70"/>
      <c r="BJ715" s="70"/>
      <c r="BK715" s="70"/>
      <c r="BL715" s="6"/>
      <c r="BM715" s="6"/>
      <c r="BN715" s="71"/>
      <c r="BO715" s="71"/>
      <c r="BP715" s="71"/>
      <c r="BQ715" s="71"/>
      <c r="BR715" s="71"/>
      <c r="BS715" s="71"/>
      <c r="BT715" s="71"/>
      <c r="BU715" s="71"/>
      <c r="BV715" s="71"/>
      <c r="BW715" s="71"/>
      <c r="BX715" s="71"/>
      <c r="BY715" s="71"/>
      <c r="BZ715" s="71"/>
      <c r="CA715" s="71"/>
      <c r="CB715" s="71"/>
      <c r="CC715" s="71"/>
      <c r="CD715" s="71"/>
      <c r="CE715" s="71"/>
      <c r="CF715" s="71"/>
      <c r="CG715" s="71"/>
      <c r="CH715" s="82"/>
      <c r="CI715" s="82"/>
      <c r="CJ715" s="82"/>
      <c r="CK715" s="82"/>
      <c r="CL715" s="82"/>
      <c r="CM715" s="6"/>
      <c r="CN715" s="18"/>
    </row>
    <row r="716" spans="4:140" ht="14.25" customHeight="1" x14ac:dyDescent="0.35">
      <c r="AV716" s="17"/>
      <c r="AW716" s="6"/>
      <c r="AX716" s="6"/>
      <c r="AY716" s="70"/>
      <c r="AZ716" s="393" t="s">
        <v>429</v>
      </c>
      <c r="BA716" s="393"/>
      <c r="BB716" s="393"/>
      <c r="BC716" s="393"/>
      <c r="BD716" s="393"/>
      <c r="BE716" s="393"/>
      <c r="BF716" s="393"/>
      <c r="BG716" s="393"/>
      <c r="BH716" s="393"/>
      <c r="BI716" s="393"/>
      <c r="BJ716" s="393"/>
      <c r="BK716" s="393"/>
      <c r="BL716" s="393"/>
      <c r="BM716" s="393"/>
      <c r="BN716" s="393"/>
      <c r="BO716" s="393"/>
      <c r="BP716" s="393"/>
      <c r="BQ716" s="393"/>
      <c r="BR716" s="82"/>
      <c r="BS716" s="82"/>
      <c r="BT716" s="82"/>
      <c r="BU716" s="82"/>
      <c r="BV716" s="82"/>
      <c r="BW716" s="394">
        <v>0</v>
      </c>
      <c r="BX716" s="394"/>
      <c r="BY716" s="394"/>
      <c r="BZ716" s="394"/>
      <c r="CA716" s="394"/>
      <c r="CB716" s="394"/>
      <c r="CC716" s="394"/>
      <c r="CD716" s="394"/>
      <c r="CE716" s="394"/>
      <c r="CF716" s="394"/>
      <c r="CG716" s="394"/>
      <c r="CH716" s="76"/>
      <c r="CI716" s="76"/>
      <c r="CJ716" s="76"/>
      <c r="CK716" s="76"/>
      <c r="CL716" s="76"/>
      <c r="CM716" s="6"/>
      <c r="CN716" s="18"/>
    </row>
    <row r="717" spans="4:140" ht="14.25" customHeight="1" x14ac:dyDescent="0.45">
      <c r="AV717" s="17"/>
      <c r="AW717" s="6"/>
      <c r="AX717" s="6"/>
      <c r="AY717" s="83"/>
      <c r="AZ717" s="83"/>
      <c r="BA717" s="83"/>
      <c r="BB717" s="83"/>
      <c r="BC717" s="83"/>
      <c r="BD717" s="83"/>
      <c r="BE717" s="83"/>
      <c r="BF717" s="83"/>
      <c r="BG717" s="83"/>
      <c r="BH717" s="83"/>
      <c r="BI717" s="83"/>
      <c r="BJ717" s="83"/>
      <c r="BK717" s="84"/>
      <c r="BL717" s="84"/>
      <c r="BM717" s="85"/>
      <c r="BN717" s="85"/>
      <c r="BO717" s="85"/>
      <c r="BP717" s="85"/>
      <c r="BQ717" s="85"/>
      <c r="BR717" s="85"/>
      <c r="BS717" s="85"/>
      <c r="BT717" s="85"/>
      <c r="BU717" s="85"/>
      <c r="BV717" s="85"/>
      <c r="BW717" s="85"/>
      <c r="BX717" s="86"/>
      <c r="BY717" s="86"/>
      <c r="BZ717" s="86"/>
      <c r="CA717" s="86"/>
      <c r="CB717" s="85"/>
      <c r="CC717" s="85"/>
      <c r="CD717" s="85"/>
      <c r="CE717" s="85"/>
      <c r="CF717" s="85"/>
      <c r="CG717" s="85"/>
      <c r="CH717" s="85"/>
      <c r="CI717" s="85"/>
      <c r="CJ717" s="85"/>
      <c r="CK717" s="85"/>
      <c r="CL717" s="85"/>
      <c r="CM717" s="6"/>
      <c r="CN717" s="18"/>
    </row>
    <row r="718" spans="4:140" ht="14.25" customHeight="1" x14ac:dyDescent="0.35">
      <c r="AV718" s="17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18"/>
    </row>
    <row r="719" spans="4:140" ht="14.25" customHeight="1" x14ac:dyDescent="0.35">
      <c r="AV719" s="19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1"/>
    </row>
    <row r="720" spans="4:140" ht="14.25" customHeight="1" x14ac:dyDescent="0.35">
      <c r="D720" s="132" t="s">
        <v>870</v>
      </c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  <c r="AF720" s="132"/>
      <c r="AG720" s="132"/>
      <c r="AH720" s="132"/>
      <c r="AI720" s="132"/>
      <c r="AJ720" s="132"/>
      <c r="AK720" s="132"/>
      <c r="AL720" s="132"/>
      <c r="AM720" s="132"/>
      <c r="AN720" s="132"/>
      <c r="AO720" s="132"/>
      <c r="AP720" s="132"/>
      <c r="AQ720" s="132"/>
      <c r="AR720" s="132"/>
      <c r="AS720" s="132"/>
      <c r="AT720" s="132"/>
      <c r="AV720" s="532" t="s">
        <v>870</v>
      </c>
      <c r="AW720" s="532"/>
      <c r="AX720" s="532"/>
      <c r="AY720" s="532"/>
      <c r="AZ720" s="532"/>
      <c r="BA720" s="532"/>
      <c r="BB720" s="532"/>
      <c r="BC720" s="532"/>
      <c r="BD720" s="532"/>
      <c r="BE720" s="532"/>
      <c r="BF720" s="532"/>
      <c r="BG720" s="532"/>
      <c r="BH720" s="532"/>
      <c r="BI720" s="532"/>
      <c r="BJ720" s="532"/>
      <c r="BK720" s="532"/>
      <c r="BL720" s="532"/>
      <c r="BM720" s="532"/>
      <c r="BN720" s="532"/>
      <c r="BO720" s="532"/>
      <c r="BP720" s="532"/>
      <c r="BQ720" s="532"/>
      <c r="BR720" s="532"/>
      <c r="BS720" s="532"/>
      <c r="BT720" s="532"/>
      <c r="BU720" s="532"/>
      <c r="BV720" s="532"/>
      <c r="BW720" s="532"/>
      <c r="BX720" s="532"/>
      <c r="BY720" s="532"/>
      <c r="BZ720" s="532"/>
      <c r="CA720" s="532"/>
      <c r="CB720" s="532"/>
      <c r="CC720" s="532"/>
      <c r="CD720" s="532"/>
      <c r="CE720" s="532"/>
      <c r="CF720" s="532"/>
      <c r="CG720" s="532"/>
      <c r="CH720" s="532"/>
      <c r="CI720" s="532"/>
      <c r="CJ720" s="532"/>
      <c r="CK720" s="532"/>
      <c r="CL720" s="532"/>
    </row>
    <row r="721" spans="1:92" ht="14.25" customHeight="1" x14ac:dyDescent="0.35"/>
    <row r="722" spans="1:92" ht="14.25" customHeight="1" x14ac:dyDescent="0.35"/>
    <row r="723" spans="1:92" ht="14.25" customHeight="1" x14ac:dyDescent="0.35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  <c r="AA723" s="135"/>
      <c r="AB723" s="135"/>
      <c r="AC723" s="135"/>
      <c r="AD723" s="135"/>
      <c r="AE723" s="135"/>
      <c r="AF723" s="135"/>
      <c r="AG723" s="135"/>
      <c r="AH723" s="135"/>
      <c r="AI723" s="135"/>
      <c r="AJ723" s="135"/>
      <c r="AK723" s="135"/>
      <c r="AL723" s="135"/>
      <c r="AM723" s="135"/>
      <c r="AN723" s="135"/>
      <c r="AO723" s="135"/>
      <c r="AP723" s="135"/>
      <c r="AQ723" s="135"/>
      <c r="AR723" s="135"/>
      <c r="AS723" s="135"/>
      <c r="AT723" s="135"/>
      <c r="AU723" s="135"/>
      <c r="AV723" s="135"/>
      <c r="AW723" s="135"/>
      <c r="AX723" s="135"/>
      <c r="AY723" s="135"/>
      <c r="AZ723" s="135"/>
      <c r="BA723" s="135"/>
      <c r="BB723" s="135"/>
      <c r="BC723" s="135"/>
      <c r="BD723" s="135"/>
      <c r="BE723" s="135"/>
      <c r="BF723" s="135"/>
      <c r="BG723" s="135"/>
      <c r="BH723" s="135"/>
      <c r="BI723" s="135"/>
      <c r="BJ723" s="135"/>
      <c r="BK723" s="135"/>
      <c r="BL723" s="135"/>
      <c r="BM723" s="135"/>
      <c r="BN723" s="135"/>
      <c r="BO723" s="135"/>
      <c r="BP723" s="135"/>
      <c r="BQ723" s="135"/>
      <c r="BR723" s="135"/>
      <c r="BS723" s="135"/>
      <c r="BT723" s="135"/>
      <c r="BU723" s="135"/>
      <c r="BV723" s="135"/>
      <c r="BW723" s="135"/>
      <c r="BX723" s="135"/>
      <c r="BY723" s="135"/>
      <c r="BZ723" s="135"/>
      <c r="CA723" s="135"/>
      <c r="CB723" s="135"/>
      <c r="CC723" s="135"/>
      <c r="CD723" s="135"/>
      <c r="CE723" s="135"/>
      <c r="CF723" s="135"/>
      <c r="CG723" s="135"/>
      <c r="CH723" s="135"/>
      <c r="CI723" s="135"/>
      <c r="CJ723" s="135"/>
      <c r="CK723" s="135"/>
      <c r="CL723" s="135"/>
      <c r="CM723" s="135"/>
      <c r="CN723" s="135"/>
    </row>
    <row r="724" spans="1:92" ht="14.25" customHeight="1" x14ac:dyDescent="0.35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  <c r="AA724" s="135"/>
      <c r="AB724" s="135"/>
      <c r="AC724" s="135"/>
      <c r="AD724" s="135"/>
      <c r="AE724" s="135"/>
      <c r="AF724" s="135"/>
      <c r="AG724" s="135"/>
      <c r="AH724" s="135"/>
      <c r="AI724" s="135"/>
      <c r="AJ724" s="135"/>
      <c r="AK724" s="135"/>
      <c r="AL724" s="135"/>
      <c r="AM724" s="135"/>
      <c r="AN724" s="135"/>
      <c r="AO724" s="135"/>
      <c r="AP724" s="135"/>
      <c r="AQ724" s="135"/>
      <c r="AR724" s="135"/>
      <c r="AS724" s="135"/>
      <c r="AT724" s="135"/>
      <c r="AU724" s="135"/>
      <c r="AV724" s="135"/>
      <c r="AW724" s="135"/>
      <c r="AX724" s="135"/>
      <c r="AY724" s="135"/>
      <c r="AZ724" s="135"/>
      <c r="BA724" s="135"/>
      <c r="BB724" s="135"/>
      <c r="BC724" s="135"/>
      <c r="BD724" s="135"/>
      <c r="BE724" s="135"/>
      <c r="BF724" s="135"/>
      <c r="BG724" s="135"/>
      <c r="BH724" s="135"/>
      <c r="BI724" s="135"/>
      <c r="BJ724" s="135"/>
      <c r="BK724" s="135"/>
      <c r="BL724" s="135"/>
      <c r="BM724" s="135"/>
      <c r="BN724" s="135"/>
      <c r="BO724" s="135"/>
      <c r="BP724" s="135"/>
      <c r="BQ724" s="135"/>
      <c r="BR724" s="135"/>
      <c r="BS724" s="135"/>
      <c r="BT724" s="135"/>
      <c r="BU724" s="135"/>
      <c r="BV724" s="135"/>
      <c r="BW724" s="135"/>
      <c r="BX724" s="135"/>
      <c r="BY724" s="135"/>
      <c r="BZ724" s="135"/>
      <c r="CA724" s="135"/>
      <c r="CB724" s="135"/>
      <c r="CC724" s="135"/>
      <c r="CD724" s="135"/>
      <c r="CE724" s="135"/>
      <c r="CF724" s="135"/>
      <c r="CG724" s="135"/>
      <c r="CH724" s="135"/>
      <c r="CI724" s="135"/>
      <c r="CJ724" s="135"/>
      <c r="CK724" s="135"/>
      <c r="CL724" s="135"/>
      <c r="CM724" s="135"/>
      <c r="CN724" s="135"/>
    </row>
    <row r="725" spans="1:92" ht="14.25" customHeight="1" x14ac:dyDescent="0.35"/>
    <row r="726" spans="1:92" ht="14.25" customHeight="1" x14ac:dyDescent="0.35">
      <c r="D726" s="121" t="s">
        <v>431</v>
      </c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V726" s="288" t="s">
        <v>451</v>
      </c>
      <c r="AW726" s="288"/>
      <c r="AX726" s="288"/>
      <c r="AY726" s="288"/>
      <c r="AZ726" s="288"/>
      <c r="BA726" s="288"/>
      <c r="BB726" s="288"/>
      <c r="BC726" s="288"/>
      <c r="BD726" s="288"/>
      <c r="BE726" s="288"/>
      <c r="BF726" s="288"/>
      <c r="BG726" s="288"/>
      <c r="BH726" s="288"/>
      <c r="BI726" s="288"/>
      <c r="BJ726" s="288"/>
      <c r="BK726" s="288"/>
      <c r="BL726" s="288"/>
      <c r="BM726" s="288"/>
      <c r="BN726" s="288"/>
      <c r="BO726" s="288"/>
      <c r="BP726" s="288"/>
      <c r="BQ726" s="288"/>
      <c r="BR726" s="288"/>
      <c r="BS726" s="288"/>
      <c r="BT726" s="288"/>
      <c r="BU726" s="288"/>
      <c r="BV726" s="288"/>
      <c r="BW726" s="288"/>
      <c r="BX726" s="288"/>
      <c r="BY726" s="288"/>
      <c r="BZ726" s="288"/>
      <c r="CA726" s="288"/>
      <c r="CB726" s="288"/>
      <c r="CC726" s="288"/>
      <c r="CD726" s="288"/>
      <c r="CE726" s="288"/>
      <c r="CF726" s="288"/>
      <c r="CG726" s="288"/>
      <c r="CH726" s="288"/>
      <c r="CI726" s="288"/>
      <c r="CJ726" s="288"/>
      <c r="CK726" s="288"/>
      <c r="CL726" s="288"/>
      <c r="CM726" s="288"/>
      <c r="CN726" s="288"/>
    </row>
    <row r="727" spans="1:92" ht="14.25" customHeight="1" x14ac:dyDescent="0.35"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V727" s="288"/>
      <c r="AW727" s="288"/>
      <c r="AX727" s="288"/>
      <c r="AY727" s="288"/>
      <c r="AZ727" s="288"/>
      <c r="BA727" s="288"/>
      <c r="BB727" s="288"/>
      <c r="BC727" s="288"/>
      <c r="BD727" s="288"/>
      <c r="BE727" s="288"/>
      <c r="BF727" s="288"/>
      <c r="BG727" s="288"/>
      <c r="BH727" s="288"/>
      <c r="BI727" s="288"/>
      <c r="BJ727" s="288"/>
      <c r="BK727" s="288"/>
      <c r="BL727" s="288"/>
      <c r="BM727" s="288"/>
      <c r="BN727" s="288"/>
      <c r="BO727" s="288"/>
      <c r="BP727" s="288"/>
      <c r="BQ727" s="288"/>
      <c r="BR727" s="288"/>
      <c r="BS727" s="288"/>
      <c r="BT727" s="288"/>
      <c r="BU727" s="288"/>
      <c r="BV727" s="288"/>
      <c r="BW727" s="288"/>
      <c r="BX727" s="288"/>
      <c r="BY727" s="288"/>
      <c r="BZ727" s="288"/>
      <c r="CA727" s="288"/>
      <c r="CB727" s="288"/>
      <c r="CC727" s="288"/>
      <c r="CD727" s="288"/>
      <c r="CE727" s="288"/>
      <c r="CF727" s="288"/>
      <c r="CG727" s="288"/>
      <c r="CH727" s="288"/>
      <c r="CI727" s="288"/>
      <c r="CJ727" s="288"/>
      <c r="CK727" s="288"/>
      <c r="CL727" s="288"/>
      <c r="CM727" s="288"/>
      <c r="CN727" s="288"/>
    </row>
    <row r="728" spans="1:92" ht="14.25" customHeight="1" x14ac:dyDescent="0.35"/>
    <row r="729" spans="1:92" ht="14.25" customHeight="1" x14ac:dyDescent="0.35">
      <c r="D729" s="188" t="s">
        <v>432</v>
      </c>
      <c r="E729" s="188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  <c r="AA729" s="188"/>
      <c r="AB729" s="188"/>
      <c r="AC729" s="188"/>
      <c r="AD729" s="188"/>
      <c r="AE729" s="188"/>
      <c r="AF729" s="188"/>
      <c r="AG729" s="188"/>
      <c r="AH729" s="188"/>
      <c r="AI729" s="188"/>
      <c r="AJ729" s="188"/>
      <c r="AK729" s="188"/>
      <c r="AL729" s="188"/>
      <c r="AM729" s="188"/>
      <c r="AN729" s="188"/>
      <c r="AO729" s="188"/>
      <c r="AP729" s="188"/>
      <c r="AQ729" s="188"/>
      <c r="AR729" s="188"/>
      <c r="AS729" s="122"/>
      <c r="AT729" s="122"/>
      <c r="AV729" s="260" t="s">
        <v>452</v>
      </c>
      <c r="AW729" s="260"/>
      <c r="AX729" s="260"/>
      <c r="AY729" s="260"/>
      <c r="AZ729" s="260"/>
      <c r="BA729" s="260"/>
      <c r="BB729" s="260"/>
      <c r="BC729" s="260"/>
      <c r="BD729" s="260"/>
      <c r="BE729" s="260"/>
      <c r="BF729" s="260"/>
      <c r="BG729" s="260"/>
      <c r="BH729" s="260"/>
      <c r="BI729" s="260"/>
      <c r="BJ729" s="260"/>
      <c r="BK729" s="260"/>
      <c r="BL729" s="260"/>
      <c r="BM729" s="260"/>
      <c r="BN729" s="260"/>
      <c r="BO729" s="260"/>
      <c r="BP729" s="260"/>
      <c r="BQ729" s="260"/>
      <c r="BR729" s="260"/>
      <c r="BS729" s="260"/>
      <c r="BT729" s="260"/>
      <c r="BU729" s="260"/>
      <c r="BV729" s="260"/>
      <c r="BW729" s="260"/>
      <c r="BX729" s="260"/>
      <c r="BY729" s="260"/>
      <c r="BZ729" s="260"/>
      <c r="CA729" s="260"/>
      <c r="CB729" s="260"/>
      <c r="CC729" s="260"/>
      <c r="CD729" s="260"/>
      <c r="CE729" s="260"/>
      <c r="CF729" s="260"/>
      <c r="CG729" s="260"/>
      <c r="CH729" s="260"/>
      <c r="CI729" s="260"/>
      <c r="CJ729" s="260"/>
      <c r="CK729" s="260"/>
      <c r="CL729" s="260"/>
      <c r="CM729" s="260"/>
      <c r="CN729" s="260"/>
    </row>
    <row r="730" spans="1:92" ht="14.25" customHeight="1" x14ac:dyDescent="0.35">
      <c r="D730" s="190"/>
      <c r="E730" s="190"/>
      <c r="F730" s="190"/>
      <c r="G730" s="190"/>
      <c r="H730" s="190"/>
      <c r="I730" s="190"/>
      <c r="J730" s="190"/>
      <c r="K730" s="190"/>
      <c r="L730" s="190"/>
      <c r="M730" s="190"/>
      <c r="N730" s="190"/>
      <c r="O730" s="190"/>
      <c r="P730" s="190"/>
      <c r="Q730" s="190"/>
      <c r="R730" s="190"/>
      <c r="S730" s="190"/>
      <c r="T730" s="190"/>
      <c r="U730" s="190"/>
      <c r="V730" s="190"/>
      <c r="W730" s="190"/>
      <c r="X730" s="190"/>
      <c r="Y730" s="190"/>
      <c r="Z730" s="190"/>
      <c r="AA730" s="190"/>
      <c r="AB730" s="190"/>
      <c r="AC730" s="190"/>
      <c r="AD730" s="190"/>
      <c r="AE730" s="190"/>
      <c r="AF730" s="190"/>
      <c r="AG730" s="190"/>
      <c r="AH730" s="190"/>
      <c r="AI730" s="190"/>
      <c r="AJ730" s="190"/>
      <c r="AK730" s="190"/>
      <c r="AL730" s="190"/>
      <c r="AM730" s="190"/>
      <c r="AN730" s="190"/>
      <c r="AO730" s="190"/>
      <c r="AP730" s="190"/>
      <c r="AQ730" s="190"/>
      <c r="AR730" s="190"/>
      <c r="AS730" s="123"/>
      <c r="AT730" s="123"/>
      <c r="AV730" s="261"/>
      <c r="AW730" s="261"/>
      <c r="AX730" s="261"/>
      <c r="AY730" s="261"/>
      <c r="AZ730" s="261"/>
      <c r="BA730" s="261"/>
      <c r="BB730" s="261"/>
      <c r="BC730" s="261"/>
      <c r="BD730" s="261"/>
      <c r="BE730" s="261"/>
      <c r="BF730" s="261"/>
      <c r="BG730" s="261"/>
      <c r="BH730" s="261"/>
      <c r="BI730" s="261"/>
      <c r="BJ730" s="261"/>
      <c r="BK730" s="261"/>
      <c r="BL730" s="261"/>
      <c r="BM730" s="261"/>
      <c r="BN730" s="261"/>
      <c r="BO730" s="261"/>
      <c r="BP730" s="261"/>
      <c r="BQ730" s="261"/>
      <c r="BR730" s="261"/>
      <c r="BS730" s="261"/>
      <c r="BT730" s="261"/>
      <c r="BU730" s="261"/>
      <c r="BV730" s="261"/>
      <c r="BW730" s="261"/>
      <c r="BX730" s="261"/>
      <c r="BY730" s="261"/>
      <c r="BZ730" s="261"/>
      <c r="CA730" s="261"/>
      <c r="CB730" s="261"/>
      <c r="CC730" s="261"/>
      <c r="CD730" s="261"/>
      <c r="CE730" s="261"/>
      <c r="CF730" s="261"/>
      <c r="CG730" s="261"/>
      <c r="CH730" s="261"/>
      <c r="CI730" s="261"/>
      <c r="CJ730" s="261"/>
      <c r="CK730" s="261"/>
      <c r="CL730" s="261"/>
      <c r="CM730" s="261"/>
      <c r="CN730" s="261"/>
    </row>
    <row r="731" spans="1:92" ht="14.25" customHeight="1" x14ac:dyDescent="0.35">
      <c r="D731" s="498" t="s">
        <v>437</v>
      </c>
      <c r="E731" s="499"/>
      <c r="F731" s="499"/>
      <c r="G731" s="499"/>
      <c r="H731" s="499"/>
      <c r="I731" s="499"/>
      <c r="J731" s="499"/>
      <c r="K731" s="499"/>
      <c r="L731" s="499"/>
      <c r="M731" s="499"/>
      <c r="N731" s="499"/>
      <c r="O731" s="499"/>
      <c r="P731" s="499"/>
      <c r="Q731" s="499"/>
      <c r="R731" s="499"/>
      <c r="S731" s="499"/>
      <c r="T731" s="499"/>
      <c r="U731" s="499"/>
      <c r="V731" s="499"/>
      <c r="W731" s="499"/>
      <c r="X731" s="499"/>
      <c r="Y731" s="499"/>
      <c r="Z731" s="499"/>
      <c r="AA731" s="499"/>
      <c r="AB731" s="499"/>
      <c r="AC731" s="499"/>
      <c r="AD731" s="499"/>
      <c r="AE731" s="499"/>
      <c r="AF731" s="499"/>
      <c r="AG731" s="499"/>
      <c r="AH731" s="499"/>
      <c r="AI731" s="499"/>
      <c r="AJ731" s="499"/>
      <c r="AK731" s="499"/>
      <c r="AL731" s="499"/>
      <c r="AM731" s="499"/>
      <c r="AN731" s="499"/>
      <c r="AO731" s="499"/>
      <c r="AP731" s="499"/>
      <c r="AQ731" s="499"/>
      <c r="AR731" s="499"/>
      <c r="AS731" s="499"/>
      <c r="AT731" s="582"/>
      <c r="AV731" s="276" t="s">
        <v>453</v>
      </c>
      <c r="AW731" s="277"/>
      <c r="AX731" s="277"/>
      <c r="AY731" s="277"/>
      <c r="AZ731" s="277"/>
      <c r="BA731" s="277"/>
      <c r="BB731" s="277"/>
      <c r="BC731" s="277"/>
      <c r="BD731" s="277"/>
      <c r="BE731" s="278"/>
      <c r="BF731" s="276" t="s">
        <v>454</v>
      </c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8"/>
      <c r="BS731" s="289" t="s">
        <v>455</v>
      </c>
      <c r="BT731" s="289"/>
      <c r="BU731" s="289"/>
      <c r="BV731" s="289"/>
      <c r="BW731" s="289"/>
      <c r="BX731" s="289"/>
      <c r="BY731" s="289"/>
      <c r="BZ731" s="289"/>
      <c r="CA731" s="289"/>
      <c r="CB731" s="289"/>
      <c r="CC731" s="289"/>
      <c r="CD731" s="289" t="s">
        <v>456</v>
      </c>
      <c r="CE731" s="289"/>
      <c r="CF731" s="289"/>
      <c r="CG731" s="289"/>
      <c r="CH731" s="289"/>
      <c r="CI731" s="289"/>
      <c r="CJ731" s="289"/>
      <c r="CK731" s="289"/>
      <c r="CL731" s="289"/>
      <c r="CM731" s="289"/>
      <c r="CN731" s="289"/>
    </row>
    <row r="732" spans="1:92" ht="14.25" customHeight="1" x14ac:dyDescent="0.35">
      <c r="D732" s="498" t="s">
        <v>433</v>
      </c>
      <c r="E732" s="499"/>
      <c r="F732" s="499"/>
      <c r="G732" s="499"/>
      <c r="H732" s="499"/>
      <c r="I732" s="499"/>
      <c r="J732" s="499"/>
      <c r="K732" s="582"/>
      <c r="L732" s="498" t="s">
        <v>434</v>
      </c>
      <c r="M732" s="499"/>
      <c r="N732" s="499"/>
      <c r="O732" s="499"/>
      <c r="P732" s="499"/>
      <c r="Q732" s="499"/>
      <c r="R732" s="499"/>
      <c r="S732" s="582"/>
      <c r="T732" s="498" t="s">
        <v>435</v>
      </c>
      <c r="U732" s="499"/>
      <c r="V732" s="499"/>
      <c r="W732" s="499"/>
      <c r="X732" s="499"/>
      <c r="Y732" s="499"/>
      <c r="Z732" s="499"/>
      <c r="AA732" s="499"/>
      <c r="AB732" s="582"/>
      <c r="AC732" s="498" t="s">
        <v>391</v>
      </c>
      <c r="AD732" s="499"/>
      <c r="AE732" s="499"/>
      <c r="AF732" s="499"/>
      <c r="AG732" s="499"/>
      <c r="AH732" s="499"/>
      <c r="AI732" s="499"/>
      <c r="AJ732" s="499"/>
      <c r="AK732" s="582"/>
      <c r="AL732" s="498" t="s">
        <v>436</v>
      </c>
      <c r="AM732" s="499"/>
      <c r="AN732" s="499"/>
      <c r="AO732" s="499"/>
      <c r="AP732" s="499"/>
      <c r="AQ732" s="499"/>
      <c r="AR732" s="499"/>
      <c r="AS732" s="499"/>
      <c r="AT732" s="582"/>
      <c r="AV732" s="282"/>
      <c r="AW732" s="283"/>
      <c r="AX732" s="283"/>
      <c r="AY732" s="283"/>
      <c r="AZ732" s="283"/>
      <c r="BA732" s="283"/>
      <c r="BB732" s="283"/>
      <c r="BC732" s="283"/>
      <c r="BD732" s="283"/>
      <c r="BE732" s="284"/>
      <c r="BF732" s="282"/>
      <c r="BG732" s="283"/>
      <c r="BH732" s="283"/>
      <c r="BI732" s="283"/>
      <c r="BJ732" s="283"/>
      <c r="BK732" s="283"/>
      <c r="BL732" s="283"/>
      <c r="BM732" s="283"/>
      <c r="BN732" s="283"/>
      <c r="BO732" s="283"/>
      <c r="BP732" s="283"/>
      <c r="BQ732" s="283"/>
      <c r="BR732" s="284"/>
      <c r="BS732" s="289"/>
      <c r="BT732" s="289"/>
      <c r="BU732" s="289"/>
      <c r="BV732" s="289"/>
      <c r="BW732" s="289"/>
      <c r="BX732" s="289"/>
      <c r="BY732" s="289"/>
      <c r="BZ732" s="289"/>
      <c r="CA732" s="289"/>
      <c r="CB732" s="289"/>
      <c r="CC732" s="289"/>
      <c r="CD732" s="289"/>
      <c r="CE732" s="289"/>
      <c r="CF732" s="289"/>
      <c r="CG732" s="289"/>
      <c r="CH732" s="289"/>
      <c r="CI732" s="289"/>
      <c r="CJ732" s="289"/>
      <c r="CK732" s="289"/>
      <c r="CL732" s="289"/>
      <c r="CM732" s="289"/>
      <c r="CN732" s="289"/>
    </row>
    <row r="733" spans="1:92" ht="14.25" customHeight="1" x14ac:dyDescent="0.35">
      <c r="D733" s="498" t="s">
        <v>183</v>
      </c>
      <c r="E733" s="499"/>
      <c r="F733" s="499"/>
      <c r="G733" s="582"/>
      <c r="H733" s="498" t="s">
        <v>124</v>
      </c>
      <c r="I733" s="499"/>
      <c r="J733" s="499"/>
      <c r="K733" s="582"/>
      <c r="L733" s="498" t="s">
        <v>183</v>
      </c>
      <c r="M733" s="499"/>
      <c r="N733" s="499"/>
      <c r="O733" s="582"/>
      <c r="P733" s="498" t="s">
        <v>124</v>
      </c>
      <c r="Q733" s="499"/>
      <c r="R733" s="499"/>
      <c r="S733" s="582"/>
      <c r="T733" s="498" t="s">
        <v>183</v>
      </c>
      <c r="U733" s="499"/>
      <c r="V733" s="499"/>
      <c r="W733" s="582"/>
      <c r="X733" s="498" t="s">
        <v>124</v>
      </c>
      <c r="Y733" s="499"/>
      <c r="Z733" s="499"/>
      <c r="AA733" s="499"/>
      <c r="AB733" s="582"/>
      <c r="AC733" s="498" t="s">
        <v>183</v>
      </c>
      <c r="AD733" s="499"/>
      <c r="AE733" s="499"/>
      <c r="AF733" s="582"/>
      <c r="AG733" s="498" t="s">
        <v>124</v>
      </c>
      <c r="AH733" s="499"/>
      <c r="AI733" s="499"/>
      <c r="AJ733" s="499"/>
      <c r="AK733" s="582"/>
      <c r="AL733" s="498" t="s">
        <v>183</v>
      </c>
      <c r="AM733" s="499"/>
      <c r="AN733" s="499"/>
      <c r="AO733" s="582"/>
      <c r="AP733" s="498" t="s">
        <v>124</v>
      </c>
      <c r="AQ733" s="499"/>
      <c r="AR733" s="499"/>
      <c r="AS733" s="499"/>
      <c r="AT733" s="582"/>
      <c r="AU733" s="2"/>
      <c r="AV733" s="286">
        <v>60063</v>
      </c>
      <c r="AW733" s="272"/>
      <c r="AX733" s="272"/>
      <c r="AY733" s="272"/>
      <c r="AZ733" s="272"/>
      <c r="BA733" s="272"/>
      <c r="BB733" s="272"/>
      <c r="BC733" s="272"/>
      <c r="BD733" s="272"/>
      <c r="BE733" s="272"/>
      <c r="BF733" s="287">
        <v>54548.67</v>
      </c>
      <c r="BG733" s="287"/>
      <c r="BH733" s="287"/>
      <c r="BI733" s="287"/>
      <c r="BJ733" s="287"/>
      <c r="BK733" s="287"/>
      <c r="BL733" s="287"/>
      <c r="BM733" s="287"/>
      <c r="BN733" s="287"/>
      <c r="BO733" s="287"/>
      <c r="BP733" s="287"/>
      <c r="BQ733" s="287"/>
      <c r="BR733" s="287"/>
      <c r="BS733" s="272">
        <v>62</v>
      </c>
      <c r="BT733" s="272"/>
      <c r="BU733" s="272"/>
      <c r="BV733" s="272"/>
      <c r="BW733" s="272"/>
      <c r="BX733" s="272"/>
      <c r="BY733" s="272"/>
      <c r="BZ733" s="272"/>
      <c r="CA733" s="272"/>
      <c r="CB733" s="272"/>
      <c r="CC733" s="272"/>
      <c r="CD733" s="272" t="s">
        <v>709</v>
      </c>
      <c r="CE733" s="272"/>
      <c r="CF733" s="272"/>
      <c r="CG733" s="272"/>
      <c r="CH733" s="272"/>
      <c r="CI733" s="272"/>
      <c r="CJ733" s="272"/>
      <c r="CK733" s="272"/>
      <c r="CL733" s="272"/>
      <c r="CM733" s="272"/>
      <c r="CN733" s="272"/>
    </row>
    <row r="734" spans="1:92" ht="14.25" customHeight="1" x14ac:dyDescent="0.35">
      <c r="D734" s="245">
        <v>7532</v>
      </c>
      <c r="E734" s="246"/>
      <c r="F734" s="246"/>
      <c r="G734" s="247"/>
      <c r="H734" s="245">
        <v>756</v>
      </c>
      <c r="I734" s="246"/>
      <c r="J734" s="246"/>
      <c r="K734" s="247"/>
      <c r="L734" s="245">
        <v>488</v>
      </c>
      <c r="M734" s="246"/>
      <c r="N734" s="246"/>
      <c r="O734" s="247"/>
      <c r="P734" s="245">
        <v>77</v>
      </c>
      <c r="Q734" s="246"/>
      <c r="R734" s="246"/>
      <c r="S734" s="247"/>
      <c r="T734" s="245">
        <v>24</v>
      </c>
      <c r="U734" s="246"/>
      <c r="V734" s="246"/>
      <c r="W734" s="247"/>
      <c r="X734" s="245">
        <v>44</v>
      </c>
      <c r="Y734" s="246"/>
      <c r="Z734" s="246"/>
      <c r="AA734" s="246"/>
      <c r="AB734" s="247"/>
      <c r="AC734" s="245">
        <v>38</v>
      </c>
      <c r="AD734" s="246"/>
      <c r="AE734" s="246"/>
      <c r="AF734" s="247"/>
      <c r="AG734" s="245">
        <v>8</v>
      </c>
      <c r="AH734" s="246"/>
      <c r="AI734" s="246"/>
      <c r="AJ734" s="246"/>
      <c r="AK734" s="247"/>
      <c r="AL734" s="245">
        <v>49</v>
      </c>
      <c r="AM734" s="246"/>
      <c r="AN734" s="246"/>
      <c r="AO734" s="247"/>
      <c r="AP734" s="245">
        <v>65</v>
      </c>
      <c r="AQ734" s="246"/>
      <c r="AR734" s="246"/>
      <c r="AS734" s="246"/>
      <c r="AT734" s="247"/>
      <c r="AV734" s="272"/>
      <c r="AW734" s="272"/>
      <c r="AX734" s="272"/>
      <c r="AY734" s="272"/>
      <c r="AZ734" s="272"/>
      <c r="BA734" s="272"/>
      <c r="BB734" s="272"/>
      <c r="BC734" s="272"/>
      <c r="BD734" s="272"/>
      <c r="BE734" s="272"/>
      <c r="BF734" s="287"/>
      <c r="BG734" s="287"/>
      <c r="BH734" s="287"/>
      <c r="BI734" s="287"/>
      <c r="BJ734" s="287"/>
      <c r="BK734" s="287"/>
      <c r="BL734" s="287"/>
      <c r="BM734" s="287"/>
      <c r="BN734" s="287"/>
      <c r="BO734" s="287"/>
      <c r="BP734" s="287"/>
      <c r="BQ734" s="287"/>
      <c r="BR734" s="287"/>
      <c r="BS734" s="272"/>
      <c r="BT734" s="272"/>
      <c r="BU734" s="272"/>
      <c r="BV734" s="272"/>
      <c r="BW734" s="272"/>
      <c r="BX734" s="272"/>
      <c r="BY734" s="272"/>
      <c r="BZ734" s="272"/>
      <c r="CA734" s="272"/>
      <c r="CB734" s="272"/>
      <c r="CC734" s="272"/>
      <c r="CD734" s="272"/>
      <c r="CE734" s="272"/>
      <c r="CF734" s="272"/>
      <c r="CG734" s="272"/>
      <c r="CH734" s="272"/>
      <c r="CI734" s="272"/>
      <c r="CJ734" s="272"/>
      <c r="CK734" s="272"/>
      <c r="CL734" s="272"/>
      <c r="CM734" s="272"/>
      <c r="CN734" s="272"/>
    </row>
    <row r="735" spans="1:92" ht="14.25" customHeight="1" x14ac:dyDescent="0.35">
      <c r="D735" s="133" t="s">
        <v>438</v>
      </c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  <c r="AF735" s="133"/>
      <c r="AG735" s="133"/>
      <c r="AH735" s="133"/>
      <c r="AI735" s="133"/>
      <c r="AJ735" s="133"/>
      <c r="AK735" s="133"/>
      <c r="AL735" s="133"/>
      <c r="AM735" s="133"/>
      <c r="AN735" s="133"/>
      <c r="AO735" s="133"/>
      <c r="AP735" s="133"/>
      <c r="AQ735" s="133"/>
      <c r="AR735" s="133"/>
      <c r="AS735" s="133"/>
      <c r="AT735" s="133"/>
      <c r="AV735" s="365" t="s">
        <v>820</v>
      </c>
      <c r="AW735" s="365"/>
      <c r="AX735" s="365"/>
      <c r="AY735" s="365"/>
      <c r="AZ735" s="365"/>
      <c r="BA735" s="365"/>
      <c r="BB735" s="365"/>
      <c r="BC735" s="365"/>
      <c r="BD735" s="365"/>
      <c r="BE735" s="365"/>
      <c r="BF735" s="365"/>
      <c r="BG735" s="365"/>
      <c r="BH735" s="365"/>
      <c r="BI735" s="365"/>
      <c r="BJ735" s="365"/>
      <c r="BK735" s="365"/>
      <c r="BL735" s="365"/>
      <c r="BM735" s="365"/>
      <c r="BN735" s="365"/>
      <c r="BO735" s="365"/>
      <c r="BP735" s="365"/>
      <c r="BQ735" s="365"/>
      <c r="BR735" s="365"/>
      <c r="BS735" s="365"/>
      <c r="BT735" s="365"/>
      <c r="BU735" s="365"/>
      <c r="BV735" s="365"/>
      <c r="BW735" s="365"/>
      <c r="BX735" s="365"/>
      <c r="BY735" s="365"/>
      <c r="BZ735" s="365"/>
      <c r="CA735" s="365"/>
      <c r="CB735" s="365"/>
      <c r="CC735" s="365"/>
      <c r="CD735" s="365"/>
      <c r="CE735" s="365"/>
      <c r="CF735" s="365"/>
      <c r="CG735" s="365"/>
      <c r="CH735" s="365"/>
      <c r="CI735" s="365"/>
      <c r="CJ735" s="365"/>
      <c r="CK735" s="365"/>
      <c r="CL735" s="365"/>
      <c r="CM735" s="365"/>
      <c r="CN735" s="365"/>
    </row>
    <row r="736" spans="1:92" ht="14.25" customHeight="1" x14ac:dyDescent="0.35">
      <c r="AV736" s="87"/>
      <c r="AW736" s="87"/>
      <c r="AX736" s="87"/>
      <c r="AY736" s="87"/>
      <c r="AZ736" s="87"/>
      <c r="BA736" s="87"/>
      <c r="BB736" s="87"/>
      <c r="BC736" s="87"/>
      <c r="BD736" s="87"/>
      <c r="BE736" s="87"/>
      <c r="BF736" s="87"/>
      <c r="BG736" s="87"/>
      <c r="BH736" s="87"/>
      <c r="BI736" s="87"/>
      <c r="BJ736" s="87"/>
      <c r="BK736" s="87"/>
      <c r="BL736" s="87"/>
      <c r="BM736" s="87"/>
      <c r="BN736" s="87"/>
      <c r="BO736" s="87"/>
      <c r="BP736" s="87"/>
      <c r="BQ736" s="87"/>
      <c r="BR736" s="87"/>
      <c r="BS736" s="87"/>
      <c r="BT736" s="87"/>
      <c r="BU736" s="87"/>
      <c r="BV736" s="87"/>
      <c r="BW736" s="87"/>
      <c r="BX736" s="87"/>
      <c r="BY736" s="87"/>
      <c r="BZ736" s="87"/>
      <c r="CA736" s="87"/>
      <c r="CB736" s="87"/>
      <c r="CC736" s="87"/>
      <c r="CD736" s="87"/>
      <c r="CE736" s="87"/>
      <c r="CF736" s="87"/>
      <c r="CG736" s="87"/>
      <c r="CH736" s="87"/>
      <c r="CI736" s="87"/>
      <c r="CJ736" s="87"/>
      <c r="CK736" s="87"/>
      <c r="CL736" s="87"/>
    </row>
    <row r="737" spans="4:92" ht="14.25" customHeight="1" x14ac:dyDescent="0.35">
      <c r="D737" s="188" t="s">
        <v>439</v>
      </c>
      <c r="E737" s="188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  <c r="Z737" s="188"/>
      <c r="AA737" s="188"/>
      <c r="AB737" s="188"/>
      <c r="AC737" s="188"/>
      <c r="AD737" s="188"/>
      <c r="AE737" s="188"/>
      <c r="AF737" s="188"/>
      <c r="AG737" s="188"/>
      <c r="AH737" s="188"/>
      <c r="AI737" s="188"/>
      <c r="AJ737" s="188"/>
      <c r="AK737" s="188"/>
      <c r="AL737" s="188"/>
      <c r="AM737" s="188"/>
      <c r="AN737" s="188"/>
      <c r="AO737" s="188"/>
      <c r="AP737" s="188"/>
      <c r="AQ737" s="122"/>
      <c r="AR737" s="122"/>
      <c r="AS737" s="122"/>
      <c r="AT737" s="122"/>
      <c r="AV737" s="288" t="s">
        <v>457</v>
      </c>
      <c r="AW737" s="288"/>
      <c r="AX737" s="288"/>
      <c r="AY737" s="288"/>
      <c r="AZ737" s="288"/>
      <c r="BA737" s="288"/>
      <c r="BB737" s="288"/>
      <c r="BC737" s="288"/>
      <c r="BD737" s="288"/>
      <c r="BE737" s="288"/>
      <c r="BF737" s="288"/>
      <c r="BG737" s="288"/>
      <c r="BH737" s="288"/>
      <c r="BI737" s="288"/>
      <c r="BJ737" s="288"/>
      <c r="BK737" s="288"/>
      <c r="BL737" s="288"/>
      <c r="BM737" s="288"/>
      <c r="BN737" s="288"/>
      <c r="BO737" s="288"/>
      <c r="BP737" s="288"/>
      <c r="BQ737" s="288"/>
      <c r="BR737" s="288"/>
      <c r="BS737" s="288"/>
      <c r="BT737" s="288"/>
      <c r="BU737" s="288"/>
      <c r="BV737" s="288"/>
      <c r="BW737" s="288"/>
      <c r="BX737" s="288"/>
      <c r="BY737" s="288"/>
      <c r="BZ737" s="288"/>
      <c r="CA737" s="288"/>
      <c r="CB737" s="288"/>
      <c r="CC737" s="288"/>
      <c r="CD737" s="288"/>
      <c r="CE737" s="288"/>
      <c r="CF737" s="288"/>
      <c r="CG737" s="288"/>
      <c r="CH737" s="288"/>
      <c r="CI737" s="288"/>
      <c r="CJ737" s="288"/>
      <c r="CK737" s="288"/>
      <c r="CL737" s="288"/>
      <c r="CM737" s="288"/>
      <c r="CN737" s="288"/>
    </row>
    <row r="738" spans="4:92" ht="14.25" customHeight="1" x14ac:dyDescent="0.35">
      <c r="D738" s="190"/>
      <c r="E738" s="190"/>
      <c r="F738" s="190"/>
      <c r="G738" s="190"/>
      <c r="H738" s="190"/>
      <c r="I738" s="190"/>
      <c r="J738" s="190"/>
      <c r="K738" s="190"/>
      <c r="L738" s="190"/>
      <c r="M738" s="190"/>
      <c r="N738" s="190"/>
      <c r="O738" s="190"/>
      <c r="P738" s="190"/>
      <c r="Q738" s="190"/>
      <c r="R738" s="190"/>
      <c r="S738" s="190"/>
      <c r="T738" s="190"/>
      <c r="U738" s="190"/>
      <c r="V738" s="190"/>
      <c r="W738" s="190"/>
      <c r="X738" s="190"/>
      <c r="Y738" s="190"/>
      <c r="Z738" s="190"/>
      <c r="AA738" s="190"/>
      <c r="AB738" s="190"/>
      <c r="AC738" s="190"/>
      <c r="AD738" s="190"/>
      <c r="AE738" s="190"/>
      <c r="AF738" s="190"/>
      <c r="AG738" s="190"/>
      <c r="AH738" s="190"/>
      <c r="AI738" s="190"/>
      <c r="AJ738" s="190"/>
      <c r="AK738" s="190"/>
      <c r="AL738" s="190"/>
      <c r="AM738" s="190"/>
      <c r="AN738" s="190"/>
      <c r="AO738" s="190"/>
      <c r="AP738" s="190"/>
      <c r="AQ738" s="123"/>
      <c r="AR738" s="123"/>
      <c r="AS738" s="123"/>
      <c r="AT738" s="123"/>
      <c r="AV738" s="288"/>
      <c r="AW738" s="288"/>
      <c r="AX738" s="288"/>
      <c r="AY738" s="288"/>
      <c r="AZ738" s="288"/>
      <c r="BA738" s="288"/>
      <c r="BB738" s="288"/>
      <c r="BC738" s="288"/>
      <c r="BD738" s="288"/>
      <c r="BE738" s="288"/>
      <c r="BF738" s="288"/>
      <c r="BG738" s="288"/>
      <c r="BH738" s="288"/>
      <c r="BI738" s="288"/>
      <c r="BJ738" s="288"/>
      <c r="BK738" s="288"/>
      <c r="BL738" s="288"/>
      <c r="BM738" s="288"/>
      <c r="BN738" s="288"/>
      <c r="BO738" s="288"/>
      <c r="BP738" s="288"/>
      <c r="BQ738" s="288"/>
      <c r="BR738" s="288"/>
      <c r="BS738" s="288"/>
      <c r="BT738" s="288"/>
      <c r="BU738" s="288"/>
      <c r="BV738" s="288"/>
      <c r="BW738" s="288"/>
      <c r="BX738" s="288"/>
      <c r="BY738" s="288"/>
      <c r="BZ738" s="288"/>
      <c r="CA738" s="288"/>
      <c r="CB738" s="288"/>
      <c r="CC738" s="288"/>
      <c r="CD738" s="288"/>
      <c r="CE738" s="288"/>
      <c r="CF738" s="288"/>
      <c r="CG738" s="288"/>
      <c r="CH738" s="288"/>
      <c r="CI738" s="288"/>
      <c r="CJ738" s="288"/>
      <c r="CK738" s="288"/>
      <c r="CL738" s="288"/>
      <c r="CM738" s="288"/>
      <c r="CN738" s="288"/>
    </row>
    <row r="739" spans="4:92" ht="14.25" customHeight="1" x14ac:dyDescent="0.35">
      <c r="D739" s="441" t="s">
        <v>440</v>
      </c>
      <c r="E739" s="442"/>
      <c r="F739" s="442"/>
      <c r="G739" s="442"/>
      <c r="H739" s="442"/>
      <c r="I739" s="442"/>
      <c r="J739" s="442"/>
      <c r="K739" s="442"/>
      <c r="L739" s="442"/>
      <c r="M739" s="442"/>
      <c r="N739" s="442"/>
      <c r="O739" s="442"/>
      <c r="P739" s="442"/>
      <c r="Q739" s="442"/>
      <c r="R739" s="442"/>
      <c r="S739" s="442"/>
      <c r="T739" s="442"/>
      <c r="U739" s="442"/>
      <c r="V739" s="443"/>
      <c r="W739" s="498" t="s">
        <v>441</v>
      </c>
      <c r="X739" s="499"/>
      <c r="Y739" s="499"/>
      <c r="Z739" s="499"/>
      <c r="AA739" s="499"/>
      <c r="AB739" s="499"/>
      <c r="AC739" s="499"/>
      <c r="AD739" s="499"/>
      <c r="AE739" s="499"/>
      <c r="AF739" s="499"/>
      <c r="AG739" s="499"/>
      <c r="AH739" s="582"/>
      <c r="AI739" s="498" t="s">
        <v>184</v>
      </c>
      <c r="AJ739" s="499"/>
      <c r="AK739" s="499"/>
      <c r="AL739" s="499"/>
      <c r="AM739" s="499"/>
      <c r="AN739" s="499"/>
      <c r="AO739" s="499"/>
      <c r="AP739" s="499"/>
      <c r="AQ739" s="499"/>
      <c r="AR739" s="499"/>
      <c r="AS739" s="499"/>
      <c r="AT739" s="582"/>
    </row>
    <row r="740" spans="4:92" ht="14.25" customHeight="1" x14ac:dyDescent="0.35">
      <c r="D740" s="444"/>
      <c r="E740" s="445"/>
      <c r="F740" s="445"/>
      <c r="G740" s="445"/>
      <c r="H740" s="445"/>
      <c r="I740" s="445"/>
      <c r="J740" s="445"/>
      <c r="K740" s="445"/>
      <c r="L740" s="445"/>
      <c r="M740" s="445"/>
      <c r="N740" s="445"/>
      <c r="O740" s="445"/>
      <c r="P740" s="445"/>
      <c r="Q740" s="445"/>
      <c r="R740" s="445"/>
      <c r="S740" s="445"/>
      <c r="T740" s="445"/>
      <c r="U740" s="445"/>
      <c r="V740" s="446"/>
      <c r="W740" s="498" t="s">
        <v>183</v>
      </c>
      <c r="X740" s="499"/>
      <c r="Y740" s="499"/>
      <c r="Z740" s="499"/>
      <c r="AA740" s="499"/>
      <c r="AB740" s="582"/>
      <c r="AC740" s="498" t="s">
        <v>124</v>
      </c>
      <c r="AD740" s="499"/>
      <c r="AE740" s="499"/>
      <c r="AF740" s="499"/>
      <c r="AG740" s="499"/>
      <c r="AH740" s="582"/>
      <c r="AI740" s="498" t="s">
        <v>183</v>
      </c>
      <c r="AJ740" s="499"/>
      <c r="AK740" s="499"/>
      <c r="AL740" s="499"/>
      <c r="AM740" s="499"/>
      <c r="AN740" s="582"/>
      <c r="AO740" s="498" t="s">
        <v>124</v>
      </c>
      <c r="AP740" s="499"/>
      <c r="AQ740" s="499"/>
      <c r="AR740" s="499"/>
      <c r="AS740" s="499"/>
      <c r="AT740" s="582"/>
      <c r="AV740" s="260" t="s">
        <v>458</v>
      </c>
      <c r="AW740" s="260"/>
      <c r="AX740" s="260"/>
      <c r="AY740" s="260"/>
      <c r="AZ740" s="260"/>
      <c r="BA740" s="260"/>
      <c r="BB740" s="260"/>
      <c r="BC740" s="260"/>
      <c r="BD740" s="260"/>
      <c r="BE740" s="260"/>
      <c r="BF740" s="260"/>
      <c r="BG740" s="260"/>
      <c r="BH740" s="260"/>
      <c r="BI740" s="260"/>
      <c r="BJ740" s="260"/>
      <c r="BK740" s="260"/>
      <c r="BL740" s="260"/>
      <c r="BM740" s="260"/>
      <c r="BN740" s="260"/>
      <c r="BO740" s="260"/>
      <c r="BP740" s="260"/>
      <c r="BQ740" s="260"/>
      <c r="BR740" s="260"/>
      <c r="BS740" s="260"/>
      <c r="BT740" s="260"/>
      <c r="BU740" s="260"/>
      <c r="BV740" s="260"/>
      <c r="BW740" s="260"/>
      <c r="BX740" s="260"/>
      <c r="BY740" s="260"/>
      <c r="BZ740" s="260"/>
      <c r="CA740" s="260"/>
      <c r="CB740" s="260"/>
      <c r="CC740" s="260"/>
      <c r="CD740" s="260"/>
      <c r="CE740" s="260"/>
      <c r="CF740" s="260"/>
      <c r="CG740" s="260"/>
      <c r="CH740" s="260"/>
      <c r="CI740" s="260"/>
      <c r="CJ740" s="260"/>
      <c r="CK740" s="260"/>
      <c r="CL740" s="260"/>
      <c r="CM740" s="260"/>
      <c r="CN740" s="260"/>
    </row>
    <row r="741" spans="4:92" ht="14.25" customHeight="1" x14ac:dyDescent="0.35">
      <c r="D741" s="593">
        <v>1</v>
      </c>
      <c r="E741" s="594"/>
      <c r="F741" s="594"/>
      <c r="G741" s="594"/>
      <c r="H741" s="594"/>
      <c r="I741" s="594"/>
      <c r="J741" s="594"/>
      <c r="K741" s="594"/>
      <c r="L741" s="594"/>
      <c r="M741" s="594"/>
      <c r="N741" s="594"/>
      <c r="O741" s="594"/>
      <c r="P741" s="594"/>
      <c r="Q741" s="594"/>
      <c r="R741" s="594"/>
      <c r="S741" s="594"/>
      <c r="T741" s="594"/>
      <c r="U741" s="594"/>
      <c r="V741" s="595"/>
      <c r="W741" s="248">
        <v>1705</v>
      </c>
      <c r="X741" s="250"/>
      <c r="Y741" s="250"/>
      <c r="Z741" s="250"/>
      <c r="AA741" s="250"/>
      <c r="AB741" s="251"/>
      <c r="AC741" s="248">
        <v>98</v>
      </c>
      <c r="AD741" s="250"/>
      <c r="AE741" s="250"/>
      <c r="AF741" s="250"/>
      <c r="AG741" s="250"/>
      <c r="AH741" s="251"/>
      <c r="AI741" s="592">
        <f>+W741/(AC741+W741)</f>
        <v>0.94564614531336666</v>
      </c>
      <c r="AJ741" s="225"/>
      <c r="AK741" s="225"/>
      <c r="AL741" s="225"/>
      <c r="AM741" s="225"/>
      <c r="AN741" s="226"/>
      <c r="AO741" s="592">
        <f>+AC741/(W741+AC741)</f>
        <v>5.4353854686633389E-2</v>
      </c>
      <c r="AP741" s="225"/>
      <c r="AQ741" s="225"/>
      <c r="AR741" s="225"/>
      <c r="AS741" s="225"/>
      <c r="AT741" s="226"/>
      <c r="AV741" s="261"/>
      <c r="AW741" s="261"/>
      <c r="AX741" s="261"/>
      <c r="AY741" s="261"/>
      <c r="AZ741" s="261"/>
      <c r="BA741" s="261"/>
      <c r="BB741" s="261"/>
      <c r="BC741" s="261"/>
      <c r="BD741" s="261"/>
      <c r="BE741" s="261"/>
      <c r="BF741" s="261"/>
      <c r="BG741" s="261"/>
      <c r="BH741" s="261"/>
      <c r="BI741" s="261"/>
      <c r="BJ741" s="261"/>
      <c r="BK741" s="261"/>
      <c r="BL741" s="261"/>
      <c r="BM741" s="261"/>
      <c r="BN741" s="261"/>
      <c r="BO741" s="261"/>
      <c r="BP741" s="261"/>
      <c r="BQ741" s="261"/>
      <c r="BR741" s="261"/>
      <c r="BS741" s="261"/>
      <c r="BT741" s="261"/>
      <c r="BU741" s="261"/>
      <c r="BV741" s="261"/>
      <c r="BW741" s="261"/>
      <c r="BX741" s="261"/>
      <c r="BY741" s="261"/>
      <c r="BZ741" s="261"/>
      <c r="CA741" s="261"/>
      <c r="CB741" s="261"/>
      <c r="CC741" s="261"/>
      <c r="CD741" s="261"/>
      <c r="CE741" s="261"/>
      <c r="CF741" s="261"/>
      <c r="CG741" s="261"/>
      <c r="CH741" s="261"/>
      <c r="CI741" s="261"/>
      <c r="CJ741" s="261"/>
      <c r="CK741" s="261"/>
      <c r="CL741" s="261"/>
      <c r="CM741" s="261"/>
      <c r="CN741" s="261"/>
    </row>
    <row r="742" spans="4:92" ht="14.25" customHeight="1" x14ac:dyDescent="0.35">
      <c r="D742" s="593">
        <v>2</v>
      </c>
      <c r="E742" s="594"/>
      <c r="F742" s="594"/>
      <c r="G742" s="594"/>
      <c r="H742" s="594"/>
      <c r="I742" s="594"/>
      <c r="J742" s="594"/>
      <c r="K742" s="594"/>
      <c r="L742" s="594"/>
      <c r="M742" s="594"/>
      <c r="N742" s="594"/>
      <c r="O742" s="594"/>
      <c r="P742" s="594"/>
      <c r="Q742" s="594"/>
      <c r="R742" s="594"/>
      <c r="S742" s="594"/>
      <c r="T742" s="594"/>
      <c r="U742" s="594"/>
      <c r="V742" s="595"/>
      <c r="W742" s="248">
        <v>5544</v>
      </c>
      <c r="X742" s="250"/>
      <c r="Y742" s="250"/>
      <c r="Z742" s="250"/>
      <c r="AA742" s="250"/>
      <c r="AB742" s="251"/>
      <c r="AC742" s="248">
        <v>224</v>
      </c>
      <c r="AD742" s="250"/>
      <c r="AE742" s="250"/>
      <c r="AF742" s="250"/>
      <c r="AG742" s="250"/>
      <c r="AH742" s="251"/>
      <c r="AI742" s="592">
        <f t="shared" ref="AI742:AI746" si="37">+W742/(AC742+W742)</f>
        <v>0.96116504854368934</v>
      </c>
      <c r="AJ742" s="225"/>
      <c r="AK742" s="225"/>
      <c r="AL742" s="225"/>
      <c r="AM742" s="225"/>
      <c r="AN742" s="226"/>
      <c r="AO742" s="592">
        <f t="shared" ref="AO742:AO746" si="38">+AC742/(W742+AC742)</f>
        <v>3.8834951456310676E-2</v>
      </c>
      <c r="AP742" s="225"/>
      <c r="AQ742" s="225"/>
      <c r="AR742" s="225"/>
      <c r="AS742" s="225"/>
      <c r="AT742" s="226"/>
      <c r="AV742" s="276" t="s">
        <v>459</v>
      </c>
      <c r="AW742" s="277"/>
      <c r="AX742" s="277"/>
      <c r="AY742" s="277"/>
      <c r="AZ742" s="277"/>
      <c r="BA742" s="277"/>
      <c r="BB742" s="277"/>
      <c r="BC742" s="277"/>
      <c r="BD742" s="278"/>
      <c r="BE742" s="289" t="s">
        <v>446</v>
      </c>
      <c r="BF742" s="289"/>
      <c r="BG742" s="289"/>
      <c r="BH742" s="289"/>
      <c r="BI742" s="289"/>
      <c r="BJ742" s="289"/>
      <c r="BK742" s="289"/>
      <c r="BL742" s="289"/>
      <c r="BM742" s="289"/>
      <c r="BN742" s="276" t="s">
        <v>460</v>
      </c>
      <c r="BO742" s="277"/>
      <c r="BP742" s="277"/>
      <c r="BQ742" s="277"/>
      <c r="BR742" s="277"/>
      <c r="BS742" s="277"/>
      <c r="BT742" s="277"/>
      <c r="BU742" s="277"/>
      <c r="BV742" s="278"/>
      <c r="BW742" s="276" t="s">
        <v>461</v>
      </c>
      <c r="BX742" s="277"/>
      <c r="BY742" s="277"/>
      <c r="BZ742" s="277"/>
      <c r="CA742" s="277"/>
      <c r="CB742" s="277"/>
      <c r="CC742" s="277"/>
      <c r="CD742" s="277"/>
      <c r="CE742" s="278"/>
      <c r="CF742" s="276" t="s">
        <v>462</v>
      </c>
      <c r="CG742" s="277"/>
      <c r="CH742" s="277"/>
      <c r="CI742" s="277"/>
      <c r="CJ742" s="277"/>
      <c r="CK742" s="277"/>
      <c r="CL742" s="277"/>
      <c r="CM742" s="277"/>
      <c r="CN742" s="278"/>
    </row>
    <row r="743" spans="4:92" ht="14.25" customHeight="1" x14ac:dyDescent="0.35">
      <c r="D743" s="593">
        <v>3</v>
      </c>
      <c r="E743" s="594"/>
      <c r="F743" s="594"/>
      <c r="G743" s="594"/>
      <c r="H743" s="594"/>
      <c r="I743" s="594"/>
      <c r="J743" s="594"/>
      <c r="K743" s="594"/>
      <c r="L743" s="594"/>
      <c r="M743" s="594"/>
      <c r="N743" s="594"/>
      <c r="O743" s="594"/>
      <c r="P743" s="594"/>
      <c r="Q743" s="594"/>
      <c r="R743" s="594"/>
      <c r="S743" s="594"/>
      <c r="T743" s="594"/>
      <c r="U743" s="594"/>
      <c r="V743" s="595"/>
      <c r="W743" s="248">
        <v>244</v>
      </c>
      <c r="X743" s="250"/>
      <c r="Y743" s="250"/>
      <c r="Z743" s="250"/>
      <c r="AA743" s="250"/>
      <c r="AB743" s="251"/>
      <c r="AC743" s="248">
        <v>261</v>
      </c>
      <c r="AD743" s="250"/>
      <c r="AE743" s="250"/>
      <c r="AF743" s="250"/>
      <c r="AG743" s="250"/>
      <c r="AH743" s="251"/>
      <c r="AI743" s="592">
        <f t="shared" si="37"/>
        <v>0.48316831683168315</v>
      </c>
      <c r="AJ743" s="225"/>
      <c r="AK743" s="225"/>
      <c r="AL743" s="225"/>
      <c r="AM743" s="225"/>
      <c r="AN743" s="226"/>
      <c r="AO743" s="592">
        <f t="shared" si="38"/>
        <v>0.51683168316831685</v>
      </c>
      <c r="AP743" s="225"/>
      <c r="AQ743" s="225"/>
      <c r="AR743" s="225"/>
      <c r="AS743" s="225"/>
      <c r="AT743" s="226"/>
      <c r="AV743" s="279"/>
      <c r="AW743" s="280"/>
      <c r="AX743" s="280"/>
      <c r="AY743" s="280"/>
      <c r="AZ743" s="280"/>
      <c r="BA743" s="280"/>
      <c r="BB743" s="280"/>
      <c r="BC743" s="280"/>
      <c r="BD743" s="281"/>
      <c r="BE743" s="289"/>
      <c r="BF743" s="289"/>
      <c r="BG743" s="289"/>
      <c r="BH743" s="289"/>
      <c r="BI743" s="289"/>
      <c r="BJ743" s="289"/>
      <c r="BK743" s="289"/>
      <c r="BL743" s="289"/>
      <c r="BM743" s="289"/>
      <c r="BN743" s="279"/>
      <c r="BO743" s="280"/>
      <c r="BP743" s="280"/>
      <c r="BQ743" s="280"/>
      <c r="BR743" s="280"/>
      <c r="BS743" s="280"/>
      <c r="BT743" s="280"/>
      <c r="BU743" s="280"/>
      <c r="BV743" s="281"/>
      <c r="BW743" s="279"/>
      <c r="BX743" s="280"/>
      <c r="BY743" s="280"/>
      <c r="BZ743" s="280"/>
      <c r="CA743" s="280"/>
      <c r="CB743" s="280"/>
      <c r="CC743" s="280"/>
      <c r="CD743" s="280"/>
      <c r="CE743" s="281"/>
      <c r="CF743" s="279"/>
      <c r="CG743" s="280"/>
      <c r="CH743" s="280"/>
      <c r="CI743" s="280"/>
      <c r="CJ743" s="280"/>
      <c r="CK743" s="280"/>
      <c r="CL743" s="280"/>
      <c r="CM743" s="280"/>
      <c r="CN743" s="281"/>
    </row>
    <row r="744" spans="4:92" ht="14.25" customHeight="1" x14ac:dyDescent="0.35">
      <c r="D744" s="383">
        <v>4</v>
      </c>
      <c r="E744" s="384"/>
      <c r="F744" s="384"/>
      <c r="G744" s="384"/>
      <c r="H744" s="384"/>
      <c r="I744" s="384"/>
      <c r="J744" s="384"/>
      <c r="K744" s="384"/>
      <c r="L744" s="384"/>
      <c r="M744" s="384"/>
      <c r="N744" s="384"/>
      <c r="O744" s="384"/>
      <c r="P744" s="384"/>
      <c r="Q744" s="384"/>
      <c r="R744" s="384"/>
      <c r="S744" s="384"/>
      <c r="T744" s="384"/>
      <c r="U744" s="384"/>
      <c r="V744" s="385"/>
      <c r="W744" s="248">
        <v>12</v>
      </c>
      <c r="X744" s="250"/>
      <c r="Y744" s="250"/>
      <c r="Z744" s="250"/>
      <c r="AA744" s="250"/>
      <c r="AB744" s="251"/>
      <c r="AC744" s="248">
        <v>141</v>
      </c>
      <c r="AD744" s="250"/>
      <c r="AE744" s="250"/>
      <c r="AF744" s="250"/>
      <c r="AG744" s="250"/>
      <c r="AH744" s="251"/>
      <c r="AI744" s="592">
        <f t="shared" si="37"/>
        <v>7.8431372549019607E-2</v>
      </c>
      <c r="AJ744" s="225"/>
      <c r="AK744" s="225"/>
      <c r="AL744" s="225"/>
      <c r="AM744" s="225"/>
      <c r="AN744" s="226"/>
      <c r="AO744" s="592">
        <f t="shared" si="38"/>
        <v>0.92156862745098034</v>
      </c>
      <c r="AP744" s="225"/>
      <c r="AQ744" s="225"/>
      <c r="AR744" s="225"/>
      <c r="AS744" s="225"/>
      <c r="AT744" s="226"/>
      <c r="AV744" s="282"/>
      <c r="AW744" s="283"/>
      <c r="AX744" s="283"/>
      <c r="AY744" s="283"/>
      <c r="AZ744" s="283"/>
      <c r="BA744" s="283"/>
      <c r="BB744" s="283"/>
      <c r="BC744" s="283"/>
      <c r="BD744" s="284"/>
      <c r="BE744" s="289"/>
      <c r="BF744" s="289"/>
      <c r="BG744" s="289"/>
      <c r="BH744" s="289"/>
      <c r="BI744" s="289"/>
      <c r="BJ744" s="289"/>
      <c r="BK744" s="289"/>
      <c r="BL744" s="289"/>
      <c r="BM744" s="289"/>
      <c r="BN744" s="282"/>
      <c r="BO744" s="283"/>
      <c r="BP744" s="283"/>
      <c r="BQ744" s="283"/>
      <c r="BR744" s="283"/>
      <c r="BS744" s="283"/>
      <c r="BT744" s="283"/>
      <c r="BU744" s="283"/>
      <c r="BV744" s="284"/>
      <c r="BW744" s="282"/>
      <c r="BX744" s="283"/>
      <c r="BY744" s="283"/>
      <c r="BZ744" s="283"/>
      <c r="CA744" s="283"/>
      <c r="CB744" s="283"/>
      <c r="CC744" s="283"/>
      <c r="CD744" s="283"/>
      <c r="CE744" s="284"/>
      <c r="CF744" s="282"/>
      <c r="CG744" s="283"/>
      <c r="CH744" s="283"/>
      <c r="CI744" s="283"/>
      <c r="CJ744" s="283"/>
      <c r="CK744" s="283"/>
      <c r="CL744" s="283"/>
      <c r="CM744" s="283"/>
      <c r="CN744" s="284"/>
    </row>
    <row r="745" spans="4:92" ht="15" customHeight="1" x14ac:dyDescent="0.35">
      <c r="D745" s="383">
        <v>5</v>
      </c>
      <c r="E745" s="384"/>
      <c r="F745" s="384"/>
      <c r="G745" s="384"/>
      <c r="H745" s="384"/>
      <c r="I745" s="384"/>
      <c r="J745" s="384"/>
      <c r="K745" s="384"/>
      <c r="L745" s="384"/>
      <c r="M745" s="384"/>
      <c r="N745" s="384"/>
      <c r="O745" s="384"/>
      <c r="P745" s="384"/>
      <c r="Q745" s="384"/>
      <c r="R745" s="384"/>
      <c r="S745" s="384"/>
      <c r="T745" s="384"/>
      <c r="U745" s="384"/>
      <c r="V745" s="385"/>
      <c r="W745" s="248">
        <v>17</v>
      </c>
      <c r="X745" s="250"/>
      <c r="Y745" s="250"/>
      <c r="Z745" s="250"/>
      <c r="AA745" s="250"/>
      <c r="AB745" s="251"/>
      <c r="AC745" s="248">
        <v>25</v>
      </c>
      <c r="AD745" s="250"/>
      <c r="AE745" s="250"/>
      <c r="AF745" s="250"/>
      <c r="AG745" s="250"/>
      <c r="AH745" s="251"/>
      <c r="AI745" s="592">
        <f t="shared" si="37"/>
        <v>0.40476190476190477</v>
      </c>
      <c r="AJ745" s="225"/>
      <c r="AK745" s="225"/>
      <c r="AL745" s="225"/>
      <c r="AM745" s="225"/>
      <c r="AN745" s="226"/>
      <c r="AO745" s="592">
        <f t="shared" si="38"/>
        <v>0.59523809523809523</v>
      </c>
      <c r="AP745" s="225"/>
      <c r="AQ745" s="225"/>
      <c r="AR745" s="225"/>
      <c r="AS745" s="225"/>
      <c r="AT745" s="226"/>
      <c r="AV745" s="285" t="s">
        <v>899</v>
      </c>
      <c r="AW745" s="285"/>
      <c r="AX745" s="285"/>
      <c r="AY745" s="285"/>
      <c r="AZ745" s="285"/>
      <c r="BA745" s="285"/>
      <c r="BB745" s="285"/>
      <c r="BC745" s="285"/>
      <c r="BD745" s="285"/>
      <c r="BE745" s="285">
        <v>100</v>
      </c>
      <c r="BF745" s="285"/>
      <c r="BG745" s="285"/>
      <c r="BH745" s="285"/>
      <c r="BI745" s="285"/>
      <c r="BJ745" s="285"/>
      <c r="BK745" s="285"/>
      <c r="BL745" s="285"/>
      <c r="BM745" s="285"/>
      <c r="BN745" s="285">
        <v>3</v>
      </c>
      <c r="BO745" s="285"/>
      <c r="BP745" s="285"/>
      <c r="BQ745" s="285"/>
      <c r="BR745" s="285"/>
      <c r="BS745" s="285"/>
      <c r="BT745" s="285"/>
      <c r="BU745" s="285"/>
      <c r="BV745" s="285"/>
      <c r="BW745" s="285">
        <v>2</v>
      </c>
      <c r="BX745" s="285"/>
      <c r="BY745" s="285"/>
      <c r="BZ745" s="285"/>
      <c r="CA745" s="285"/>
      <c r="CB745" s="285"/>
      <c r="CC745" s="285"/>
      <c r="CD745" s="285"/>
      <c r="CE745" s="285"/>
      <c r="CF745" s="285" t="s">
        <v>900</v>
      </c>
      <c r="CG745" s="285"/>
      <c r="CH745" s="285"/>
      <c r="CI745" s="285"/>
      <c r="CJ745" s="285"/>
      <c r="CK745" s="285"/>
      <c r="CL745" s="285"/>
      <c r="CM745" s="285"/>
      <c r="CN745" s="285"/>
    </row>
    <row r="746" spans="4:92" ht="17.25" customHeight="1" x14ac:dyDescent="0.35">
      <c r="D746" s="383">
        <v>6</v>
      </c>
      <c r="E746" s="384"/>
      <c r="F746" s="384"/>
      <c r="G746" s="384"/>
      <c r="H746" s="384"/>
      <c r="I746" s="384"/>
      <c r="J746" s="384"/>
      <c r="K746" s="384"/>
      <c r="L746" s="384"/>
      <c r="M746" s="384"/>
      <c r="N746" s="384"/>
      <c r="O746" s="384"/>
      <c r="P746" s="384"/>
      <c r="Q746" s="384"/>
      <c r="R746" s="384"/>
      <c r="S746" s="384"/>
      <c r="T746" s="384"/>
      <c r="U746" s="384"/>
      <c r="V746" s="385"/>
      <c r="W746" s="248">
        <v>10</v>
      </c>
      <c r="X746" s="250"/>
      <c r="Y746" s="250"/>
      <c r="Z746" s="250"/>
      <c r="AA746" s="250"/>
      <c r="AB746" s="251"/>
      <c r="AC746" s="248">
        <v>7</v>
      </c>
      <c r="AD746" s="250"/>
      <c r="AE746" s="250"/>
      <c r="AF746" s="250"/>
      <c r="AG746" s="250"/>
      <c r="AH746" s="251"/>
      <c r="AI746" s="592">
        <f t="shared" si="37"/>
        <v>0.58823529411764708</v>
      </c>
      <c r="AJ746" s="225"/>
      <c r="AK746" s="225"/>
      <c r="AL746" s="225"/>
      <c r="AM746" s="225"/>
      <c r="AN746" s="226"/>
      <c r="AO746" s="592">
        <f t="shared" si="38"/>
        <v>0.41176470588235292</v>
      </c>
      <c r="AP746" s="225"/>
      <c r="AQ746" s="225"/>
      <c r="AR746" s="225"/>
      <c r="AS746" s="225"/>
      <c r="AT746" s="226"/>
      <c r="AV746" s="285"/>
      <c r="AW746" s="285"/>
      <c r="AX746" s="285"/>
      <c r="AY746" s="285"/>
      <c r="AZ746" s="285"/>
      <c r="BA746" s="285"/>
      <c r="BB746" s="285"/>
      <c r="BC746" s="285"/>
      <c r="BD746" s="285"/>
      <c r="BE746" s="285"/>
      <c r="BF746" s="285"/>
      <c r="BG746" s="285"/>
      <c r="BH746" s="285"/>
      <c r="BI746" s="285"/>
      <c r="BJ746" s="285"/>
      <c r="BK746" s="285"/>
      <c r="BL746" s="285"/>
      <c r="BM746" s="285"/>
      <c r="BN746" s="285"/>
      <c r="BO746" s="285"/>
      <c r="BP746" s="285"/>
      <c r="BQ746" s="285"/>
      <c r="BR746" s="285"/>
      <c r="BS746" s="285"/>
      <c r="BT746" s="285"/>
      <c r="BU746" s="285"/>
      <c r="BV746" s="285"/>
      <c r="BW746" s="285"/>
      <c r="BX746" s="285"/>
      <c r="BY746" s="285"/>
      <c r="BZ746" s="285"/>
      <c r="CA746" s="285"/>
      <c r="CB746" s="285"/>
      <c r="CC746" s="285"/>
      <c r="CD746" s="285"/>
      <c r="CE746" s="285"/>
      <c r="CF746" s="285"/>
      <c r="CG746" s="285"/>
      <c r="CH746" s="285"/>
      <c r="CI746" s="285"/>
      <c r="CJ746" s="285"/>
      <c r="CK746" s="285"/>
      <c r="CL746" s="285"/>
      <c r="CM746" s="285"/>
      <c r="CN746" s="285"/>
    </row>
    <row r="747" spans="4:92" ht="14.25" customHeight="1" x14ac:dyDescent="0.35">
      <c r="D747" s="133" t="s">
        <v>438</v>
      </c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  <c r="AF747" s="133"/>
      <c r="AG747" s="133"/>
      <c r="AH747" s="133"/>
      <c r="AI747" s="133"/>
      <c r="AJ747" s="133"/>
      <c r="AK747" s="133"/>
      <c r="AL747" s="133"/>
      <c r="AM747" s="133"/>
      <c r="AN747" s="133"/>
      <c r="AO747" s="133"/>
      <c r="AP747" s="133"/>
      <c r="AQ747" s="133"/>
      <c r="AR747" s="133"/>
      <c r="AS747" s="133"/>
      <c r="AT747" s="133"/>
      <c r="AV747" s="365" t="s">
        <v>821</v>
      </c>
      <c r="AW747" s="365"/>
      <c r="AX747" s="365"/>
      <c r="AY747" s="365"/>
      <c r="AZ747" s="365"/>
      <c r="BA747" s="365"/>
      <c r="BB747" s="365"/>
      <c r="BC747" s="365"/>
      <c r="BD747" s="365"/>
      <c r="BE747" s="365"/>
      <c r="BF747" s="365"/>
      <c r="BG747" s="365"/>
      <c r="BH747" s="365"/>
      <c r="BI747" s="365"/>
      <c r="BJ747" s="365"/>
      <c r="BK747" s="365"/>
      <c r="BL747" s="365"/>
      <c r="BM747" s="365"/>
      <c r="BN747" s="365"/>
      <c r="BO747" s="365"/>
      <c r="BP747" s="365"/>
      <c r="BQ747" s="365"/>
      <c r="BR747" s="365"/>
      <c r="BS747" s="365"/>
      <c r="BT747" s="365"/>
      <c r="BU747" s="365"/>
      <c r="BV747" s="365"/>
      <c r="BW747" s="365"/>
      <c r="BX747" s="365"/>
      <c r="BY747" s="365"/>
      <c r="BZ747" s="365"/>
      <c r="CA747" s="365"/>
      <c r="CB747" s="365"/>
      <c r="CC747" s="365"/>
      <c r="CD747" s="365"/>
      <c r="CE747" s="365"/>
      <c r="CF747" s="365"/>
      <c r="CG747" s="365"/>
      <c r="CH747" s="365"/>
      <c r="CI747" s="365"/>
      <c r="CJ747" s="365"/>
      <c r="CK747" s="365"/>
      <c r="CL747" s="365"/>
      <c r="CM747" s="365"/>
      <c r="CN747" s="365"/>
    </row>
    <row r="748" spans="4:92" ht="14.25" customHeight="1" x14ac:dyDescent="0.35"/>
    <row r="749" spans="4:92" ht="14.25" customHeight="1" x14ac:dyDescent="0.35">
      <c r="D749" s="288" t="s">
        <v>442</v>
      </c>
      <c r="E749" s="288"/>
      <c r="F749" s="288"/>
      <c r="G749" s="288"/>
      <c r="H749" s="288"/>
      <c r="I749" s="288"/>
      <c r="J749" s="288"/>
      <c r="K749" s="288"/>
      <c r="L749" s="288"/>
      <c r="M749" s="288"/>
      <c r="N749" s="288"/>
      <c r="O749" s="288"/>
      <c r="P749" s="288"/>
      <c r="Q749" s="288"/>
      <c r="R749" s="288"/>
      <c r="S749" s="288"/>
      <c r="T749" s="288"/>
      <c r="U749" s="288"/>
      <c r="V749" s="288"/>
      <c r="W749" s="288"/>
      <c r="X749" s="288"/>
      <c r="Y749" s="288"/>
      <c r="Z749" s="288"/>
      <c r="AA749" s="288"/>
      <c r="AB749" s="288"/>
      <c r="AC749" s="288"/>
      <c r="AD749" s="288"/>
      <c r="AE749" s="288"/>
      <c r="AF749" s="288"/>
      <c r="AG749" s="288"/>
      <c r="AH749" s="288"/>
      <c r="AI749" s="288"/>
      <c r="AJ749" s="288"/>
      <c r="AK749" s="288"/>
      <c r="AL749" s="288"/>
      <c r="AM749" s="288"/>
      <c r="AN749" s="288"/>
      <c r="AO749" s="288"/>
      <c r="AP749" s="288"/>
      <c r="AQ749" s="288"/>
      <c r="AR749" s="288"/>
      <c r="AS749" s="288"/>
      <c r="AT749" s="288"/>
      <c r="AU749" s="13"/>
      <c r="AV749" s="288" t="s">
        <v>463</v>
      </c>
      <c r="AW749" s="288"/>
      <c r="AX749" s="288"/>
      <c r="AY749" s="288"/>
      <c r="AZ749" s="288"/>
      <c r="BA749" s="288"/>
      <c r="BB749" s="288"/>
      <c r="BC749" s="288"/>
      <c r="BD749" s="288"/>
      <c r="BE749" s="288"/>
      <c r="BF749" s="288"/>
      <c r="BG749" s="288"/>
      <c r="BH749" s="288"/>
      <c r="BI749" s="288"/>
      <c r="BJ749" s="288"/>
      <c r="BK749" s="288"/>
      <c r="BL749" s="288"/>
      <c r="BM749" s="288"/>
      <c r="BN749" s="288"/>
      <c r="BO749" s="288"/>
      <c r="BP749" s="288"/>
      <c r="BQ749" s="288"/>
      <c r="BR749" s="288"/>
      <c r="BS749" s="288"/>
      <c r="BT749" s="288"/>
      <c r="BU749" s="288"/>
      <c r="BV749" s="288"/>
      <c r="BW749" s="288"/>
      <c r="BX749" s="288"/>
      <c r="BY749" s="288"/>
      <c r="BZ749" s="288"/>
      <c r="CA749" s="288"/>
      <c r="CB749" s="288"/>
      <c r="CC749" s="288"/>
      <c r="CD749" s="288"/>
      <c r="CE749" s="288"/>
      <c r="CF749" s="288"/>
      <c r="CG749" s="288"/>
      <c r="CH749" s="288"/>
      <c r="CI749" s="288"/>
      <c r="CJ749" s="288"/>
      <c r="CK749" s="288"/>
      <c r="CL749" s="288"/>
      <c r="CM749" s="288"/>
      <c r="CN749" s="288"/>
    </row>
    <row r="750" spans="4:92" ht="14.25" customHeight="1" x14ac:dyDescent="0.35">
      <c r="D750" s="288"/>
      <c r="E750" s="288"/>
      <c r="F750" s="288"/>
      <c r="G750" s="288"/>
      <c r="H750" s="288"/>
      <c r="I750" s="288"/>
      <c r="J750" s="288"/>
      <c r="K750" s="288"/>
      <c r="L750" s="288"/>
      <c r="M750" s="288"/>
      <c r="N750" s="288"/>
      <c r="O750" s="288"/>
      <c r="P750" s="288"/>
      <c r="Q750" s="288"/>
      <c r="R750" s="288"/>
      <c r="S750" s="288"/>
      <c r="T750" s="288"/>
      <c r="U750" s="288"/>
      <c r="V750" s="288"/>
      <c r="W750" s="288"/>
      <c r="X750" s="288"/>
      <c r="Y750" s="288"/>
      <c r="Z750" s="288"/>
      <c r="AA750" s="288"/>
      <c r="AB750" s="288"/>
      <c r="AC750" s="288"/>
      <c r="AD750" s="288"/>
      <c r="AE750" s="288"/>
      <c r="AF750" s="288"/>
      <c r="AG750" s="288"/>
      <c r="AH750" s="288"/>
      <c r="AI750" s="288"/>
      <c r="AJ750" s="288"/>
      <c r="AK750" s="288"/>
      <c r="AL750" s="288"/>
      <c r="AM750" s="288"/>
      <c r="AN750" s="288"/>
      <c r="AO750" s="288"/>
      <c r="AP750" s="288"/>
      <c r="AQ750" s="288"/>
      <c r="AR750" s="288"/>
      <c r="AS750" s="288"/>
      <c r="AT750" s="288"/>
      <c r="AU750" s="13"/>
      <c r="AV750" s="288"/>
      <c r="AW750" s="288"/>
      <c r="AX750" s="288"/>
      <c r="AY750" s="288"/>
      <c r="AZ750" s="288"/>
      <c r="BA750" s="288"/>
      <c r="BB750" s="288"/>
      <c r="BC750" s="288"/>
      <c r="BD750" s="288"/>
      <c r="BE750" s="288"/>
      <c r="BF750" s="288"/>
      <c r="BG750" s="288"/>
      <c r="BH750" s="288"/>
      <c r="BI750" s="288"/>
      <c r="BJ750" s="288"/>
      <c r="BK750" s="288"/>
      <c r="BL750" s="288"/>
      <c r="BM750" s="288"/>
      <c r="BN750" s="288"/>
      <c r="BO750" s="288"/>
      <c r="BP750" s="288"/>
      <c r="BQ750" s="288"/>
      <c r="BR750" s="288"/>
      <c r="BS750" s="288"/>
      <c r="BT750" s="288"/>
      <c r="BU750" s="288"/>
      <c r="BV750" s="288"/>
      <c r="BW750" s="288"/>
      <c r="BX750" s="288"/>
      <c r="BY750" s="288"/>
      <c r="BZ750" s="288"/>
      <c r="CA750" s="288"/>
      <c r="CB750" s="288"/>
      <c r="CC750" s="288"/>
      <c r="CD750" s="288"/>
      <c r="CE750" s="288"/>
      <c r="CF750" s="288"/>
      <c r="CG750" s="288"/>
      <c r="CH750" s="288"/>
      <c r="CI750" s="288"/>
      <c r="CJ750" s="288"/>
      <c r="CK750" s="288"/>
      <c r="CL750" s="288"/>
      <c r="CM750" s="288"/>
      <c r="CN750" s="288"/>
    </row>
    <row r="751" spans="4:92" ht="14.25" customHeight="1" x14ac:dyDescent="0.35"/>
    <row r="752" spans="4:92" ht="14.25" customHeight="1" x14ac:dyDescent="0.35">
      <c r="D752" s="188" t="s">
        <v>443</v>
      </c>
      <c r="E752" s="188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  <c r="Z752" s="188"/>
      <c r="AA752" s="188"/>
      <c r="AB752" s="188"/>
      <c r="AC752" s="188"/>
      <c r="AD752" s="188"/>
      <c r="AE752" s="188"/>
      <c r="AF752" s="188"/>
      <c r="AG752" s="188"/>
      <c r="AH752" s="188"/>
      <c r="AI752" s="188"/>
      <c r="AJ752" s="188"/>
      <c r="AK752" s="188"/>
      <c r="AL752" s="188"/>
      <c r="AM752" s="188"/>
      <c r="AN752" s="188"/>
      <c r="AO752" s="188"/>
      <c r="AP752" s="188"/>
      <c r="AQ752" s="188"/>
      <c r="AR752" s="122"/>
      <c r="AS752" s="122"/>
      <c r="AT752" s="122"/>
      <c r="AU752" s="3"/>
      <c r="AV752" s="260" t="s">
        <v>464</v>
      </c>
      <c r="AW752" s="260"/>
      <c r="AX752" s="260"/>
      <c r="AY752" s="260"/>
      <c r="AZ752" s="260"/>
      <c r="BA752" s="260"/>
      <c r="BB752" s="260"/>
      <c r="BC752" s="260"/>
      <c r="BD752" s="260"/>
      <c r="BE752" s="260"/>
      <c r="BF752" s="260"/>
      <c r="BG752" s="260"/>
      <c r="BH752" s="260"/>
      <c r="BI752" s="260"/>
      <c r="BJ752" s="260"/>
      <c r="BK752" s="260"/>
      <c r="BL752" s="260"/>
      <c r="BM752" s="260"/>
      <c r="BN752" s="260"/>
      <c r="BO752" s="260"/>
      <c r="BP752" s="260"/>
      <c r="BQ752" s="260"/>
      <c r="BR752" s="260"/>
      <c r="BS752" s="260"/>
      <c r="BT752" s="260"/>
      <c r="BU752" s="260"/>
      <c r="BV752" s="260"/>
      <c r="BW752" s="260"/>
      <c r="BX752" s="260"/>
      <c r="BY752" s="260"/>
      <c r="BZ752" s="260"/>
      <c r="CA752" s="260"/>
      <c r="CB752" s="260"/>
      <c r="CC752" s="260"/>
      <c r="CD752" s="260"/>
      <c r="CE752" s="260"/>
      <c r="CF752" s="260"/>
      <c r="CG752" s="260"/>
      <c r="CH752" s="260"/>
      <c r="CI752" s="260"/>
      <c r="CJ752" s="260"/>
      <c r="CK752" s="260"/>
      <c r="CL752" s="260"/>
    </row>
    <row r="753" spans="4:92" ht="14.25" customHeight="1" x14ac:dyDescent="0.35">
      <c r="D753" s="190"/>
      <c r="E753" s="190"/>
      <c r="F753" s="190"/>
      <c r="G753" s="190"/>
      <c r="H753" s="190"/>
      <c r="I753" s="190"/>
      <c r="J753" s="190"/>
      <c r="K753" s="190"/>
      <c r="L753" s="190"/>
      <c r="M753" s="190"/>
      <c r="N753" s="190"/>
      <c r="O753" s="190"/>
      <c r="P753" s="190"/>
      <c r="Q753" s="190"/>
      <c r="R753" s="190"/>
      <c r="S753" s="190"/>
      <c r="T753" s="190"/>
      <c r="U753" s="190"/>
      <c r="V753" s="190"/>
      <c r="W753" s="190"/>
      <c r="X753" s="190"/>
      <c r="Y753" s="190"/>
      <c r="Z753" s="190"/>
      <c r="AA753" s="190"/>
      <c r="AB753" s="190"/>
      <c r="AC753" s="190"/>
      <c r="AD753" s="190"/>
      <c r="AE753" s="190"/>
      <c r="AF753" s="190"/>
      <c r="AG753" s="190"/>
      <c r="AH753" s="190"/>
      <c r="AI753" s="190"/>
      <c r="AJ753" s="190"/>
      <c r="AK753" s="190"/>
      <c r="AL753" s="190"/>
      <c r="AM753" s="190"/>
      <c r="AN753" s="190"/>
      <c r="AO753" s="190"/>
      <c r="AP753" s="190"/>
      <c r="AQ753" s="190"/>
      <c r="AR753" s="123"/>
      <c r="AS753" s="123"/>
      <c r="AT753" s="123"/>
      <c r="AV753" s="260"/>
      <c r="AW753" s="260"/>
      <c r="AX753" s="260"/>
      <c r="AY753" s="260"/>
      <c r="AZ753" s="260"/>
      <c r="BA753" s="260"/>
      <c r="BB753" s="260"/>
      <c r="BC753" s="260"/>
      <c r="BD753" s="260"/>
      <c r="BE753" s="260"/>
      <c r="BF753" s="260"/>
      <c r="BG753" s="260"/>
      <c r="BH753" s="260"/>
      <c r="BI753" s="260"/>
      <c r="BJ753" s="260"/>
      <c r="BK753" s="260"/>
      <c r="BL753" s="260"/>
      <c r="BM753" s="260"/>
      <c r="BN753" s="260"/>
      <c r="BO753" s="260"/>
      <c r="BP753" s="260"/>
      <c r="BQ753" s="260"/>
      <c r="BR753" s="260"/>
      <c r="BS753" s="260"/>
      <c r="BT753" s="260"/>
      <c r="BU753" s="260"/>
      <c r="BV753" s="260"/>
      <c r="BW753" s="260"/>
      <c r="BX753" s="260"/>
      <c r="BY753" s="260"/>
      <c r="BZ753" s="260"/>
      <c r="CA753" s="260"/>
      <c r="CB753" s="260"/>
      <c r="CC753" s="260"/>
      <c r="CD753" s="260"/>
      <c r="CE753" s="260"/>
      <c r="CF753" s="260"/>
      <c r="CG753" s="260"/>
      <c r="CH753" s="260"/>
      <c r="CI753" s="260"/>
      <c r="CJ753" s="260"/>
      <c r="CK753" s="260"/>
      <c r="CL753" s="260"/>
    </row>
    <row r="754" spans="4:92" ht="14.25" customHeight="1" x14ac:dyDescent="0.35">
      <c r="D754" s="441" t="s">
        <v>444</v>
      </c>
      <c r="E754" s="442"/>
      <c r="F754" s="442"/>
      <c r="G754" s="442"/>
      <c r="H754" s="442"/>
      <c r="I754" s="442"/>
      <c r="J754" s="442"/>
      <c r="K754" s="442"/>
      <c r="L754" s="442"/>
      <c r="M754" s="442"/>
      <c r="N754" s="442"/>
      <c r="O754" s="442"/>
      <c r="P754" s="442"/>
      <c r="Q754" s="442"/>
      <c r="R754" s="442"/>
      <c r="S754" s="442"/>
      <c r="T754" s="443"/>
      <c r="U754" s="498" t="s">
        <v>441</v>
      </c>
      <c r="V754" s="499"/>
      <c r="W754" s="499"/>
      <c r="X754" s="499"/>
      <c r="Y754" s="499"/>
      <c r="Z754" s="499"/>
      <c r="AA754" s="499"/>
      <c r="AB754" s="499"/>
      <c r="AC754" s="499"/>
      <c r="AD754" s="499"/>
      <c r="AE754" s="499"/>
      <c r="AF754" s="499"/>
      <c r="AG754" s="499"/>
      <c r="AH754" s="582"/>
      <c r="AI754" s="441" t="s">
        <v>445</v>
      </c>
      <c r="AJ754" s="442"/>
      <c r="AK754" s="442"/>
      <c r="AL754" s="442"/>
      <c r="AM754" s="442"/>
      <c r="AN754" s="442"/>
      <c r="AO754" s="442"/>
      <c r="AP754" s="442"/>
      <c r="AQ754" s="442"/>
      <c r="AR754" s="442"/>
      <c r="AS754" s="442"/>
      <c r="AT754" s="443"/>
      <c r="AU754" s="53"/>
      <c r="AV754" s="289" t="s">
        <v>437</v>
      </c>
      <c r="AW754" s="289"/>
      <c r="AX754" s="289"/>
      <c r="AY754" s="289"/>
      <c r="AZ754" s="289"/>
      <c r="BA754" s="289"/>
      <c r="BB754" s="289"/>
      <c r="BC754" s="289"/>
      <c r="BD754" s="289"/>
      <c r="BE754" s="289"/>
      <c r="BF754" s="289"/>
      <c r="BG754" s="289"/>
      <c r="BH754" s="289"/>
      <c r="BI754" s="289"/>
      <c r="BJ754" s="289"/>
      <c r="BK754" s="289"/>
      <c r="BL754" s="289"/>
      <c r="BM754" s="289"/>
      <c r="BN754" s="289"/>
      <c r="BO754" s="289"/>
      <c r="BP754" s="289"/>
      <c r="BQ754" s="289"/>
      <c r="BR754" s="289"/>
      <c r="BS754" s="289"/>
      <c r="BT754" s="289"/>
      <c r="BU754" s="289"/>
      <c r="BV754" s="289"/>
      <c r="BW754" s="289"/>
      <c r="BX754" s="289"/>
      <c r="BY754" s="289"/>
      <c r="BZ754" s="289"/>
      <c r="CA754" s="289"/>
      <c r="CB754" s="289"/>
      <c r="CC754" s="289"/>
      <c r="CD754" s="289"/>
      <c r="CE754" s="289"/>
      <c r="CF754" s="289"/>
      <c r="CG754" s="289"/>
      <c r="CH754" s="289"/>
      <c r="CI754" s="289"/>
      <c r="CJ754" s="289"/>
      <c r="CK754" s="289"/>
      <c r="CL754" s="289"/>
      <c r="CM754" s="289"/>
      <c r="CN754" s="289"/>
    </row>
    <row r="755" spans="4:92" ht="14.25" customHeight="1" x14ac:dyDescent="0.35">
      <c r="D755" s="444"/>
      <c r="E755" s="445"/>
      <c r="F755" s="445"/>
      <c r="G755" s="445"/>
      <c r="H755" s="445"/>
      <c r="I755" s="445"/>
      <c r="J755" s="445"/>
      <c r="K755" s="445"/>
      <c r="L755" s="445"/>
      <c r="M755" s="445"/>
      <c r="N755" s="445"/>
      <c r="O755" s="445"/>
      <c r="P755" s="445"/>
      <c r="Q755" s="445"/>
      <c r="R755" s="445"/>
      <c r="S755" s="445"/>
      <c r="T755" s="446"/>
      <c r="U755" s="498" t="s">
        <v>183</v>
      </c>
      <c r="V755" s="499"/>
      <c r="W755" s="499"/>
      <c r="X755" s="499"/>
      <c r="Y755" s="499"/>
      <c r="Z755" s="499"/>
      <c r="AA755" s="582"/>
      <c r="AB755" s="498" t="s">
        <v>124</v>
      </c>
      <c r="AC755" s="499"/>
      <c r="AD755" s="499"/>
      <c r="AE755" s="499"/>
      <c r="AF755" s="499"/>
      <c r="AG755" s="499"/>
      <c r="AH755" s="582"/>
      <c r="AI755" s="444"/>
      <c r="AJ755" s="445"/>
      <c r="AK755" s="445"/>
      <c r="AL755" s="445"/>
      <c r="AM755" s="445"/>
      <c r="AN755" s="445"/>
      <c r="AO755" s="445"/>
      <c r="AP755" s="445"/>
      <c r="AQ755" s="445"/>
      <c r="AR755" s="445"/>
      <c r="AS755" s="445"/>
      <c r="AT755" s="446"/>
      <c r="AU755" s="53"/>
      <c r="AV755" s="289"/>
      <c r="AW755" s="289"/>
      <c r="AX755" s="289"/>
      <c r="AY755" s="289"/>
      <c r="AZ755" s="289"/>
      <c r="BA755" s="289"/>
      <c r="BB755" s="289"/>
      <c r="BC755" s="289"/>
      <c r="BD755" s="289"/>
      <c r="BE755" s="289"/>
      <c r="BF755" s="289"/>
      <c r="BG755" s="289"/>
      <c r="BH755" s="289"/>
      <c r="BI755" s="289"/>
      <c r="BJ755" s="289"/>
      <c r="BK755" s="289"/>
      <c r="BL755" s="289"/>
      <c r="BM755" s="289"/>
      <c r="BN755" s="289"/>
      <c r="BO755" s="289"/>
      <c r="BP755" s="289"/>
      <c r="BQ755" s="289"/>
      <c r="BR755" s="289"/>
      <c r="BS755" s="289"/>
      <c r="BT755" s="289"/>
      <c r="BU755" s="289"/>
      <c r="BV755" s="289"/>
      <c r="BW755" s="289"/>
      <c r="BX755" s="289"/>
      <c r="BY755" s="289"/>
      <c r="BZ755" s="289"/>
      <c r="CA755" s="289"/>
      <c r="CB755" s="289"/>
      <c r="CC755" s="289"/>
      <c r="CD755" s="289"/>
      <c r="CE755" s="289"/>
      <c r="CF755" s="289"/>
      <c r="CG755" s="289"/>
      <c r="CH755" s="289"/>
      <c r="CI755" s="289"/>
      <c r="CJ755" s="289"/>
      <c r="CK755" s="289"/>
      <c r="CL755" s="289"/>
      <c r="CM755" s="289"/>
      <c r="CN755" s="289"/>
    </row>
    <row r="756" spans="4:92" ht="14.25" customHeight="1" x14ac:dyDescent="0.35">
      <c r="D756" s="302" t="s">
        <v>433</v>
      </c>
      <c r="E756" s="303"/>
      <c r="F756" s="303"/>
      <c r="G756" s="303"/>
      <c r="H756" s="303"/>
      <c r="I756" s="303"/>
      <c r="J756" s="303"/>
      <c r="K756" s="303"/>
      <c r="L756" s="303"/>
      <c r="M756" s="303"/>
      <c r="N756" s="303"/>
      <c r="O756" s="303"/>
      <c r="P756" s="303"/>
      <c r="Q756" s="303"/>
      <c r="R756" s="303"/>
      <c r="S756" s="303"/>
      <c r="T756" s="304"/>
      <c r="U756" s="596">
        <v>7885</v>
      </c>
      <c r="V756" s="597"/>
      <c r="W756" s="597"/>
      <c r="X756" s="597"/>
      <c r="Y756" s="597"/>
      <c r="Z756" s="597"/>
      <c r="AA756" s="598"/>
      <c r="AB756" s="596"/>
      <c r="AC756" s="597"/>
      <c r="AD756" s="597"/>
      <c r="AE756" s="597"/>
      <c r="AF756" s="597"/>
      <c r="AG756" s="597"/>
      <c r="AH756" s="598"/>
      <c r="AI756" s="302"/>
      <c r="AJ756" s="303"/>
      <c r="AK756" s="303"/>
      <c r="AL756" s="303"/>
      <c r="AM756" s="303"/>
      <c r="AN756" s="303"/>
      <c r="AO756" s="303"/>
      <c r="AP756" s="303"/>
      <c r="AQ756" s="303"/>
      <c r="AR756" s="303"/>
      <c r="AS756" s="303"/>
      <c r="AT756" s="304"/>
      <c r="AU756" s="30"/>
      <c r="AV756" s="289" t="s">
        <v>433</v>
      </c>
      <c r="AW756" s="289"/>
      <c r="AX756" s="289"/>
      <c r="AY756" s="289"/>
      <c r="AZ756" s="289"/>
      <c r="BA756" s="289"/>
      <c r="BB756" s="289"/>
      <c r="BC756" s="289"/>
      <c r="BD756" s="289"/>
      <c r="BE756" s="289"/>
      <c r="BF756" s="289" t="s">
        <v>434</v>
      </c>
      <c r="BG756" s="289"/>
      <c r="BH756" s="289"/>
      <c r="BI756" s="289"/>
      <c r="BJ756" s="289"/>
      <c r="BK756" s="289"/>
      <c r="BL756" s="289"/>
      <c r="BM756" s="289"/>
      <c r="BN756" s="289" t="s">
        <v>435</v>
      </c>
      <c r="BO756" s="289"/>
      <c r="BP756" s="289"/>
      <c r="BQ756" s="289"/>
      <c r="BR756" s="289"/>
      <c r="BS756" s="289"/>
      <c r="BT756" s="289"/>
      <c r="BU756" s="289"/>
      <c r="BV756" s="289"/>
      <c r="BW756" s="289" t="s">
        <v>391</v>
      </c>
      <c r="BX756" s="289"/>
      <c r="BY756" s="289"/>
      <c r="BZ756" s="289"/>
      <c r="CA756" s="289"/>
      <c r="CB756" s="289"/>
      <c r="CC756" s="289"/>
      <c r="CD756" s="289"/>
      <c r="CE756" s="289"/>
      <c r="CF756" s="289" t="s">
        <v>436</v>
      </c>
      <c r="CG756" s="289"/>
      <c r="CH756" s="289"/>
      <c r="CI756" s="289"/>
      <c r="CJ756" s="289"/>
      <c r="CK756" s="289"/>
      <c r="CL756" s="289"/>
      <c r="CM756" s="289"/>
      <c r="CN756" s="289"/>
    </row>
    <row r="757" spans="4:92" ht="14.25" customHeight="1" x14ac:dyDescent="0.35">
      <c r="D757" s="302" t="s">
        <v>434</v>
      </c>
      <c r="E757" s="303"/>
      <c r="F757" s="303"/>
      <c r="G757" s="303"/>
      <c r="H757" s="303"/>
      <c r="I757" s="303"/>
      <c r="J757" s="303"/>
      <c r="K757" s="303"/>
      <c r="L757" s="303"/>
      <c r="M757" s="303"/>
      <c r="N757" s="303"/>
      <c r="O757" s="303"/>
      <c r="P757" s="303"/>
      <c r="Q757" s="303"/>
      <c r="R757" s="303"/>
      <c r="S757" s="303"/>
      <c r="T757" s="304"/>
      <c r="U757" s="596">
        <v>236</v>
      </c>
      <c r="V757" s="597"/>
      <c r="W757" s="597"/>
      <c r="X757" s="597"/>
      <c r="Y757" s="597"/>
      <c r="Z757" s="597"/>
      <c r="AA757" s="598"/>
      <c r="AB757" s="596"/>
      <c r="AC757" s="597"/>
      <c r="AD757" s="597"/>
      <c r="AE757" s="597"/>
      <c r="AF757" s="597"/>
      <c r="AG757" s="597"/>
      <c r="AH757" s="598"/>
      <c r="AI757" s="302"/>
      <c r="AJ757" s="303"/>
      <c r="AK757" s="303"/>
      <c r="AL757" s="303"/>
      <c r="AM757" s="303"/>
      <c r="AN757" s="303"/>
      <c r="AO757" s="303"/>
      <c r="AP757" s="303"/>
      <c r="AQ757" s="303"/>
      <c r="AR757" s="303"/>
      <c r="AS757" s="303"/>
      <c r="AT757" s="304"/>
      <c r="AU757" s="30"/>
      <c r="AV757" s="289"/>
      <c r="AW757" s="289"/>
      <c r="AX757" s="289"/>
      <c r="AY757" s="289"/>
      <c r="AZ757" s="289"/>
      <c r="BA757" s="289"/>
      <c r="BB757" s="289"/>
      <c r="BC757" s="289"/>
      <c r="BD757" s="289"/>
      <c r="BE757" s="289"/>
      <c r="BF757" s="289"/>
      <c r="BG757" s="289"/>
      <c r="BH757" s="289"/>
      <c r="BI757" s="289"/>
      <c r="BJ757" s="289"/>
      <c r="BK757" s="289"/>
      <c r="BL757" s="289"/>
      <c r="BM757" s="289"/>
      <c r="BN757" s="289"/>
      <c r="BO757" s="289"/>
      <c r="BP757" s="289"/>
      <c r="BQ757" s="289"/>
      <c r="BR757" s="289"/>
      <c r="BS757" s="289"/>
      <c r="BT757" s="289"/>
      <c r="BU757" s="289"/>
      <c r="BV757" s="289"/>
      <c r="BW757" s="289"/>
      <c r="BX757" s="289"/>
      <c r="BY757" s="289"/>
      <c r="BZ757" s="289"/>
      <c r="CA757" s="289"/>
      <c r="CB757" s="289"/>
      <c r="CC757" s="289"/>
      <c r="CD757" s="289"/>
      <c r="CE757" s="289"/>
      <c r="CF757" s="289"/>
      <c r="CG757" s="289"/>
      <c r="CH757" s="289"/>
      <c r="CI757" s="289"/>
      <c r="CJ757" s="289"/>
      <c r="CK757" s="289"/>
      <c r="CL757" s="289"/>
      <c r="CM757" s="289"/>
      <c r="CN757" s="289"/>
    </row>
    <row r="758" spans="4:92" ht="14.25" customHeight="1" x14ac:dyDescent="0.35">
      <c r="D758" s="302" t="s">
        <v>435</v>
      </c>
      <c r="E758" s="303"/>
      <c r="F758" s="303"/>
      <c r="G758" s="303"/>
      <c r="H758" s="303"/>
      <c r="I758" s="303"/>
      <c r="J758" s="303"/>
      <c r="K758" s="303"/>
      <c r="L758" s="303"/>
      <c r="M758" s="303"/>
      <c r="N758" s="303"/>
      <c r="O758" s="303"/>
      <c r="P758" s="303"/>
      <c r="Q758" s="303"/>
      <c r="R758" s="303"/>
      <c r="S758" s="303"/>
      <c r="T758" s="304"/>
      <c r="U758" s="596">
        <v>0</v>
      </c>
      <c r="V758" s="597"/>
      <c r="W758" s="597"/>
      <c r="X758" s="597"/>
      <c r="Y758" s="597"/>
      <c r="Z758" s="597"/>
      <c r="AA758" s="598"/>
      <c r="AB758" s="596"/>
      <c r="AC758" s="597"/>
      <c r="AD758" s="597"/>
      <c r="AE758" s="597"/>
      <c r="AF758" s="597"/>
      <c r="AG758" s="597"/>
      <c r="AH758" s="598"/>
      <c r="AI758" s="302"/>
      <c r="AJ758" s="303"/>
      <c r="AK758" s="303"/>
      <c r="AL758" s="303"/>
      <c r="AM758" s="303"/>
      <c r="AN758" s="303"/>
      <c r="AO758" s="303"/>
      <c r="AP758" s="303"/>
      <c r="AQ758" s="303"/>
      <c r="AR758" s="303"/>
      <c r="AS758" s="303"/>
      <c r="AT758" s="304"/>
      <c r="AU758" s="30"/>
      <c r="AV758" s="289" t="s">
        <v>183</v>
      </c>
      <c r="AW758" s="289"/>
      <c r="AX758" s="289"/>
      <c r="AY758" s="289"/>
      <c r="AZ758" s="289"/>
      <c r="BA758" s="289" t="s">
        <v>124</v>
      </c>
      <c r="BB758" s="289"/>
      <c r="BC758" s="289"/>
      <c r="BD758" s="289"/>
      <c r="BE758" s="289"/>
      <c r="BF758" s="289" t="s">
        <v>183</v>
      </c>
      <c r="BG758" s="289"/>
      <c r="BH758" s="289"/>
      <c r="BI758" s="289"/>
      <c r="BJ758" s="289" t="s">
        <v>124</v>
      </c>
      <c r="BK758" s="289"/>
      <c r="BL758" s="289"/>
      <c r="BM758" s="289"/>
      <c r="BN758" s="289" t="s">
        <v>183</v>
      </c>
      <c r="BO758" s="289"/>
      <c r="BP758" s="289"/>
      <c r="BQ758" s="289"/>
      <c r="BR758" s="289" t="s">
        <v>124</v>
      </c>
      <c r="BS758" s="289"/>
      <c r="BT758" s="289"/>
      <c r="BU758" s="289"/>
      <c r="BV758" s="289"/>
      <c r="BW758" s="289" t="s">
        <v>183</v>
      </c>
      <c r="BX758" s="289"/>
      <c r="BY758" s="289"/>
      <c r="BZ758" s="289"/>
      <c r="CA758" s="289" t="s">
        <v>124</v>
      </c>
      <c r="CB758" s="289"/>
      <c r="CC758" s="289"/>
      <c r="CD758" s="289"/>
      <c r="CE758" s="289"/>
      <c r="CF758" s="289" t="s">
        <v>183</v>
      </c>
      <c r="CG758" s="289"/>
      <c r="CH758" s="289"/>
      <c r="CI758" s="289"/>
      <c r="CJ758" s="289" t="s">
        <v>124</v>
      </c>
      <c r="CK758" s="289"/>
      <c r="CL758" s="289"/>
      <c r="CM758" s="289"/>
      <c r="CN758" s="289"/>
    </row>
    <row r="759" spans="4:92" ht="14.25" customHeight="1" x14ac:dyDescent="0.35">
      <c r="D759" s="302" t="s">
        <v>391</v>
      </c>
      <c r="E759" s="303"/>
      <c r="F759" s="303"/>
      <c r="G759" s="303"/>
      <c r="H759" s="303"/>
      <c r="I759" s="303"/>
      <c r="J759" s="303"/>
      <c r="K759" s="303"/>
      <c r="L759" s="303"/>
      <c r="M759" s="303"/>
      <c r="N759" s="303"/>
      <c r="O759" s="303"/>
      <c r="P759" s="303"/>
      <c r="Q759" s="303"/>
      <c r="R759" s="303"/>
      <c r="S759" s="303"/>
      <c r="T759" s="304"/>
      <c r="U759" s="596">
        <v>54</v>
      </c>
      <c r="V759" s="597"/>
      <c r="W759" s="597"/>
      <c r="X759" s="597"/>
      <c r="Y759" s="597"/>
      <c r="Z759" s="597"/>
      <c r="AA759" s="598"/>
      <c r="AB759" s="596"/>
      <c r="AC759" s="597"/>
      <c r="AD759" s="597"/>
      <c r="AE759" s="597"/>
      <c r="AF759" s="597"/>
      <c r="AG759" s="597"/>
      <c r="AH759" s="598"/>
      <c r="AI759" s="302"/>
      <c r="AJ759" s="303"/>
      <c r="AK759" s="303"/>
      <c r="AL759" s="303"/>
      <c r="AM759" s="303"/>
      <c r="AN759" s="303"/>
      <c r="AO759" s="303"/>
      <c r="AP759" s="303"/>
      <c r="AQ759" s="303"/>
      <c r="AR759" s="303"/>
      <c r="AS759" s="303"/>
      <c r="AT759" s="304"/>
      <c r="AU759" s="30"/>
      <c r="AV759" s="289"/>
      <c r="AW759" s="289"/>
      <c r="AX759" s="289"/>
      <c r="AY759" s="289"/>
      <c r="AZ759" s="289"/>
      <c r="BA759" s="289"/>
      <c r="BB759" s="289"/>
      <c r="BC759" s="289"/>
      <c r="BD759" s="289"/>
      <c r="BE759" s="289"/>
      <c r="BF759" s="289"/>
      <c r="BG759" s="289"/>
      <c r="BH759" s="289"/>
      <c r="BI759" s="289"/>
      <c r="BJ759" s="289"/>
      <c r="BK759" s="289"/>
      <c r="BL759" s="289"/>
      <c r="BM759" s="289"/>
      <c r="BN759" s="289"/>
      <c r="BO759" s="289"/>
      <c r="BP759" s="289"/>
      <c r="BQ759" s="289"/>
      <c r="BR759" s="289"/>
      <c r="BS759" s="289"/>
      <c r="BT759" s="289"/>
      <c r="BU759" s="289"/>
      <c r="BV759" s="289"/>
      <c r="BW759" s="289"/>
      <c r="BX759" s="289"/>
      <c r="BY759" s="289"/>
      <c r="BZ759" s="289"/>
      <c r="CA759" s="289"/>
      <c r="CB759" s="289"/>
      <c r="CC759" s="289"/>
      <c r="CD759" s="289"/>
      <c r="CE759" s="289"/>
      <c r="CF759" s="289"/>
      <c r="CG759" s="289"/>
      <c r="CH759" s="289"/>
      <c r="CI759" s="289"/>
      <c r="CJ759" s="289"/>
      <c r="CK759" s="289"/>
      <c r="CL759" s="289"/>
      <c r="CM759" s="289"/>
      <c r="CN759" s="289"/>
    </row>
    <row r="760" spans="4:92" ht="14.25" customHeight="1" x14ac:dyDescent="0.35">
      <c r="D760" s="302" t="s">
        <v>436</v>
      </c>
      <c r="E760" s="303"/>
      <c r="F760" s="303"/>
      <c r="G760" s="303"/>
      <c r="H760" s="303"/>
      <c r="I760" s="303"/>
      <c r="J760" s="303"/>
      <c r="K760" s="303"/>
      <c r="L760" s="303"/>
      <c r="M760" s="303"/>
      <c r="N760" s="303"/>
      <c r="O760" s="303"/>
      <c r="P760" s="303"/>
      <c r="Q760" s="303"/>
      <c r="R760" s="303"/>
      <c r="S760" s="303"/>
      <c r="T760" s="304"/>
      <c r="U760" s="596">
        <v>0</v>
      </c>
      <c r="V760" s="597"/>
      <c r="W760" s="597"/>
      <c r="X760" s="597"/>
      <c r="Y760" s="597"/>
      <c r="Z760" s="597"/>
      <c r="AA760" s="598"/>
      <c r="AB760" s="596"/>
      <c r="AC760" s="597"/>
      <c r="AD760" s="597"/>
      <c r="AE760" s="597"/>
      <c r="AF760" s="597"/>
      <c r="AG760" s="597"/>
      <c r="AH760" s="598"/>
      <c r="AI760" s="302"/>
      <c r="AJ760" s="303"/>
      <c r="AK760" s="303"/>
      <c r="AL760" s="303"/>
      <c r="AM760" s="303"/>
      <c r="AN760" s="303"/>
      <c r="AO760" s="303"/>
      <c r="AP760" s="303"/>
      <c r="AQ760" s="303"/>
      <c r="AR760" s="303"/>
      <c r="AS760" s="303"/>
      <c r="AT760" s="304"/>
      <c r="AU760" s="30"/>
      <c r="AV760" s="525">
        <v>7682</v>
      </c>
      <c r="AW760" s="371"/>
      <c r="AX760" s="371"/>
      <c r="AY760" s="371"/>
      <c r="AZ760" s="371"/>
      <c r="BA760" s="371"/>
      <c r="BB760" s="371"/>
      <c r="BC760" s="371"/>
      <c r="BD760" s="371"/>
      <c r="BE760" s="372"/>
      <c r="BF760" s="525">
        <v>101</v>
      </c>
      <c r="BG760" s="371"/>
      <c r="BH760" s="371"/>
      <c r="BI760" s="371"/>
      <c r="BJ760" s="371"/>
      <c r="BK760" s="371"/>
      <c r="BL760" s="371"/>
      <c r="BM760" s="371"/>
      <c r="BN760" s="525">
        <v>7</v>
      </c>
      <c r="BO760" s="526"/>
      <c r="BP760" s="526"/>
      <c r="BQ760" s="526"/>
      <c r="BR760" s="526"/>
      <c r="BS760" s="526"/>
      <c r="BT760" s="526"/>
      <c r="BU760" s="526"/>
      <c r="BV760" s="617"/>
      <c r="BW760" s="525" t="s">
        <v>708</v>
      </c>
      <c r="BX760" s="526"/>
      <c r="BY760" s="526"/>
      <c r="BZ760" s="526"/>
      <c r="CA760" s="526"/>
      <c r="CB760" s="526"/>
      <c r="CC760" s="526"/>
      <c r="CD760" s="526"/>
      <c r="CE760" s="617"/>
      <c r="CF760" s="370" t="s">
        <v>708</v>
      </c>
      <c r="CG760" s="371"/>
      <c r="CH760" s="371"/>
      <c r="CI760" s="371"/>
      <c r="CJ760" s="371"/>
      <c r="CK760" s="371"/>
      <c r="CL760" s="371"/>
      <c r="CM760" s="371"/>
      <c r="CN760" s="372"/>
    </row>
    <row r="761" spans="4:92" ht="14.25" customHeight="1" x14ac:dyDescent="0.35">
      <c r="D761" s="302" t="s">
        <v>121</v>
      </c>
      <c r="E761" s="303"/>
      <c r="F761" s="303"/>
      <c r="G761" s="303"/>
      <c r="H761" s="303"/>
      <c r="I761" s="303"/>
      <c r="J761" s="303"/>
      <c r="K761" s="303"/>
      <c r="L761" s="303"/>
      <c r="M761" s="303"/>
      <c r="N761" s="303"/>
      <c r="O761" s="303"/>
      <c r="P761" s="303"/>
      <c r="Q761" s="303"/>
      <c r="R761" s="303"/>
      <c r="S761" s="303"/>
      <c r="T761" s="304"/>
      <c r="U761" s="596">
        <f>SUM(U756:AA760)</f>
        <v>8175</v>
      </c>
      <c r="V761" s="597"/>
      <c r="W761" s="597"/>
      <c r="X761" s="597"/>
      <c r="Y761" s="597"/>
      <c r="Z761" s="597"/>
      <c r="AA761" s="598"/>
      <c r="AB761" s="596">
        <f>SUM(AB756:AH760)</f>
        <v>0</v>
      </c>
      <c r="AC761" s="597"/>
      <c r="AD761" s="597"/>
      <c r="AE761" s="597"/>
      <c r="AF761" s="597"/>
      <c r="AG761" s="597"/>
      <c r="AH761" s="598"/>
      <c r="AI761" s="302" t="s">
        <v>901</v>
      </c>
      <c r="AJ761" s="303"/>
      <c r="AK761" s="303"/>
      <c r="AL761" s="303"/>
      <c r="AM761" s="303"/>
      <c r="AN761" s="303"/>
      <c r="AO761" s="303"/>
      <c r="AP761" s="303"/>
      <c r="AQ761" s="303"/>
      <c r="AR761" s="303"/>
      <c r="AS761" s="303"/>
      <c r="AT761" s="304"/>
      <c r="AU761" s="30"/>
      <c r="AV761" s="373"/>
      <c r="AW761" s="374"/>
      <c r="AX761" s="374"/>
      <c r="AY761" s="374"/>
      <c r="AZ761" s="374"/>
      <c r="BA761" s="374"/>
      <c r="BB761" s="374"/>
      <c r="BC761" s="374"/>
      <c r="BD761" s="374"/>
      <c r="BE761" s="375"/>
      <c r="BF761" s="373"/>
      <c r="BG761" s="374"/>
      <c r="BH761" s="374"/>
      <c r="BI761" s="374"/>
      <c r="BJ761" s="374"/>
      <c r="BK761" s="374"/>
      <c r="BL761" s="374"/>
      <c r="BM761" s="374"/>
      <c r="BN761" s="527"/>
      <c r="BO761" s="528"/>
      <c r="BP761" s="528"/>
      <c r="BQ761" s="528"/>
      <c r="BR761" s="528"/>
      <c r="BS761" s="528"/>
      <c r="BT761" s="528"/>
      <c r="BU761" s="528"/>
      <c r="BV761" s="618"/>
      <c r="BW761" s="527"/>
      <c r="BX761" s="528"/>
      <c r="BY761" s="528"/>
      <c r="BZ761" s="528"/>
      <c r="CA761" s="528"/>
      <c r="CB761" s="528"/>
      <c r="CC761" s="528"/>
      <c r="CD761" s="528"/>
      <c r="CE761" s="618"/>
      <c r="CF761" s="373"/>
      <c r="CG761" s="374"/>
      <c r="CH761" s="374"/>
      <c r="CI761" s="374"/>
      <c r="CJ761" s="374"/>
      <c r="CK761" s="374"/>
      <c r="CL761" s="374"/>
      <c r="CM761" s="374"/>
      <c r="CN761" s="375"/>
    </row>
    <row r="762" spans="4:92" ht="14.25" customHeight="1" x14ac:dyDescent="0.35">
      <c r="D762" s="599" t="s">
        <v>819</v>
      </c>
      <c r="E762" s="363"/>
      <c r="F762" s="363"/>
      <c r="G762" s="363"/>
      <c r="H762" s="363"/>
      <c r="I762" s="363"/>
      <c r="J762" s="363"/>
      <c r="K762" s="363"/>
      <c r="L762" s="363"/>
      <c r="M762" s="363"/>
      <c r="N762" s="363"/>
      <c r="O762" s="363"/>
      <c r="P762" s="363"/>
      <c r="Q762" s="363"/>
      <c r="R762" s="363"/>
      <c r="S762" s="363"/>
      <c r="T762" s="363"/>
      <c r="U762" s="363"/>
      <c r="V762" s="363"/>
      <c r="W762" s="363"/>
      <c r="X762" s="363"/>
      <c r="Y762" s="363"/>
      <c r="Z762" s="363"/>
      <c r="AA762" s="363"/>
      <c r="AB762" s="363"/>
      <c r="AC762" s="363"/>
      <c r="AD762" s="363"/>
      <c r="AE762" s="363"/>
      <c r="AF762" s="363"/>
      <c r="AG762" s="363"/>
      <c r="AH762" s="363"/>
      <c r="AI762" s="363"/>
      <c r="AJ762" s="363"/>
      <c r="AK762" s="363"/>
      <c r="AL762" s="363"/>
      <c r="AM762" s="363"/>
      <c r="AN762" s="363"/>
      <c r="AO762" s="363"/>
      <c r="AP762" s="363"/>
      <c r="AQ762" s="363"/>
      <c r="AR762" s="363"/>
      <c r="AS762" s="363"/>
      <c r="AT762" s="363"/>
      <c r="AU762" s="363"/>
      <c r="AV762" s="365" t="s">
        <v>465</v>
      </c>
      <c r="AW762" s="365"/>
      <c r="AX762" s="365"/>
      <c r="AY762" s="365"/>
      <c r="AZ762" s="365"/>
      <c r="BA762" s="365"/>
      <c r="BB762" s="365"/>
      <c r="BC762" s="365"/>
      <c r="BD762" s="365"/>
      <c r="BE762" s="365"/>
      <c r="BF762" s="365"/>
      <c r="BG762" s="365"/>
      <c r="BH762" s="365"/>
      <c r="BI762" s="365"/>
      <c r="BJ762" s="365"/>
      <c r="BK762" s="365"/>
      <c r="BL762" s="365"/>
      <c r="BM762" s="365"/>
      <c r="BN762" s="365"/>
      <c r="BO762" s="365"/>
      <c r="BP762" s="365"/>
      <c r="BQ762" s="365"/>
      <c r="BR762" s="365"/>
      <c r="BS762" s="365"/>
      <c r="BT762" s="365"/>
      <c r="BU762" s="365"/>
      <c r="BV762" s="365"/>
      <c r="BW762" s="365"/>
      <c r="BX762" s="365"/>
      <c r="BY762" s="365"/>
      <c r="BZ762" s="365"/>
      <c r="CA762" s="365"/>
      <c r="CB762" s="365"/>
      <c r="CC762" s="365"/>
      <c r="CD762" s="365"/>
      <c r="CE762" s="365"/>
      <c r="CF762" s="365"/>
      <c r="CG762" s="365"/>
      <c r="CH762" s="365"/>
      <c r="CI762" s="365"/>
      <c r="CJ762" s="365"/>
      <c r="CK762" s="365"/>
      <c r="CL762" s="365"/>
    </row>
    <row r="763" spans="4:92" ht="14.25" customHeight="1" x14ac:dyDescent="0.35"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  <c r="AD763" s="87"/>
      <c r="AE763" s="87"/>
      <c r="AF763" s="87"/>
      <c r="AG763" s="87"/>
      <c r="AH763" s="87"/>
      <c r="AI763" s="87"/>
      <c r="AJ763" s="87"/>
      <c r="AK763" s="87"/>
      <c r="AL763" s="87"/>
      <c r="AM763" s="87"/>
      <c r="AN763" s="87"/>
      <c r="AO763" s="87"/>
      <c r="AP763" s="87"/>
      <c r="AQ763" s="87"/>
      <c r="AR763" s="87"/>
      <c r="AS763" s="87"/>
      <c r="AT763" s="87"/>
    </row>
    <row r="764" spans="4:92" ht="14.25" customHeight="1" x14ac:dyDescent="0.35">
      <c r="D764" s="188" t="s">
        <v>447</v>
      </c>
      <c r="E764" s="188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188"/>
      <c r="AP764" s="188"/>
      <c r="AQ764" s="122"/>
      <c r="AR764" s="122"/>
      <c r="AS764" s="122"/>
      <c r="AT764" s="122"/>
      <c r="AV764" s="260" t="s">
        <v>464</v>
      </c>
      <c r="AW764" s="260"/>
      <c r="AX764" s="260"/>
      <c r="AY764" s="260"/>
      <c r="AZ764" s="260"/>
      <c r="BA764" s="260"/>
      <c r="BB764" s="260"/>
      <c r="BC764" s="260"/>
      <c r="BD764" s="260"/>
      <c r="BE764" s="260"/>
      <c r="BF764" s="260"/>
      <c r="BG764" s="260"/>
      <c r="BH764" s="260"/>
      <c r="BI764" s="260"/>
      <c r="BJ764" s="260"/>
      <c r="BK764" s="260"/>
      <c r="BL764" s="260"/>
      <c r="BM764" s="260"/>
      <c r="BN764" s="260"/>
      <c r="BO764" s="260"/>
      <c r="BP764" s="260"/>
      <c r="BQ764" s="260"/>
      <c r="BR764" s="260"/>
      <c r="BS764" s="260"/>
      <c r="BT764" s="260"/>
      <c r="BU764" s="260"/>
      <c r="BV764" s="260"/>
      <c r="BW764" s="260"/>
      <c r="BX764" s="260"/>
      <c r="BY764" s="260"/>
      <c r="BZ764" s="260"/>
      <c r="CA764" s="260"/>
      <c r="CB764" s="260"/>
      <c r="CC764" s="260"/>
      <c r="CD764" s="260"/>
      <c r="CE764" s="260"/>
      <c r="CF764" s="260"/>
      <c r="CG764" s="260"/>
      <c r="CH764" s="260"/>
      <c r="CI764" s="260"/>
      <c r="CJ764" s="260"/>
      <c r="CK764" s="260"/>
      <c r="CL764" s="260"/>
    </row>
    <row r="765" spans="4:92" ht="14.25" customHeight="1" x14ac:dyDescent="0.35">
      <c r="D765" s="190"/>
      <c r="E765" s="190"/>
      <c r="F765" s="190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Q765" s="190"/>
      <c r="R765" s="190"/>
      <c r="S765" s="190"/>
      <c r="T765" s="190"/>
      <c r="U765" s="190"/>
      <c r="V765" s="190"/>
      <c r="W765" s="190"/>
      <c r="X765" s="190"/>
      <c r="Y765" s="190"/>
      <c r="Z765" s="190"/>
      <c r="AA765" s="190"/>
      <c r="AB765" s="190"/>
      <c r="AC765" s="190"/>
      <c r="AD765" s="190"/>
      <c r="AE765" s="190"/>
      <c r="AF765" s="190"/>
      <c r="AG765" s="190"/>
      <c r="AH765" s="190"/>
      <c r="AI765" s="190"/>
      <c r="AJ765" s="190"/>
      <c r="AK765" s="190"/>
      <c r="AL765" s="190"/>
      <c r="AM765" s="190"/>
      <c r="AN765" s="190"/>
      <c r="AO765" s="190"/>
      <c r="AP765" s="190"/>
      <c r="AQ765" s="123"/>
      <c r="AR765" s="123"/>
      <c r="AS765" s="123"/>
      <c r="AT765" s="123"/>
      <c r="AV765" s="260"/>
      <c r="AW765" s="260"/>
      <c r="AX765" s="260"/>
      <c r="AY765" s="260"/>
      <c r="AZ765" s="260"/>
      <c r="BA765" s="260"/>
      <c r="BB765" s="260"/>
      <c r="BC765" s="260"/>
      <c r="BD765" s="260"/>
      <c r="BE765" s="260"/>
      <c r="BF765" s="260"/>
      <c r="BG765" s="260"/>
      <c r="BH765" s="260"/>
      <c r="BI765" s="260"/>
      <c r="BJ765" s="260"/>
      <c r="BK765" s="260"/>
      <c r="BL765" s="260"/>
      <c r="BM765" s="260"/>
      <c r="BN765" s="260"/>
      <c r="BO765" s="260"/>
      <c r="BP765" s="260"/>
      <c r="BQ765" s="260"/>
      <c r="BR765" s="260"/>
      <c r="BS765" s="260"/>
      <c r="BT765" s="260"/>
      <c r="BU765" s="260"/>
      <c r="BV765" s="260"/>
      <c r="BW765" s="260"/>
      <c r="BX765" s="260"/>
      <c r="BY765" s="260"/>
      <c r="BZ765" s="260"/>
      <c r="CA765" s="260"/>
      <c r="CB765" s="260"/>
      <c r="CC765" s="260"/>
      <c r="CD765" s="260"/>
      <c r="CE765" s="260"/>
      <c r="CF765" s="260"/>
      <c r="CG765" s="260"/>
      <c r="CH765" s="260"/>
      <c r="CI765" s="260"/>
      <c r="CJ765" s="260"/>
      <c r="CK765" s="260"/>
      <c r="CL765" s="260"/>
    </row>
    <row r="766" spans="4:92" ht="14.25" customHeight="1" x14ac:dyDescent="0.35">
      <c r="D766" s="441" t="s">
        <v>440</v>
      </c>
      <c r="E766" s="442"/>
      <c r="F766" s="442"/>
      <c r="G766" s="442"/>
      <c r="H766" s="442"/>
      <c r="I766" s="442"/>
      <c r="J766" s="442"/>
      <c r="K766" s="442"/>
      <c r="L766" s="442"/>
      <c r="M766" s="442"/>
      <c r="N766" s="442"/>
      <c r="O766" s="442"/>
      <c r="P766" s="442"/>
      <c r="Q766" s="442"/>
      <c r="R766" s="442"/>
      <c r="S766" s="442"/>
      <c r="T766" s="442"/>
      <c r="U766" s="442"/>
      <c r="V766" s="443"/>
      <c r="W766" s="498" t="s">
        <v>441</v>
      </c>
      <c r="X766" s="499"/>
      <c r="Y766" s="499"/>
      <c r="Z766" s="499"/>
      <c r="AA766" s="499"/>
      <c r="AB766" s="499"/>
      <c r="AC766" s="499"/>
      <c r="AD766" s="499"/>
      <c r="AE766" s="499"/>
      <c r="AF766" s="499"/>
      <c r="AG766" s="499"/>
      <c r="AH766" s="499"/>
      <c r="AI766" s="499"/>
      <c r="AJ766" s="582"/>
      <c r="AK766" s="498" t="s">
        <v>446</v>
      </c>
      <c r="AL766" s="499"/>
      <c r="AM766" s="499"/>
      <c r="AN766" s="499"/>
      <c r="AO766" s="499"/>
      <c r="AP766" s="499"/>
      <c r="AQ766" s="499"/>
      <c r="AR766" s="499"/>
      <c r="AS766" s="499"/>
      <c r="AT766" s="582"/>
      <c r="AV766" s="289" t="s">
        <v>440</v>
      </c>
      <c r="AW766" s="289"/>
      <c r="AX766" s="289"/>
      <c r="AY766" s="289"/>
      <c r="AZ766" s="289"/>
      <c r="BA766" s="289"/>
      <c r="BB766" s="289"/>
      <c r="BC766" s="289"/>
      <c r="BD766" s="289"/>
      <c r="BE766" s="289"/>
      <c r="BF766" s="289"/>
      <c r="BG766" s="289"/>
      <c r="BH766" s="289"/>
      <c r="BI766" s="289"/>
      <c r="BJ766" s="289"/>
      <c r="BK766" s="289"/>
      <c r="BL766" s="289"/>
      <c r="BM766" s="289"/>
      <c r="BN766" s="289"/>
      <c r="BO766" s="289" t="s">
        <v>441</v>
      </c>
      <c r="BP766" s="289"/>
      <c r="BQ766" s="289"/>
      <c r="BR766" s="289"/>
      <c r="BS766" s="289"/>
      <c r="BT766" s="289"/>
      <c r="BU766" s="289"/>
      <c r="BV766" s="289"/>
      <c r="BW766" s="289"/>
      <c r="BX766" s="289"/>
      <c r="BY766" s="289"/>
      <c r="BZ766" s="289"/>
      <c r="CA766" s="289"/>
      <c r="CB766" s="289"/>
      <c r="CC766" s="289" t="s">
        <v>466</v>
      </c>
      <c r="CD766" s="289"/>
      <c r="CE766" s="289"/>
      <c r="CF766" s="289"/>
      <c r="CG766" s="289"/>
      <c r="CH766" s="289"/>
      <c r="CI766" s="289"/>
      <c r="CJ766" s="289"/>
      <c r="CK766" s="289"/>
      <c r="CL766" s="289"/>
      <c r="CM766" s="289"/>
      <c r="CN766" s="289"/>
    </row>
    <row r="767" spans="4:92" ht="14.25" customHeight="1" x14ac:dyDescent="0.35">
      <c r="D767" s="444"/>
      <c r="E767" s="445"/>
      <c r="F767" s="445"/>
      <c r="G767" s="445"/>
      <c r="H767" s="445"/>
      <c r="I767" s="445"/>
      <c r="J767" s="445"/>
      <c r="K767" s="445"/>
      <c r="L767" s="445"/>
      <c r="M767" s="445"/>
      <c r="N767" s="445"/>
      <c r="O767" s="445"/>
      <c r="P767" s="445"/>
      <c r="Q767" s="445"/>
      <c r="R767" s="445"/>
      <c r="S767" s="445"/>
      <c r="T767" s="445"/>
      <c r="U767" s="445"/>
      <c r="V767" s="446"/>
      <c r="W767" s="498" t="s">
        <v>183</v>
      </c>
      <c r="X767" s="499"/>
      <c r="Y767" s="499"/>
      <c r="Z767" s="499"/>
      <c r="AA767" s="499"/>
      <c r="AB767" s="499"/>
      <c r="AC767" s="582"/>
      <c r="AD767" s="498" t="s">
        <v>124</v>
      </c>
      <c r="AE767" s="499"/>
      <c r="AF767" s="499"/>
      <c r="AG767" s="499"/>
      <c r="AH767" s="499"/>
      <c r="AI767" s="499"/>
      <c r="AJ767" s="582"/>
      <c r="AK767" s="498" t="s">
        <v>183</v>
      </c>
      <c r="AL767" s="499"/>
      <c r="AM767" s="499"/>
      <c r="AN767" s="499"/>
      <c r="AO767" s="582"/>
      <c r="AP767" s="498" t="s">
        <v>124</v>
      </c>
      <c r="AQ767" s="499"/>
      <c r="AR767" s="499"/>
      <c r="AS767" s="499"/>
      <c r="AT767" s="582"/>
      <c r="AV767" s="289"/>
      <c r="AW767" s="289"/>
      <c r="AX767" s="289"/>
      <c r="AY767" s="289"/>
      <c r="AZ767" s="289"/>
      <c r="BA767" s="289"/>
      <c r="BB767" s="289"/>
      <c r="BC767" s="289"/>
      <c r="BD767" s="289"/>
      <c r="BE767" s="289"/>
      <c r="BF767" s="289"/>
      <c r="BG767" s="289"/>
      <c r="BH767" s="289"/>
      <c r="BI767" s="289"/>
      <c r="BJ767" s="289"/>
      <c r="BK767" s="289"/>
      <c r="BL767" s="289"/>
      <c r="BM767" s="289"/>
      <c r="BN767" s="289"/>
      <c r="BO767" s="289" t="s">
        <v>183</v>
      </c>
      <c r="BP767" s="289"/>
      <c r="BQ767" s="289"/>
      <c r="BR767" s="289"/>
      <c r="BS767" s="289"/>
      <c r="BT767" s="289"/>
      <c r="BU767" s="289"/>
      <c r="BV767" s="289" t="s">
        <v>124</v>
      </c>
      <c r="BW767" s="289"/>
      <c r="BX767" s="289"/>
      <c r="BY767" s="289"/>
      <c r="BZ767" s="289"/>
      <c r="CA767" s="289"/>
      <c r="CB767" s="289"/>
      <c r="CC767" s="289" t="s">
        <v>183</v>
      </c>
      <c r="CD767" s="289"/>
      <c r="CE767" s="289"/>
      <c r="CF767" s="289"/>
      <c r="CG767" s="289"/>
      <c r="CH767" s="289"/>
      <c r="CI767" s="289" t="s">
        <v>124</v>
      </c>
      <c r="CJ767" s="289"/>
      <c r="CK767" s="289"/>
      <c r="CL767" s="289"/>
      <c r="CM767" s="289"/>
      <c r="CN767" s="289"/>
    </row>
    <row r="768" spans="4:92" ht="14.25" customHeight="1" x14ac:dyDescent="0.35">
      <c r="D768" s="593">
        <v>1</v>
      </c>
      <c r="E768" s="594"/>
      <c r="F768" s="594"/>
      <c r="G768" s="594"/>
      <c r="H768" s="594"/>
      <c r="I768" s="594"/>
      <c r="J768" s="594"/>
      <c r="K768" s="594"/>
      <c r="L768" s="594"/>
      <c r="M768" s="594"/>
      <c r="N768" s="594"/>
      <c r="O768" s="594"/>
      <c r="P768" s="594"/>
      <c r="Q768" s="594"/>
      <c r="R768" s="594"/>
      <c r="S768" s="594"/>
      <c r="T768" s="594"/>
      <c r="U768" s="594"/>
      <c r="V768" s="595"/>
      <c r="W768" s="596">
        <v>1376</v>
      </c>
      <c r="X768" s="597"/>
      <c r="Y768" s="597"/>
      <c r="Z768" s="597"/>
      <c r="AA768" s="597"/>
      <c r="AB768" s="597"/>
      <c r="AC768" s="598"/>
      <c r="AD768" s="596"/>
      <c r="AE768" s="597"/>
      <c r="AF768" s="597"/>
      <c r="AG768" s="597"/>
      <c r="AH768" s="597"/>
      <c r="AI768" s="597"/>
      <c r="AJ768" s="598"/>
      <c r="AK768" s="600">
        <v>1</v>
      </c>
      <c r="AL768" s="303"/>
      <c r="AM768" s="303"/>
      <c r="AN768" s="303"/>
      <c r="AO768" s="304"/>
      <c r="AP768" s="302"/>
      <c r="AQ768" s="303"/>
      <c r="AR768" s="303"/>
      <c r="AS768" s="303"/>
      <c r="AT768" s="304"/>
      <c r="AV768" s="369">
        <v>1</v>
      </c>
      <c r="AW768" s="369"/>
      <c r="AX768" s="369"/>
      <c r="AY768" s="369"/>
      <c r="AZ768" s="369"/>
      <c r="BA768" s="369"/>
      <c r="BB768" s="369"/>
      <c r="BC768" s="369"/>
      <c r="BD768" s="369"/>
      <c r="BE768" s="369"/>
      <c r="BF768" s="369"/>
      <c r="BG768" s="369"/>
      <c r="BH768" s="369"/>
      <c r="BI768" s="369"/>
      <c r="BJ768" s="369"/>
      <c r="BK768" s="369"/>
      <c r="BL768" s="369"/>
      <c r="BM768" s="369"/>
      <c r="BN768" s="369"/>
      <c r="BO768" s="302">
        <v>1742</v>
      </c>
      <c r="BP768" s="303"/>
      <c r="BQ768" s="303"/>
      <c r="BR768" s="303"/>
      <c r="BS768" s="303"/>
      <c r="BT768" s="303"/>
      <c r="BU768" s="303"/>
      <c r="BV768" s="303"/>
      <c r="BW768" s="303"/>
      <c r="BX768" s="303"/>
      <c r="BY768" s="303"/>
      <c r="BZ768" s="303"/>
      <c r="CA768" s="303"/>
      <c r="CB768" s="304"/>
      <c r="CC768" s="272"/>
      <c r="CD768" s="272"/>
      <c r="CE768" s="272"/>
      <c r="CF768" s="272"/>
      <c r="CG768" s="272"/>
      <c r="CH768" s="272"/>
      <c r="CI768" s="262"/>
      <c r="CJ768" s="262"/>
      <c r="CK768" s="262"/>
      <c r="CL768" s="262"/>
      <c r="CM768" s="262"/>
      <c r="CN768" s="262"/>
    </row>
    <row r="769" spans="4:150" ht="14.25" customHeight="1" x14ac:dyDescent="0.35">
      <c r="D769" s="593">
        <v>2</v>
      </c>
      <c r="E769" s="594"/>
      <c r="F769" s="594"/>
      <c r="G769" s="594"/>
      <c r="H769" s="594"/>
      <c r="I769" s="594"/>
      <c r="J769" s="594"/>
      <c r="K769" s="594"/>
      <c r="L769" s="594"/>
      <c r="M769" s="594"/>
      <c r="N769" s="594"/>
      <c r="O769" s="594"/>
      <c r="P769" s="594"/>
      <c r="Q769" s="594"/>
      <c r="R769" s="594"/>
      <c r="S769" s="594"/>
      <c r="T769" s="594"/>
      <c r="U769" s="594"/>
      <c r="V769" s="595"/>
      <c r="W769" s="596">
        <v>6004</v>
      </c>
      <c r="X769" s="597"/>
      <c r="Y769" s="597"/>
      <c r="Z769" s="597"/>
      <c r="AA769" s="597"/>
      <c r="AB769" s="597"/>
      <c r="AC769" s="598"/>
      <c r="AD769" s="596"/>
      <c r="AE769" s="597"/>
      <c r="AF769" s="597"/>
      <c r="AG769" s="597"/>
      <c r="AH769" s="597"/>
      <c r="AI769" s="597"/>
      <c r="AJ769" s="598"/>
      <c r="AK769" s="600">
        <v>1</v>
      </c>
      <c r="AL769" s="303"/>
      <c r="AM769" s="303"/>
      <c r="AN769" s="303"/>
      <c r="AO769" s="304"/>
      <c r="AP769" s="302"/>
      <c r="AQ769" s="303"/>
      <c r="AR769" s="303"/>
      <c r="AS769" s="303"/>
      <c r="AT769" s="304"/>
      <c r="AV769" s="369">
        <v>2</v>
      </c>
      <c r="AW769" s="369"/>
      <c r="AX769" s="369"/>
      <c r="AY769" s="369"/>
      <c r="AZ769" s="369"/>
      <c r="BA769" s="369"/>
      <c r="BB769" s="369"/>
      <c r="BC769" s="369"/>
      <c r="BD769" s="369"/>
      <c r="BE769" s="369"/>
      <c r="BF769" s="369"/>
      <c r="BG769" s="369"/>
      <c r="BH769" s="369"/>
      <c r="BI769" s="369"/>
      <c r="BJ769" s="369"/>
      <c r="BK769" s="369"/>
      <c r="BL769" s="369"/>
      <c r="BM769" s="369"/>
      <c r="BN769" s="369"/>
      <c r="BO769" s="596">
        <v>5510</v>
      </c>
      <c r="BP769" s="303"/>
      <c r="BQ769" s="303"/>
      <c r="BR769" s="303"/>
      <c r="BS769" s="303"/>
      <c r="BT769" s="303"/>
      <c r="BU769" s="303"/>
      <c r="BV769" s="303"/>
      <c r="BW769" s="303"/>
      <c r="BX769" s="303"/>
      <c r="BY769" s="303"/>
      <c r="BZ769" s="303"/>
      <c r="CA769" s="303"/>
      <c r="CB769" s="304"/>
      <c r="CC769" s="272"/>
      <c r="CD769" s="272"/>
      <c r="CE769" s="272"/>
      <c r="CF769" s="272"/>
      <c r="CG769" s="272"/>
      <c r="CH769" s="272"/>
      <c r="CI769" s="262"/>
      <c r="CJ769" s="262"/>
      <c r="CK769" s="262"/>
      <c r="CL769" s="262"/>
      <c r="CM769" s="262"/>
      <c r="CN769" s="262"/>
    </row>
    <row r="770" spans="4:150" ht="14.25" customHeight="1" x14ac:dyDescent="0.35">
      <c r="D770" s="593">
        <v>3</v>
      </c>
      <c r="E770" s="594"/>
      <c r="F770" s="594"/>
      <c r="G770" s="594"/>
      <c r="H770" s="594"/>
      <c r="I770" s="594"/>
      <c r="J770" s="594"/>
      <c r="K770" s="594"/>
      <c r="L770" s="594"/>
      <c r="M770" s="594"/>
      <c r="N770" s="594"/>
      <c r="O770" s="594"/>
      <c r="P770" s="594"/>
      <c r="Q770" s="594"/>
      <c r="R770" s="594"/>
      <c r="S770" s="594"/>
      <c r="T770" s="594"/>
      <c r="U770" s="594"/>
      <c r="V770" s="595"/>
      <c r="W770" s="596">
        <v>350</v>
      </c>
      <c r="X770" s="597"/>
      <c r="Y770" s="597"/>
      <c r="Z770" s="597"/>
      <c r="AA770" s="597"/>
      <c r="AB770" s="597"/>
      <c r="AC770" s="598"/>
      <c r="AD770" s="596"/>
      <c r="AE770" s="597"/>
      <c r="AF770" s="597"/>
      <c r="AG770" s="597"/>
      <c r="AH770" s="597"/>
      <c r="AI770" s="597"/>
      <c r="AJ770" s="598"/>
      <c r="AK770" s="600">
        <v>1</v>
      </c>
      <c r="AL770" s="303"/>
      <c r="AM770" s="303"/>
      <c r="AN770" s="303"/>
      <c r="AO770" s="304"/>
      <c r="AP770" s="302"/>
      <c r="AQ770" s="303"/>
      <c r="AR770" s="303"/>
      <c r="AS770" s="303"/>
      <c r="AT770" s="304"/>
      <c r="AV770" s="369">
        <v>3</v>
      </c>
      <c r="AW770" s="369"/>
      <c r="AX770" s="369"/>
      <c r="AY770" s="369"/>
      <c r="AZ770" s="369"/>
      <c r="BA770" s="369"/>
      <c r="BB770" s="369"/>
      <c r="BC770" s="369"/>
      <c r="BD770" s="369"/>
      <c r="BE770" s="369"/>
      <c r="BF770" s="369"/>
      <c r="BG770" s="369"/>
      <c r="BH770" s="369"/>
      <c r="BI770" s="369"/>
      <c r="BJ770" s="369"/>
      <c r="BK770" s="369"/>
      <c r="BL770" s="369"/>
      <c r="BM770" s="369"/>
      <c r="BN770" s="369"/>
      <c r="BO770" s="302">
        <v>343</v>
      </c>
      <c r="BP770" s="303"/>
      <c r="BQ770" s="303"/>
      <c r="BR770" s="303"/>
      <c r="BS770" s="303"/>
      <c r="BT770" s="303"/>
      <c r="BU770" s="303"/>
      <c r="BV770" s="303"/>
      <c r="BW770" s="303"/>
      <c r="BX770" s="303"/>
      <c r="BY770" s="303"/>
      <c r="BZ770" s="303"/>
      <c r="CA770" s="303"/>
      <c r="CB770" s="304"/>
      <c r="CC770" s="272"/>
      <c r="CD770" s="272"/>
      <c r="CE770" s="272"/>
      <c r="CF770" s="272"/>
      <c r="CG770" s="272"/>
      <c r="CH770" s="272"/>
      <c r="CI770" s="262"/>
      <c r="CJ770" s="262"/>
      <c r="CK770" s="262"/>
      <c r="CL770" s="262"/>
      <c r="CM770" s="262"/>
      <c r="CN770" s="262"/>
    </row>
    <row r="771" spans="4:150" ht="14.25" customHeight="1" x14ac:dyDescent="0.35">
      <c r="D771" s="593">
        <v>4</v>
      </c>
      <c r="E771" s="594"/>
      <c r="F771" s="594"/>
      <c r="G771" s="594"/>
      <c r="H771" s="594"/>
      <c r="I771" s="594"/>
      <c r="J771" s="594"/>
      <c r="K771" s="594"/>
      <c r="L771" s="594"/>
      <c r="M771" s="594"/>
      <c r="N771" s="594"/>
      <c r="O771" s="594"/>
      <c r="P771" s="594"/>
      <c r="Q771" s="594"/>
      <c r="R771" s="594"/>
      <c r="S771" s="594"/>
      <c r="T771" s="594"/>
      <c r="U771" s="594"/>
      <c r="V771" s="595"/>
      <c r="W771" s="596">
        <v>78</v>
      </c>
      <c r="X771" s="597"/>
      <c r="Y771" s="597"/>
      <c r="Z771" s="597"/>
      <c r="AA771" s="597"/>
      <c r="AB771" s="597"/>
      <c r="AC771" s="598"/>
      <c r="AD771" s="596"/>
      <c r="AE771" s="597"/>
      <c r="AF771" s="597"/>
      <c r="AG771" s="597"/>
      <c r="AH771" s="597"/>
      <c r="AI771" s="597"/>
      <c r="AJ771" s="598"/>
      <c r="AK771" s="600">
        <v>1</v>
      </c>
      <c r="AL771" s="303"/>
      <c r="AM771" s="303"/>
      <c r="AN771" s="303"/>
      <c r="AO771" s="304"/>
      <c r="AP771" s="302"/>
      <c r="AQ771" s="303"/>
      <c r="AR771" s="303"/>
      <c r="AS771" s="303"/>
      <c r="AT771" s="304"/>
      <c r="AV771" s="369">
        <v>4</v>
      </c>
      <c r="AW771" s="369"/>
      <c r="AX771" s="369"/>
      <c r="AY771" s="369"/>
      <c r="AZ771" s="369"/>
      <c r="BA771" s="369"/>
      <c r="BB771" s="369"/>
      <c r="BC771" s="369"/>
      <c r="BD771" s="369"/>
      <c r="BE771" s="369"/>
      <c r="BF771" s="369"/>
      <c r="BG771" s="369"/>
      <c r="BH771" s="369"/>
      <c r="BI771" s="369"/>
      <c r="BJ771" s="369"/>
      <c r="BK771" s="369"/>
      <c r="BL771" s="369"/>
      <c r="BM771" s="369"/>
      <c r="BN771" s="369"/>
      <c r="BO771" s="302">
        <v>25</v>
      </c>
      <c r="BP771" s="303"/>
      <c r="BQ771" s="303"/>
      <c r="BR771" s="303"/>
      <c r="BS771" s="303"/>
      <c r="BT771" s="303"/>
      <c r="BU771" s="303"/>
      <c r="BV771" s="303"/>
      <c r="BW771" s="303"/>
      <c r="BX771" s="303"/>
      <c r="BY771" s="303"/>
      <c r="BZ771" s="303"/>
      <c r="CA771" s="303"/>
      <c r="CB771" s="304"/>
      <c r="CC771" s="272"/>
      <c r="CD771" s="272"/>
      <c r="CE771" s="272"/>
      <c r="CF771" s="272"/>
      <c r="CG771" s="272"/>
      <c r="CH771" s="272"/>
      <c r="CI771" s="262"/>
      <c r="CJ771" s="262"/>
      <c r="CK771" s="262"/>
      <c r="CL771" s="262"/>
      <c r="CM771" s="262"/>
      <c r="CN771" s="262"/>
    </row>
    <row r="772" spans="4:150" ht="14.25" customHeight="1" x14ac:dyDescent="0.35">
      <c r="D772" s="593">
        <v>5</v>
      </c>
      <c r="E772" s="594"/>
      <c r="F772" s="594"/>
      <c r="G772" s="594"/>
      <c r="H772" s="594"/>
      <c r="I772" s="594"/>
      <c r="J772" s="594"/>
      <c r="K772" s="594"/>
      <c r="L772" s="594"/>
      <c r="M772" s="594"/>
      <c r="N772" s="594"/>
      <c r="O772" s="594"/>
      <c r="P772" s="594"/>
      <c r="Q772" s="594"/>
      <c r="R772" s="594"/>
      <c r="S772" s="594"/>
      <c r="T772" s="594"/>
      <c r="U772" s="594"/>
      <c r="V772" s="595"/>
      <c r="W772" s="596">
        <v>29</v>
      </c>
      <c r="X772" s="597"/>
      <c r="Y772" s="597"/>
      <c r="Z772" s="597"/>
      <c r="AA772" s="597"/>
      <c r="AB772" s="597"/>
      <c r="AC772" s="598"/>
      <c r="AD772" s="596"/>
      <c r="AE772" s="597"/>
      <c r="AF772" s="597"/>
      <c r="AG772" s="597"/>
      <c r="AH772" s="597"/>
      <c r="AI772" s="597"/>
      <c r="AJ772" s="598"/>
      <c r="AK772" s="600">
        <v>1</v>
      </c>
      <c r="AL772" s="303"/>
      <c r="AM772" s="303"/>
      <c r="AN772" s="303"/>
      <c r="AO772" s="304"/>
      <c r="AP772" s="302"/>
      <c r="AQ772" s="303"/>
      <c r="AR772" s="303"/>
      <c r="AS772" s="303"/>
      <c r="AT772" s="304"/>
      <c r="AV772" s="369">
        <v>5</v>
      </c>
      <c r="AW772" s="369"/>
      <c r="AX772" s="369"/>
      <c r="AY772" s="369"/>
      <c r="AZ772" s="369"/>
      <c r="BA772" s="369"/>
      <c r="BB772" s="369"/>
      <c r="BC772" s="369"/>
      <c r="BD772" s="369"/>
      <c r="BE772" s="369"/>
      <c r="BF772" s="369"/>
      <c r="BG772" s="369"/>
      <c r="BH772" s="369"/>
      <c r="BI772" s="369"/>
      <c r="BJ772" s="369"/>
      <c r="BK772" s="369"/>
      <c r="BL772" s="369"/>
      <c r="BM772" s="369"/>
      <c r="BN772" s="369"/>
      <c r="BO772" s="302">
        <v>51</v>
      </c>
      <c r="BP772" s="303"/>
      <c r="BQ772" s="303"/>
      <c r="BR772" s="303"/>
      <c r="BS772" s="303"/>
      <c r="BT772" s="303"/>
      <c r="BU772" s="303"/>
      <c r="BV772" s="303"/>
      <c r="BW772" s="303"/>
      <c r="BX772" s="303"/>
      <c r="BY772" s="303"/>
      <c r="BZ772" s="303"/>
      <c r="CA772" s="303"/>
      <c r="CB772" s="304"/>
      <c r="CC772" s="272"/>
      <c r="CD772" s="272"/>
      <c r="CE772" s="272"/>
      <c r="CF772" s="272"/>
      <c r="CG772" s="272"/>
      <c r="CH772" s="272"/>
      <c r="CI772" s="262"/>
      <c r="CJ772" s="262"/>
      <c r="CK772" s="262"/>
      <c r="CL772" s="262"/>
      <c r="CM772" s="262"/>
      <c r="CN772" s="262"/>
    </row>
    <row r="773" spans="4:150" ht="14.25" customHeight="1" x14ac:dyDescent="0.35">
      <c r="D773" s="369">
        <v>6</v>
      </c>
      <c r="E773" s="369"/>
      <c r="F773" s="369"/>
      <c r="G773" s="369"/>
      <c r="H773" s="369"/>
      <c r="I773" s="369"/>
      <c r="J773" s="369"/>
      <c r="K773" s="369"/>
      <c r="L773" s="369"/>
      <c r="M773" s="369"/>
      <c r="N773" s="369"/>
      <c r="O773" s="369"/>
      <c r="P773" s="369"/>
      <c r="Q773" s="369"/>
      <c r="R773" s="369"/>
      <c r="S773" s="369"/>
      <c r="T773" s="369"/>
      <c r="U773" s="369"/>
      <c r="V773" s="369"/>
      <c r="W773" s="286">
        <v>48</v>
      </c>
      <c r="X773" s="286"/>
      <c r="Y773" s="286"/>
      <c r="Z773" s="286"/>
      <c r="AA773" s="286"/>
      <c r="AB773" s="286"/>
      <c r="AC773" s="286"/>
      <c r="AD773" s="286"/>
      <c r="AE773" s="286"/>
      <c r="AF773" s="286"/>
      <c r="AG773" s="286"/>
      <c r="AH773" s="286"/>
      <c r="AI773" s="286"/>
      <c r="AJ773" s="286"/>
      <c r="AK773" s="619">
        <v>1</v>
      </c>
      <c r="AL773" s="272"/>
      <c r="AM773" s="272"/>
      <c r="AN773" s="272"/>
      <c r="AO773" s="272"/>
      <c r="AP773" s="272"/>
      <c r="AQ773" s="272"/>
      <c r="AR773" s="272"/>
      <c r="AS773" s="272"/>
      <c r="AT773" s="272"/>
      <c r="AV773" s="377">
        <v>6</v>
      </c>
      <c r="AW773" s="377"/>
      <c r="AX773" s="377"/>
      <c r="AY773" s="377"/>
      <c r="AZ773" s="377"/>
      <c r="BA773" s="377"/>
      <c r="BB773" s="377"/>
      <c r="BC773" s="377"/>
      <c r="BD773" s="377"/>
      <c r="BE773" s="377"/>
      <c r="BF773" s="377"/>
      <c r="BG773" s="377"/>
      <c r="BH773" s="377"/>
      <c r="BI773" s="377"/>
      <c r="BJ773" s="377"/>
      <c r="BK773" s="377"/>
      <c r="BL773" s="377"/>
      <c r="BM773" s="377"/>
      <c r="BN773" s="377"/>
      <c r="BO773" s="290">
        <v>11</v>
      </c>
      <c r="BP773" s="291"/>
      <c r="BQ773" s="291"/>
      <c r="BR773" s="291"/>
      <c r="BS773" s="291"/>
      <c r="BT773" s="291"/>
      <c r="BU773" s="291"/>
      <c r="BV773" s="291"/>
      <c r="BW773" s="291"/>
      <c r="BX773" s="291"/>
      <c r="BY773" s="291"/>
      <c r="BZ773" s="291"/>
      <c r="CA773" s="291"/>
      <c r="CB773" s="292"/>
      <c r="CC773" s="305"/>
      <c r="CD773" s="305"/>
      <c r="CE773" s="305"/>
      <c r="CF773" s="305"/>
      <c r="CG773" s="305"/>
      <c r="CH773" s="305"/>
      <c r="CI773" s="243"/>
      <c r="CJ773" s="243"/>
      <c r="CK773" s="243"/>
      <c r="CL773" s="243"/>
      <c r="CM773" s="243"/>
      <c r="CN773" s="243"/>
    </row>
    <row r="774" spans="4:150" ht="14.25" customHeight="1" x14ac:dyDescent="0.35">
      <c r="D774" s="395" t="s">
        <v>820</v>
      </c>
      <c r="E774" s="622"/>
      <c r="F774" s="622"/>
      <c r="G774" s="622"/>
      <c r="H774" s="622"/>
      <c r="I774" s="622"/>
      <c r="J774" s="622"/>
      <c r="K774" s="622"/>
      <c r="L774" s="622"/>
      <c r="M774" s="622"/>
      <c r="N774" s="622"/>
      <c r="O774" s="622"/>
      <c r="P774" s="622"/>
      <c r="Q774" s="622"/>
      <c r="R774" s="622"/>
      <c r="S774" s="622"/>
      <c r="T774" s="622"/>
      <c r="U774" s="622"/>
      <c r="V774" s="622"/>
      <c r="W774" s="622"/>
      <c r="X774" s="622"/>
      <c r="Y774" s="622"/>
      <c r="Z774" s="622"/>
      <c r="AA774" s="622"/>
      <c r="AB774" s="622"/>
      <c r="AC774" s="622"/>
      <c r="AD774" s="622"/>
      <c r="AE774" s="622"/>
      <c r="AF774" s="622"/>
      <c r="AG774" s="622"/>
      <c r="AH774" s="622"/>
      <c r="AI774" s="622"/>
      <c r="AJ774" s="622"/>
      <c r="AK774" s="622"/>
      <c r="AL774" s="622"/>
      <c r="AM774" s="622"/>
      <c r="AN774" s="622"/>
      <c r="AO774" s="622"/>
      <c r="AP774" s="622"/>
      <c r="AQ774" s="622"/>
      <c r="AR774" s="622"/>
      <c r="AS774" s="622"/>
      <c r="AT774" s="622"/>
      <c r="AV774" s="365" t="s">
        <v>465</v>
      </c>
      <c r="AW774" s="365"/>
      <c r="AX774" s="365"/>
      <c r="AY774" s="365"/>
      <c r="AZ774" s="365"/>
      <c r="BA774" s="365"/>
      <c r="BB774" s="365"/>
      <c r="BC774" s="365"/>
      <c r="BD774" s="365"/>
      <c r="BE774" s="365"/>
      <c r="BF774" s="365"/>
      <c r="BG774" s="365"/>
      <c r="BH774" s="365"/>
      <c r="BI774" s="365"/>
      <c r="BJ774" s="365"/>
      <c r="BK774" s="365"/>
      <c r="BL774" s="365"/>
      <c r="BM774" s="365"/>
      <c r="BN774" s="365"/>
      <c r="BO774" s="365"/>
      <c r="BP774" s="365"/>
      <c r="BQ774" s="365"/>
      <c r="BR774" s="365"/>
      <c r="BS774" s="365"/>
      <c r="BT774" s="365"/>
      <c r="BU774" s="365"/>
      <c r="BV774" s="365"/>
      <c r="BW774" s="365"/>
      <c r="BX774" s="365"/>
      <c r="BY774" s="365"/>
      <c r="BZ774" s="365"/>
      <c r="CA774" s="365"/>
      <c r="CB774" s="365"/>
      <c r="CC774" s="365"/>
      <c r="CD774" s="365"/>
      <c r="CE774" s="365"/>
      <c r="CF774" s="365"/>
      <c r="CG774" s="365"/>
      <c r="CH774" s="365"/>
      <c r="CI774" s="365"/>
      <c r="CJ774" s="365"/>
      <c r="CK774" s="365"/>
      <c r="CL774" s="365"/>
    </row>
    <row r="775" spans="4:150" ht="14.25" customHeight="1" x14ac:dyDescent="0.35">
      <c r="D775" s="623"/>
      <c r="E775" s="623"/>
      <c r="F775" s="623"/>
      <c r="G775" s="623"/>
      <c r="H775" s="623"/>
      <c r="I775" s="623"/>
      <c r="J775" s="623"/>
      <c r="K775" s="623"/>
      <c r="L775" s="623"/>
      <c r="M775" s="623"/>
      <c r="N775" s="623"/>
      <c r="O775" s="623"/>
      <c r="P775" s="623"/>
      <c r="Q775" s="623"/>
      <c r="R775" s="623"/>
      <c r="S775" s="623"/>
      <c r="T775" s="623"/>
      <c r="U775" s="623"/>
      <c r="V775" s="623"/>
      <c r="W775" s="623"/>
      <c r="X775" s="623"/>
      <c r="Y775" s="623"/>
      <c r="Z775" s="623"/>
      <c r="AA775" s="623"/>
      <c r="AB775" s="623"/>
      <c r="AC775" s="623"/>
      <c r="AD775" s="623"/>
      <c r="AE775" s="623"/>
      <c r="AF775" s="623"/>
      <c r="AG775" s="623"/>
      <c r="AH775" s="623"/>
      <c r="AI775" s="623"/>
      <c r="AJ775" s="623"/>
      <c r="AK775" s="623"/>
      <c r="AL775" s="88"/>
      <c r="AM775" s="88"/>
      <c r="AN775" s="88"/>
      <c r="AO775" s="88"/>
      <c r="AP775" s="88"/>
      <c r="AQ775" s="88"/>
      <c r="AR775" s="88"/>
      <c r="AS775" s="88"/>
      <c r="AT775" s="88"/>
    </row>
    <row r="776" spans="4:150" ht="14.25" customHeight="1" x14ac:dyDescent="0.35">
      <c r="D776" s="624" t="s">
        <v>450</v>
      </c>
      <c r="E776" s="624"/>
      <c r="F776" s="624"/>
      <c r="G776" s="624"/>
      <c r="H776" s="624"/>
      <c r="I776" s="624"/>
      <c r="J776" s="624"/>
      <c r="K776" s="624"/>
      <c r="L776" s="624"/>
      <c r="M776" s="624"/>
      <c r="N776" s="624"/>
      <c r="O776" s="624"/>
      <c r="P776" s="624"/>
      <c r="Q776" s="624"/>
      <c r="R776" s="624"/>
      <c r="S776" s="624"/>
      <c r="T776" s="624"/>
      <c r="U776" s="624"/>
      <c r="V776" s="624"/>
      <c r="W776" s="624"/>
      <c r="X776" s="624"/>
      <c r="Y776" s="624"/>
      <c r="Z776" s="624"/>
      <c r="AA776" s="624"/>
      <c r="AB776" s="624"/>
      <c r="AC776" s="624"/>
      <c r="AD776" s="624"/>
      <c r="AE776" s="624"/>
      <c r="AF776" s="624"/>
      <c r="AG776" s="624"/>
      <c r="AH776" s="624"/>
      <c r="AI776" s="624"/>
      <c r="AJ776" s="624"/>
      <c r="AK776" s="624"/>
      <c r="AL776" s="185"/>
      <c r="AM776" s="185"/>
      <c r="AN776" s="185"/>
      <c r="AO776" s="185"/>
      <c r="AP776" s="185"/>
      <c r="AQ776" s="185"/>
      <c r="AR776" s="185"/>
      <c r="AS776" s="185"/>
      <c r="AT776" s="185"/>
      <c r="AV776" s="288" t="s">
        <v>467</v>
      </c>
      <c r="AW776" s="288"/>
      <c r="AX776" s="288"/>
      <c r="AY776" s="288"/>
      <c r="AZ776" s="288"/>
      <c r="BA776" s="288"/>
      <c r="BB776" s="288"/>
      <c r="BC776" s="288"/>
      <c r="BD776" s="288"/>
      <c r="BE776" s="288"/>
      <c r="BF776" s="288"/>
      <c r="BG776" s="288"/>
      <c r="BH776" s="288"/>
      <c r="BI776" s="288"/>
      <c r="BJ776" s="288"/>
      <c r="BK776" s="288"/>
      <c r="BL776" s="288"/>
      <c r="BM776" s="288"/>
      <c r="BN776" s="288"/>
      <c r="BO776" s="288"/>
      <c r="BP776" s="288"/>
      <c r="BQ776" s="288"/>
      <c r="BR776" s="288"/>
      <c r="BS776" s="288"/>
      <c r="BT776" s="288"/>
      <c r="BU776" s="288"/>
      <c r="BV776" s="288"/>
      <c r="BW776" s="288"/>
      <c r="BX776" s="288"/>
      <c r="BY776" s="288"/>
      <c r="BZ776" s="288"/>
      <c r="CA776" s="288"/>
      <c r="CB776" s="288"/>
      <c r="CC776" s="288"/>
      <c r="CD776" s="288"/>
      <c r="CE776" s="288"/>
      <c r="CF776" s="288"/>
      <c r="CG776" s="288"/>
      <c r="CH776" s="288"/>
      <c r="CI776" s="288"/>
      <c r="CJ776" s="288"/>
      <c r="CK776" s="288"/>
      <c r="CL776" s="288"/>
      <c r="CM776" s="288"/>
      <c r="CN776" s="288"/>
    </row>
    <row r="777" spans="4:150" ht="14.25" customHeight="1" x14ac:dyDescent="0.35"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  <c r="AA777" s="123"/>
      <c r="AB777" s="123"/>
      <c r="AC777" s="123"/>
      <c r="AD777" s="123"/>
      <c r="AE777" s="123"/>
      <c r="AF777" s="123"/>
      <c r="AG777" s="123"/>
      <c r="AH777" s="123"/>
      <c r="AI777" s="123"/>
      <c r="AJ777" s="123"/>
      <c r="AK777" s="123"/>
      <c r="AL777" s="123"/>
      <c r="AM777" s="123"/>
      <c r="AN777" s="123"/>
      <c r="AO777" s="123"/>
      <c r="AP777" s="123"/>
      <c r="AQ777" s="123"/>
      <c r="AR777" s="123"/>
      <c r="AS777" s="123"/>
      <c r="AT777" s="123"/>
      <c r="AV777" s="288"/>
      <c r="AW777" s="288"/>
      <c r="AX777" s="288"/>
      <c r="AY777" s="288"/>
      <c r="AZ777" s="288"/>
      <c r="BA777" s="288"/>
      <c r="BB777" s="288"/>
      <c r="BC777" s="288"/>
      <c r="BD777" s="288"/>
      <c r="BE777" s="288"/>
      <c r="BF777" s="288"/>
      <c r="BG777" s="288"/>
      <c r="BH777" s="288"/>
      <c r="BI777" s="288"/>
      <c r="BJ777" s="288"/>
      <c r="BK777" s="288"/>
      <c r="BL777" s="288"/>
      <c r="BM777" s="288"/>
      <c r="BN777" s="288"/>
      <c r="BO777" s="288"/>
      <c r="BP777" s="288"/>
      <c r="BQ777" s="288"/>
      <c r="BR777" s="288"/>
      <c r="BS777" s="288"/>
      <c r="BT777" s="288"/>
      <c r="BU777" s="288"/>
      <c r="BV777" s="288"/>
      <c r="BW777" s="288"/>
      <c r="BX777" s="288"/>
      <c r="BY777" s="288"/>
      <c r="BZ777" s="288"/>
      <c r="CA777" s="288"/>
      <c r="CB777" s="288"/>
      <c r="CC777" s="288"/>
      <c r="CD777" s="288"/>
      <c r="CE777" s="288"/>
      <c r="CF777" s="288"/>
      <c r="CG777" s="288"/>
      <c r="CH777" s="288"/>
      <c r="CI777" s="288"/>
      <c r="CJ777" s="288"/>
      <c r="CK777" s="288"/>
      <c r="CL777" s="288"/>
      <c r="CM777" s="288"/>
      <c r="CN777" s="288"/>
    </row>
    <row r="778" spans="4:150" ht="14.25" customHeight="1" x14ac:dyDescent="0.35">
      <c r="D778" s="441" t="s">
        <v>448</v>
      </c>
      <c r="E778" s="442"/>
      <c r="F778" s="442"/>
      <c r="G778" s="442"/>
      <c r="H778" s="442"/>
      <c r="I778" s="442"/>
      <c r="J778" s="442"/>
      <c r="K778" s="442"/>
      <c r="L778" s="442"/>
      <c r="M778" s="442"/>
      <c r="N778" s="442"/>
      <c r="O778" s="442"/>
      <c r="P778" s="442"/>
      <c r="Q778" s="442"/>
      <c r="R778" s="442"/>
      <c r="S778" s="442"/>
      <c r="T778" s="442"/>
      <c r="U778" s="442"/>
      <c r="V778" s="442"/>
      <c r="W778" s="442"/>
      <c r="X778" s="442"/>
      <c r="Y778" s="442"/>
      <c r="Z778" s="443"/>
      <c r="AA778" s="441" t="s">
        <v>449</v>
      </c>
      <c r="AB778" s="442"/>
      <c r="AC778" s="442"/>
      <c r="AD778" s="442"/>
      <c r="AE778" s="442"/>
      <c r="AF778" s="442"/>
      <c r="AG778" s="442"/>
      <c r="AH778" s="442"/>
      <c r="AI778" s="442"/>
      <c r="AJ778" s="442"/>
      <c r="AK778" s="442"/>
      <c r="AL778" s="442"/>
      <c r="AM778" s="442"/>
      <c r="AN778" s="442"/>
      <c r="AO778" s="442"/>
      <c r="AP778" s="442"/>
      <c r="AQ778" s="442"/>
      <c r="AR778" s="442"/>
      <c r="AS778" s="442"/>
      <c r="AT778" s="443"/>
      <c r="AV778" s="260" t="s">
        <v>468</v>
      </c>
      <c r="AW778" s="260"/>
      <c r="AX778" s="260"/>
      <c r="AY778" s="260"/>
      <c r="AZ778" s="260"/>
      <c r="BA778" s="260"/>
      <c r="BB778" s="260"/>
      <c r="BC778" s="260"/>
      <c r="BD778" s="260"/>
      <c r="BE778" s="260"/>
      <c r="BF778" s="260"/>
      <c r="BG778" s="260"/>
      <c r="BH778" s="260"/>
      <c r="BI778" s="260"/>
      <c r="BJ778" s="260"/>
      <c r="BK778" s="260"/>
      <c r="BL778" s="260"/>
      <c r="BM778" s="260"/>
      <c r="BN778" s="260"/>
      <c r="BO778" s="260"/>
      <c r="BP778" s="260"/>
      <c r="BQ778" s="260"/>
      <c r="BR778" s="260"/>
      <c r="BS778" s="260"/>
      <c r="BT778" s="260"/>
      <c r="BU778" s="260"/>
      <c r="BV778" s="260"/>
      <c r="BW778" s="260"/>
      <c r="BX778" s="260"/>
      <c r="BY778" s="260"/>
      <c r="BZ778" s="260"/>
      <c r="CA778" s="260"/>
      <c r="CB778" s="260"/>
      <c r="CC778" s="260"/>
      <c r="CD778" s="260"/>
      <c r="CE778" s="260"/>
      <c r="CF778" s="260"/>
      <c r="CG778" s="260"/>
      <c r="CH778" s="260"/>
      <c r="CI778" s="260"/>
      <c r="CJ778" s="260"/>
      <c r="CK778" s="260"/>
      <c r="CL778" s="260"/>
      <c r="CM778" s="260"/>
      <c r="CN778" s="260"/>
    </row>
    <row r="779" spans="4:150" ht="14.25" customHeight="1" x14ac:dyDescent="0.35">
      <c r="D779" s="444"/>
      <c r="E779" s="445"/>
      <c r="F779" s="445"/>
      <c r="G779" s="445"/>
      <c r="H779" s="445"/>
      <c r="I779" s="445"/>
      <c r="J779" s="445"/>
      <c r="K779" s="445"/>
      <c r="L779" s="445"/>
      <c r="M779" s="445"/>
      <c r="N779" s="445"/>
      <c r="O779" s="445"/>
      <c r="P779" s="445"/>
      <c r="Q779" s="445"/>
      <c r="R779" s="445"/>
      <c r="S779" s="445"/>
      <c r="T779" s="445"/>
      <c r="U779" s="445"/>
      <c r="V779" s="445"/>
      <c r="W779" s="445"/>
      <c r="X779" s="445"/>
      <c r="Y779" s="445"/>
      <c r="Z779" s="446"/>
      <c r="AA779" s="444"/>
      <c r="AB779" s="445"/>
      <c r="AC779" s="445"/>
      <c r="AD779" s="445"/>
      <c r="AE779" s="445"/>
      <c r="AF779" s="445"/>
      <c r="AG779" s="445"/>
      <c r="AH779" s="445"/>
      <c r="AI779" s="445"/>
      <c r="AJ779" s="445"/>
      <c r="AK779" s="445"/>
      <c r="AL779" s="445"/>
      <c r="AM779" s="445"/>
      <c r="AN779" s="445"/>
      <c r="AO779" s="445"/>
      <c r="AP779" s="445"/>
      <c r="AQ779" s="445"/>
      <c r="AR779" s="445"/>
      <c r="AS779" s="445"/>
      <c r="AT779" s="446"/>
      <c r="AV779" s="261"/>
      <c r="AW779" s="261"/>
      <c r="AX779" s="261"/>
      <c r="AY779" s="261"/>
      <c r="AZ779" s="261"/>
      <c r="BA779" s="261"/>
      <c r="BB779" s="261"/>
      <c r="BC779" s="261"/>
      <c r="BD779" s="261"/>
      <c r="BE779" s="261"/>
      <c r="BF779" s="261"/>
      <c r="BG779" s="261"/>
      <c r="BH779" s="261"/>
      <c r="BI779" s="261"/>
      <c r="BJ779" s="261"/>
      <c r="BK779" s="261"/>
      <c r="BL779" s="261"/>
      <c r="BM779" s="261"/>
      <c r="BN779" s="261"/>
      <c r="BO779" s="261"/>
      <c r="BP779" s="261"/>
      <c r="BQ779" s="261"/>
      <c r="BR779" s="261"/>
      <c r="BS779" s="261"/>
      <c r="BT779" s="261"/>
      <c r="BU779" s="261"/>
      <c r="BV779" s="261"/>
      <c r="BW779" s="261"/>
      <c r="BX779" s="261"/>
      <c r="BY779" s="261"/>
      <c r="BZ779" s="261"/>
      <c r="CA779" s="261"/>
      <c r="CB779" s="261"/>
      <c r="CC779" s="261"/>
      <c r="CD779" s="261"/>
      <c r="CE779" s="261"/>
      <c r="CF779" s="261"/>
      <c r="CG779" s="261"/>
      <c r="CH779" s="261"/>
      <c r="CI779" s="261"/>
      <c r="CJ779" s="261"/>
      <c r="CK779" s="261"/>
      <c r="CL779" s="261"/>
      <c r="CM779" s="261"/>
      <c r="CN779" s="261"/>
    </row>
    <row r="780" spans="4:150" ht="14.25" customHeight="1" x14ac:dyDescent="0.35">
      <c r="D780" s="302" t="s">
        <v>902</v>
      </c>
      <c r="E780" s="303"/>
      <c r="F780" s="303"/>
      <c r="G780" s="303"/>
      <c r="H780" s="303"/>
      <c r="I780" s="303"/>
      <c r="J780" s="303"/>
      <c r="K780" s="303"/>
      <c r="L780" s="303"/>
      <c r="M780" s="303"/>
      <c r="N780" s="303"/>
      <c r="O780" s="303"/>
      <c r="P780" s="303"/>
      <c r="Q780" s="303"/>
      <c r="R780" s="303"/>
      <c r="S780" s="303"/>
      <c r="T780" s="303"/>
      <c r="U780" s="303"/>
      <c r="V780" s="303"/>
      <c r="W780" s="303"/>
      <c r="X780" s="303"/>
      <c r="Y780" s="303"/>
      <c r="Z780" s="304"/>
      <c r="AA780" s="302" t="s">
        <v>903</v>
      </c>
      <c r="AB780" s="303"/>
      <c r="AC780" s="303"/>
      <c r="AD780" s="303"/>
      <c r="AE780" s="303"/>
      <c r="AF780" s="303"/>
      <c r="AG780" s="303"/>
      <c r="AH780" s="303"/>
      <c r="AI780" s="303"/>
      <c r="AJ780" s="303"/>
      <c r="AK780" s="303"/>
      <c r="AL780" s="303"/>
      <c r="AM780" s="303"/>
      <c r="AN780" s="303"/>
      <c r="AO780" s="303"/>
      <c r="AP780" s="303"/>
      <c r="AQ780" s="303"/>
      <c r="AR780" s="303"/>
      <c r="AS780" s="303"/>
      <c r="AT780" s="304"/>
      <c r="AV780" s="289" t="s">
        <v>469</v>
      </c>
      <c r="AW780" s="289"/>
      <c r="AX780" s="289"/>
      <c r="AY780" s="289"/>
      <c r="AZ780" s="289"/>
      <c r="BA780" s="289"/>
      <c r="BB780" s="289"/>
      <c r="BC780" s="289"/>
      <c r="BD780" s="289"/>
      <c r="BE780" s="289"/>
      <c r="BF780" s="289"/>
      <c r="BG780" s="289"/>
      <c r="BH780" s="289"/>
      <c r="BI780" s="289"/>
      <c r="BJ780" s="289"/>
      <c r="BK780" s="289"/>
      <c r="BL780" s="289"/>
      <c r="BM780" s="289"/>
      <c r="BN780" s="289"/>
      <c r="BO780" s="289" t="s">
        <v>470</v>
      </c>
      <c r="BP780" s="289"/>
      <c r="BQ780" s="289"/>
      <c r="BR780" s="289"/>
      <c r="BS780" s="289"/>
      <c r="BT780" s="289"/>
      <c r="BU780" s="289"/>
      <c r="BV780" s="289"/>
      <c r="BW780" s="289" t="s">
        <v>471</v>
      </c>
      <c r="BX780" s="289"/>
      <c r="BY780" s="289"/>
      <c r="BZ780" s="289"/>
      <c r="CA780" s="289"/>
      <c r="CB780" s="289"/>
      <c r="CC780" s="289"/>
      <c r="CD780" s="289"/>
      <c r="CE780" s="289" t="s">
        <v>121</v>
      </c>
      <c r="CF780" s="289"/>
      <c r="CG780" s="289"/>
      <c r="CH780" s="289"/>
      <c r="CI780" s="289"/>
      <c r="CJ780" s="289"/>
      <c r="CK780" s="289"/>
      <c r="CL780" s="289"/>
      <c r="CM780" s="289"/>
      <c r="CN780" s="289"/>
    </row>
    <row r="781" spans="4:150" ht="14.25" customHeight="1" x14ac:dyDescent="0.35">
      <c r="D781" s="302" t="s">
        <v>904</v>
      </c>
      <c r="E781" s="303"/>
      <c r="F781" s="303"/>
      <c r="G781" s="303"/>
      <c r="H781" s="303"/>
      <c r="I781" s="303"/>
      <c r="J781" s="303"/>
      <c r="K781" s="303"/>
      <c r="L781" s="303"/>
      <c r="M781" s="303"/>
      <c r="N781" s="303"/>
      <c r="O781" s="303"/>
      <c r="P781" s="303"/>
      <c r="Q781" s="303"/>
      <c r="R781" s="303"/>
      <c r="S781" s="303"/>
      <c r="T781" s="303"/>
      <c r="U781" s="303"/>
      <c r="V781" s="303"/>
      <c r="W781" s="303"/>
      <c r="X781" s="303"/>
      <c r="Y781" s="303"/>
      <c r="Z781" s="304"/>
      <c r="AA781" s="302" t="s">
        <v>903</v>
      </c>
      <c r="AB781" s="303"/>
      <c r="AC781" s="303"/>
      <c r="AD781" s="303"/>
      <c r="AE781" s="303"/>
      <c r="AF781" s="303"/>
      <c r="AG781" s="303"/>
      <c r="AH781" s="303"/>
      <c r="AI781" s="303"/>
      <c r="AJ781" s="303"/>
      <c r="AK781" s="303"/>
      <c r="AL781" s="303"/>
      <c r="AM781" s="303"/>
      <c r="AN781" s="303"/>
      <c r="AO781" s="303"/>
      <c r="AP781" s="303"/>
      <c r="AQ781" s="303"/>
      <c r="AR781" s="303"/>
      <c r="AS781" s="303"/>
      <c r="AT781" s="304"/>
      <c r="AV781" s="289"/>
      <c r="AW781" s="289"/>
      <c r="AX781" s="289"/>
      <c r="AY781" s="289"/>
      <c r="AZ781" s="289"/>
      <c r="BA781" s="289"/>
      <c r="BB781" s="289"/>
      <c r="BC781" s="289"/>
      <c r="BD781" s="289"/>
      <c r="BE781" s="289"/>
      <c r="BF781" s="289"/>
      <c r="BG781" s="289"/>
      <c r="BH781" s="289"/>
      <c r="BI781" s="289"/>
      <c r="BJ781" s="289"/>
      <c r="BK781" s="289"/>
      <c r="BL781" s="289"/>
      <c r="BM781" s="289"/>
      <c r="BN781" s="289"/>
      <c r="BO781" s="289"/>
      <c r="BP781" s="289"/>
      <c r="BQ781" s="289"/>
      <c r="BR781" s="289"/>
      <c r="BS781" s="289"/>
      <c r="BT781" s="289"/>
      <c r="BU781" s="289"/>
      <c r="BV781" s="289"/>
      <c r="BW781" s="289"/>
      <c r="BX781" s="289"/>
      <c r="BY781" s="289"/>
      <c r="BZ781" s="289"/>
      <c r="CA781" s="289"/>
      <c r="CB781" s="289"/>
      <c r="CC781" s="289"/>
      <c r="CD781" s="289"/>
      <c r="CE781" s="289"/>
      <c r="CF781" s="289"/>
      <c r="CG781" s="289"/>
      <c r="CH781" s="289"/>
      <c r="CI781" s="289"/>
      <c r="CJ781" s="289"/>
      <c r="CK781" s="289"/>
      <c r="CL781" s="289"/>
      <c r="CM781" s="289"/>
      <c r="CN781" s="289"/>
    </row>
    <row r="782" spans="4:150" ht="14.25" customHeight="1" x14ac:dyDescent="0.35">
      <c r="D782" s="302" t="s">
        <v>905</v>
      </c>
      <c r="E782" s="303"/>
      <c r="F782" s="303"/>
      <c r="G782" s="303"/>
      <c r="H782" s="303"/>
      <c r="I782" s="303"/>
      <c r="J782" s="303"/>
      <c r="K782" s="303"/>
      <c r="L782" s="303"/>
      <c r="M782" s="303"/>
      <c r="N782" s="303"/>
      <c r="O782" s="303"/>
      <c r="P782" s="303"/>
      <c r="Q782" s="303"/>
      <c r="R782" s="303"/>
      <c r="S782" s="303"/>
      <c r="T782" s="303"/>
      <c r="U782" s="303"/>
      <c r="V782" s="303"/>
      <c r="W782" s="303"/>
      <c r="X782" s="303"/>
      <c r="Y782" s="303"/>
      <c r="Z782" s="304"/>
      <c r="AA782" s="302" t="s">
        <v>903</v>
      </c>
      <c r="AB782" s="303"/>
      <c r="AC782" s="303"/>
      <c r="AD782" s="303"/>
      <c r="AE782" s="303"/>
      <c r="AF782" s="303"/>
      <c r="AG782" s="303"/>
      <c r="AH782" s="303"/>
      <c r="AI782" s="303"/>
      <c r="AJ782" s="303"/>
      <c r="AK782" s="303"/>
      <c r="AL782" s="303"/>
      <c r="AM782" s="303"/>
      <c r="AN782" s="303"/>
      <c r="AO782" s="303"/>
      <c r="AP782" s="303"/>
      <c r="AQ782" s="303"/>
      <c r="AR782" s="303"/>
      <c r="AS782" s="303"/>
      <c r="AT782" s="304"/>
      <c r="AV782" s="272" t="s">
        <v>907</v>
      </c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>
        <v>3</v>
      </c>
      <c r="BP782" s="272"/>
      <c r="BQ782" s="272"/>
      <c r="BR782" s="272"/>
      <c r="BS782" s="272"/>
      <c r="BT782" s="272"/>
      <c r="BU782" s="272"/>
      <c r="BV782" s="272"/>
      <c r="BW782" s="272">
        <v>2</v>
      </c>
      <c r="BX782" s="272"/>
      <c r="BY782" s="272"/>
      <c r="BZ782" s="272"/>
      <c r="CA782" s="272"/>
      <c r="CB782" s="272"/>
      <c r="CC782" s="272"/>
      <c r="CD782" s="272"/>
      <c r="CE782" s="272">
        <f>SUM(BO782:CD782)</f>
        <v>5</v>
      </c>
      <c r="CF782" s="272"/>
      <c r="CG782" s="272"/>
      <c r="CH782" s="272"/>
      <c r="CI782" s="272"/>
      <c r="CJ782" s="272"/>
      <c r="CK782" s="272"/>
      <c r="CL782" s="272"/>
      <c r="CM782" s="272"/>
      <c r="CN782" s="272"/>
    </row>
    <row r="783" spans="4:150" ht="14.25" customHeight="1" x14ac:dyDescent="0.35">
      <c r="D783" s="302" t="s">
        <v>906</v>
      </c>
      <c r="E783" s="303"/>
      <c r="F783" s="303"/>
      <c r="G783" s="303"/>
      <c r="H783" s="303"/>
      <c r="I783" s="303"/>
      <c r="J783" s="303"/>
      <c r="K783" s="303"/>
      <c r="L783" s="303"/>
      <c r="M783" s="303"/>
      <c r="N783" s="303"/>
      <c r="O783" s="303"/>
      <c r="P783" s="303"/>
      <c r="Q783" s="303"/>
      <c r="R783" s="303"/>
      <c r="S783" s="303"/>
      <c r="T783" s="303"/>
      <c r="U783" s="303"/>
      <c r="V783" s="303"/>
      <c r="W783" s="303"/>
      <c r="X783" s="303"/>
      <c r="Y783" s="303"/>
      <c r="Z783" s="304"/>
      <c r="AA783" s="302" t="s">
        <v>903</v>
      </c>
      <c r="AB783" s="303"/>
      <c r="AC783" s="303"/>
      <c r="AD783" s="303"/>
      <c r="AE783" s="303"/>
      <c r="AF783" s="303"/>
      <c r="AG783" s="303"/>
      <c r="AH783" s="303"/>
      <c r="AI783" s="303"/>
      <c r="AJ783" s="303"/>
      <c r="AK783" s="303"/>
      <c r="AL783" s="303"/>
      <c r="AM783" s="303"/>
      <c r="AN783" s="303"/>
      <c r="AO783" s="303"/>
      <c r="AP783" s="303"/>
      <c r="AQ783" s="303"/>
      <c r="AR783" s="303"/>
      <c r="AS783" s="303"/>
      <c r="AT783" s="304"/>
      <c r="AV783" s="272" t="s">
        <v>908</v>
      </c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>
        <v>0</v>
      </c>
      <c r="BP783" s="272"/>
      <c r="BQ783" s="272"/>
      <c r="BR783" s="272"/>
      <c r="BS783" s="272"/>
      <c r="BT783" s="272"/>
      <c r="BU783" s="272"/>
      <c r="BV783" s="272"/>
      <c r="BW783" s="272">
        <v>3</v>
      </c>
      <c r="BX783" s="272"/>
      <c r="BY783" s="272"/>
      <c r="BZ783" s="272"/>
      <c r="CA783" s="272"/>
      <c r="CB783" s="272"/>
      <c r="CC783" s="272"/>
      <c r="CD783" s="272"/>
      <c r="CE783" s="272">
        <f t="shared" ref="CE783:CE785" si="39">SUM(BO783:CD783)</f>
        <v>3</v>
      </c>
      <c r="CF783" s="272"/>
      <c r="CG783" s="272"/>
      <c r="CH783" s="272"/>
      <c r="CI783" s="272"/>
      <c r="CJ783" s="272"/>
      <c r="CK783" s="272"/>
      <c r="CL783" s="272"/>
      <c r="CM783" s="272"/>
      <c r="CN783" s="272"/>
    </row>
    <row r="784" spans="4:150" ht="14.25" customHeight="1" x14ac:dyDescent="0.35">
      <c r="D784" s="302"/>
      <c r="E784" s="303"/>
      <c r="F784" s="303"/>
      <c r="G784" s="303"/>
      <c r="H784" s="303"/>
      <c r="I784" s="303"/>
      <c r="J784" s="303"/>
      <c r="K784" s="303"/>
      <c r="L784" s="303"/>
      <c r="M784" s="303"/>
      <c r="N784" s="303"/>
      <c r="O784" s="303"/>
      <c r="P784" s="303"/>
      <c r="Q784" s="303"/>
      <c r="R784" s="303"/>
      <c r="S784" s="303"/>
      <c r="T784" s="303"/>
      <c r="U784" s="303"/>
      <c r="V784" s="303"/>
      <c r="W784" s="303"/>
      <c r="X784" s="303"/>
      <c r="Y784" s="303"/>
      <c r="Z784" s="304"/>
      <c r="AA784" s="302"/>
      <c r="AB784" s="303"/>
      <c r="AC784" s="303"/>
      <c r="AD784" s="303"/>
      <c r="AE784" s="303"/>
      <c r="AF784" s="303"/>
      <c r="AG784" s="303"/>
      <c r="AH784" s="303"/>
      <c r="AI784" s="303"/>
      <c r="AJ784" s="303"/>
      <c r="AK784" s="303"/>
      <c r="AL784" s="303"/>
      <c r="AM784" s="303"/>
      <c r="AN784" s="303"/>
      <c r="AO784" s="303"/>
      <c r="AP784" s="303"/>
      <c r="AQ784" s="303"/>
      <c r="AR784" s="303"/>
      <c r="AS784" s="303"/>
      <c r="AT784" s="304"/>
      <c r="AV784" s="272" t="s">
        <v>909</v>
      </c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>
        <v>0</v>
      </c>
      <c r="BP784" s="272"/>
      <c r="BQ784" s="272"/>
      <c r="BR784" s="272"/>
      <c r="BS784" s="272"/>
      <c r="BT784" s="272"/>
      <c r="BU784" s="272"/>
      <c r="BV784" s="272"/>
      <c r="BW784" s="272">
        <v>0</v>
      </c>
      <c r="BX784" s="272"/>
      <c r="BY784" s="272"/>
      <c r="BZ784" s="272"/>
      <c r="CA784" s="272"/>
      <c r="CB784" s="272"/>
      <c r="CC784" s="272"/>
      <c r="CD784" s="272"/>
      <c r="CE784" s="272">
        <f t="shared" si="39"/>
        <v>0</v>
      </c>
      <c r="CF784" s="272"/>
      <c r="CG784" s="272"/>
      <c r="CH784" s="272"/>
      <c r="CI784" s="272"/>
      <c r="CJ784" s="272"/>
      <c r="CK784" s="272"/>
      <c r="CL784" s="272"/>
      <c r="CM784" s="272"/>
      <c r="CN784" s="272"/>
      <c r="EK784" s="367" t="s">
        <v>474</v>
      </c>
      <c r="EL784" s="367"/>
      <c r="EM784" s="367"/>
      <c r="EN784" s="367"/>
      <c r="EO784" s="367"/>
      <c r="EP784" s="367"/>
      <c r="EQ784" s="367"/>
      <c r="ER784" s="367"/>
      <c r="ES784" s="367"/>
      <c r="ET784" s="367"/>
    </row>
    <row r="785" spans="4:167" ht="14.25" customHeight="1" x14ac:dyDescent="0.35">
      <c r="D785" s="302"/>
      <c r="E785" s="303"/>
      <c r="F785" s="303"/>
      <c r="G785" s="303"/>
      <c r="H785" s="303"/>
      <c r="I785" s="303"/>
      <c r="J785" s="303"/>
      <c r="K785" s="303"/>
      <c r="L785" s="303"/>
      <c r="M785" s="303"/>
      <c r="N785" s="303"/>
      <c r="O785" s="303"/>
      <c r="P785" s="303"/>
      <c r="Q785" s="303"/>
      <c r="R785" s="303"/>
      <c r="S785" s="303"/>
      <c r="T785" s="303"/>
      <c r="U785" s="303"/>
      <c r="V785" s="303"/>
      <c r="W785" s="303"/>
      <c r="X785" s="303"/>
      <c r="Y785" s="303"/>
      <c r="Z785" s="304"/>
      <c r="AA785" s="302"/>
      <c r="AB785" s="303"/>
      <c r="AC785" s="303"/>
      <c r="AD785" s="303"/>
      <c r="AE785" s="303"/>
      <c r="AF785" s="303"/>
      <c r="AG785" s="303"/>
      <c r="AH785" s="303"/>
      <c r="AI785" s="303"/>
      <c r="AJ785" s="303"/>
      <c r="AK785" s="303"/>
      <c r="AL785" s="303"/>
      <c r="AM785" s="303"/>
      <c r="AN785" s="303"/>
      <c r="AO785" s="303"/>
      <c r="AP785" s="303"/>
      <c r="AQ785" s="303"/>
      <c r="AR785" s="303"/>
      <c r="AS785" s="303"/>
      <c r="AT785" s="304"/>
      <c r="AV785" s="272" t="s">
        <v>910</v>
      </c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>
        <v>0</v>
      </c>
      <c r="BP785" s="272"/>
      <c r="BQ785" s="272"/>
      <c r="BR785" s="272"/>
      <c r="BS785" s="272"/>
      <c r="BT785" s="272"/>
      <c r="BU785" s="272"/>
      <c r="BV785" s="272"/>
      <c r="BW785" s="272">
        <v>0</v>
      </c>
      <c r="BX785" s="272"/>
      <c r="BY785" s="272"/>
      <c r="BZ785" s="272"/>
      <c r="CA785" s="272"/>
      <c r="CB785" s="272"/>
      <c r="CC785" s="272"/>
      <c r="CD785" s="272"/>
      <c r="CE785" s="272">
        <f t="shared" si="39"/>
        <v>0</v>
      </c>
      <c r="CF785" s="272"/>
      <c r="CG785" s="272"/>
      <c r="CH785" s="272"/>
      <c r="CI785" s="272"/>
      <c r="CJ785" s="272"/>
      <c r="CK785" s="272"/>
      <c r="CL785" s="272"/>
      <c r="CM785" s="272"/>
      <c r="CN785" s="272"/>
      <c r="EL785" s="186">
        <v>2008</v>
      </c>
      <c r="EM785" s="186">
        <v>2009</v>
      </c>
      <c r="EN785" s="186">
        <v>2010</v>
      </c>
      <c r="EO785" s="186">
        <v>2011</v>
      </c>
      <c r="EP785" s="186">
        <v>2012</v>
      </c>
      <c r="EQ785" s="186">
        <v>2013</v>
      </c>
      <c r="ER785" s="186">
        <v>2014</v>
      </c>
      <c r="ES785" s="186">
        <v>2015</v>
      </c>
      <c r="ET785" s="165">
        <v>2016</v>
      </c>
    </row>
    <row r="786" spans="4:167" ht="14.25" customHeight="1" x14ac:dyDescent="0.35"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V786" s="377" t="s">
        <v>121</v>
      </c>
      <c r="AW786" s="377"/>
      <c r="AX786" s="377"/>
      <c r="AY786" s="377"/>
      <c r="AZ786" s="377"/>
      <c r="BA786" s="377"/>
      <c r="BB786" s="377"/>
      <c r="BC786" s="377"/>
      <c r="BD786" s="377"/>
      <c r="BE786" s="377"/>
      <c r="BF786" s="377"/>
      <c r="BG786" s="377"/>
      <c r="BH786" s="377"/>
      <c r="BI786" s="377"/>
      <c r="BJ786" s="377"/>
      <c r="BK786" s="377"/>
      <c r="BL786" s="377"/>
      <c r="BM786" s="377"/>
      <c r="BN786" s="377"/>
      <c r="BO786" s="377">
        <f>SUM(BO782:BV785)</f>
        <v>3</v>
      </c>
      <c r="BP786" s="377"/>
      <c r="BQ786" s="377"/>
      <c r="BR786" s="377"/>
      <c r="BS786" s="377"/>
      <c r="BT786" s="377"/>
      <c r="BU786" s="377"/>
      <c r="BV786" s="377"/>
      <c r="BW786" s="377">
        <f>SUM(BW782:CD785)</f>
        <v>5</v>
      </c>
      <c r="BX786" s="377"/>
      <c r="BY786" s="377"/>
      <c r="BZ786" s="377"/>
      <c r="CA786" s="377"/>
      <c r="CB786" s="377"/>
      <c r="CC786" s="377"/>
      <c r="CD786" s="377"/>
      <c r="CE786" s="272">
        <f t="shared" ref="CE786" si="40">SUM(BO786:CD786)</f>
        <v>8</v>
      </c>
      <c r="CF786" s="272"/>
      <c r="CG786" s="272"/>
      <c r="CH786" s="272"/>
      <c r="CI786" s="272"/>
      <c r="CJ786" s="272"/>
      <c r="CK786" s="272"/>
      <c r="CL786" s="272"/>
      <c r="CM786" s="272"/>
      <c r="CN786" s="272"/>
      <c r="EK786" s="165" t="s">
        <v>121</v>
      </c>
      <c r="EL786" s="176" t="s">
        <v>810</v>
      </c>
      <c r="EM786" s="177">
        <v>98.65</v>
      </c>
      <c r="EN786" s="176">
        <v>99.92</v>
      </c>
      <c r="EO786" s="177">
        <v>99.92</v>
      </c>
      <c r="EP786" s="176">
        <v>92.86</v>
      </c>
      <c r="EQ786" s="177">
        <v>94.41</v>
      </c>
      <c r="ER786" s="176">
        <v>94.14</v>
      </c>
      <c r="ES786" s="177">
        <v>94.22</v>
      </c>
      <c r="ET786" s="165">
        <v>99.48</v>
      </c>
    </row>
    <row r="787" spans="4:167" ht="14.25" customHeight="1" x14ac:dyDescent="0.35">
      <c r="D787" s="613" t="s">
        <v>820</v>
      </c>
      <c r="E787" s="614"/>
      <c r="F787" s="614"/>
      <c r="G787" s="614"/>
      <c r="H787" s="614"/>
      <c r="I787" s="614"/>
      <c r="J787" s="614"/>
      <c r="K787" s="614"/>
      <c r="L787" s="614"/>
      <c r="M787" s="614"/>
      <c r="N787" s="614"/>
      <c r="O787" s="614"/>
      <c r="P787" s="614"/>
      <c r="Q787" s="614"/>
      <c r="R787" s="614"/>
      <c r="S787" s="614"/>
      <c r="T787" s="614"/>
      <c r="U787" s="614"/>
      <c r="V787" s="614"/>
      <c r="W787" s="614"/>
      <c r="X787" s="614"/>
      <c r="Y787" s="614"/>
      <c r="Z787" s="614"/>
      <c r="AA787" s="614"/>
      <c r="AB787" s="614"/>
      <c r="AC787" s="614"/>
      <c r="AD787" s="614"/>
      <c r="AE787" s="614"/>
      <c r="AF787" s="614"/>
      <c r="AG787" s="614"/>
      <c r="AH787" s="614"/>
      <c r="AI787" s="614"/>
      <c r="AJ787" s="614"/>
      <c r="AK787" s="614"/>
      <c r="AL787" s="614"/>
      <c r="AM787" s="614"/>
      <c r="AN787" s="614"/>
      <c r="AO787" s="614"/>
      <c r="AP787" s="614"/>
      <c r="AQ787" s="614"/>
      <c r="AR787" s="614"/>
      <c r="AS787" s="614"/>
      <c r="AT787" s="614"/>
      <c r="AV787" s="365" t="s">
        <v>472</v>
      </c>
      <c r="AW787" s="365"/>
      <c r="AX787" s="365"/>
      <c r="AY787" s="365"/>
      <c r="AZ787" s="365"/>
      <c r="BA787" s="365"/>
      <c r="BB787" s="365"/>
      <c r="BC787" s="365"/>
      <c r="BD787" s="365"/>
      <c r="BE787" s="365"/>
      <c r="BF787" s="365"/>
      <c r="BG787" s="365"/>
      <c r="BH787" s="365"/>
      <c r="BI787" s="365"/>
      <c r="BJ787" s="365"/>
      <c r="BK787" s="365"/>
      <c r="BL787" s="365"/>
      <c r="BM787" s="365"/>
      <c r="BN787" s="365"/>
      <c r="BO787" s="365"/>
      <c r="BP787" s="365"/>
      <c r="BQ787" s="365"/>
      <c r="BR787" s="365"/>
      <c r="BS787" s="365"/>
      <c r="BT787" s="365"/>
      <c r="BU787" s="365"/>
      <c r="BV787" s="365"/>
      <c r="BW787" s="365"/>
      <c r="BX787" s="365"/>
      <c r="BY787" s="365"/>
      <c r="BZ787" s="365"/>
      <c r="CA787" s="365"/>
      <c r="CB787" s="365"/>
      <c r="CC787" s="365"/>
      <c r="CD787" s="365"/>
      <c r="CE787" s="365"/>
      <c r="CF787" s="365"/>
      <c r="CG787" s="365"/>
      <c r="CH787" s="365"/>
      <c r="CI787" s="365"/>
      <c r="CJ787" s="365"/>
      <c r="CK787" s="365"/>
      <c r="CL787" s="365"/>
      <c r="CM787" s="365"/>
      <c r="CN787" s="365"/>
      <c r="EK787" s="165" t="s">
        <v>123</v>
      </c>
      <c r="EL787" s="176" t="s">
        <v>810</v>
      </c>
      <c r="EM787" s="177">
        <v>99.71</v>
      </c>
      <c r="EN787" s="176">
        <v>99.91</v>
      </c>
      <c r="EO787" s="177">
        <v>99.91</v>
      </c>
      <c r="EP787" s="176">
        <v>100</v>
      </c>
      <c r="EQ787" s="177">
        <v>100</v>
      </c>
      <c r="ER787" s="176">
        <v>100</v>
      </c>
      <c r="ES787" s="177">
        <v>100</v>
      </c>
      <c r="ET787" s="165">
        <v>100</v>
      </c>
    </row>
    <row r="788" spans="4:167" ht="14.25" customHeight="1" x14ac:dyDescent="0.35"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7"/>
      <c r="AC788" s="87"/>
      <c r="AD788" s="87"/>
      <c r="AE788" s="87"/>
      <c r="AF788" s="87"/>
      <c r="AG788" s="87"/>
      <c r="AH788" s="87"/>
      <c r="AI788" s="87"/>
      <c r="AJ788" s="87"/>
      <c r="AK788" s="87"/>
      <c r="AL788" s="87"/>
      <c r="AM788" s="87"/>
      <c r="AN788" s="87"/>
      <c r="AO788" s="87"/>
      <c r="AP788" s="87"/>
      <c r="AQ788" s="87"/>
      <c r="AR788" s="87"/>
      <c r="AS788" s="87"/>
      <c r="AT788" s="87"/>
      <c r="EK788" s="165" t="s">
        <v>124</v>
      </c>
      <c r="EL788" s="176" t="s">
        <v>810</v>
      </c>
      <c r="EM788" s="177">
        <v>90.83</v>
      </c>
      <c r="EN788" s="176">
        <v>100</v>
      </c>
      <c r="EO788" s="177">
        <v>100</v>
      </c>
      <c r="EP788" s="176">
        <v>22.43</v>
      </c>
      <c r="EQ788" s="177">
        <v>22.09</v>
      </c>
      <c r="ER788" s="176">
        <v>21.28</v>
      </c>
      <c r="ES788" s="177">
        <v>21.36</v>
      </c>
      <c r="ET788" s="165">
        <v>0</v>
      </c>
    </row>
    <row r="789" spans="4:167" ht="14.25" customHeight="1" x14ac:dyDescent="0.35">
      <c r="D789" s="188" t="s">
        <v>858</v>
      </c>
      <c r="E789" s="188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88"/>
      <c r="Z789" s="188"/>
      <c r="AA789" s="184"/>
      <c r="AB789" s="122"/>
      <c r="AC789" s="122"/>
      <c r="AD789" s="122"/>
      <c r="AE789" s="122"/>
      <c r="AF789" s="122"/>
      <c r="AG789" s="122"/>
      <c r="AH789" s="122"/>
      <c r="AI789" s="122"/>
      <c r="AJ789" s="122"/>
      <c r="AK789" s="122"/>
      <c r="AL789" s="122"/>
      <c r="AM789" s="122"/>
      <c r="AN789" s="122"/>
      <c r="AO789" s="122"/>
      <c r="AP789" s="122"/>
      <c r="AQ789" s="122"/>
      <c r="AR789" s="122"/>
      <c r="AS789" s="122"/>
      <c r="AT789" s="122"/>
      <c r="AV789" s="260" t="s">
        <v>859</v>
      </c>
      <c r="AW789" s="260"/>
      <c r="AX789" s="260"/>
      <c r="AY789" s="260"/>
      <c r="AZ789" s="260"/>
      <c r="BA789" s="260"/>
      <c r="BB789" s="260"/>
      <c r="BC789" s="260"/>
      <c r="BD789" s="260"/>
      <c r="BE789" s="260"/>
      <c r="BF789" s="260"/>
      <c r="BG789" s="260"/>
      <c r="BH789" s="260"/>
      <c r="BI789" s="260"/>
      <c r="BJ789" s="260"/>
      <c r="BK789" s="260"/>
      <c r="BL789" s="260"/>
      <c r="BM789" s="260"/>
      <c r="BN789" s="260"/>
      <c r="BO789" s="260"/>
      <c r="BP789" s="260"/>
      <c r="BQ789" s="260"/>
      <c r="BR789" s="260"/>
      <c r="BS789" s="260"/>
      <c r="BT789" s="260"/>
      <c r="BU789" s="260"/>
      <c r="BV789" s="260"/>
      <c r="BW789" s="260"/>
      <c r="BX789" s="260"/>
      <c r="BY789" s="260"/>
      <c r="BZ789" s="260"/>
      <c r="CA789" s="260"/>
      <c r="CB789" s="260"/>
      <c r="CC789" s="260"/>
      <c r="CD789" s="260"/>
      <c r="CE789" s="260"/>
      <c r="CF789" s="260"/>
      <c r="CG789" s="260"/>
      <c r="CH789" s="260"/>
      <c r="CI789" s="260"/>
      <c r="CJ789" s="260"/>
      <c r="CK789" s="260"/>
      <c r="CL789" s="260"/>
      <c r="EK789" s="364"/>
      <c r="EL789" s="364"/>
      <c r="EM789" s="364"/>
      <c r="EN789" s="364"/>
      <c r="EO789" s="364"/>
      <c r="EP789" s="364"/>
      <c r="EQ789" s="364"/>
      <c r="ER789" s="364"/>
      <c r="ES789" s="364"/>
      <c r="ET789" s="364"/>
      <c r="EU789" s="364"/>
      <c r="EV789" s="364"/>
      <c r="EW789" s="364"/>
      <c r="EX789" s="364"/>
      <c r="EY789" s="364"/>
      <c r="EZ789" s="364"/>
      <c r="FA789" s="364"/>
      <c r="FB789" s="364"/>
      <c r="FC789" s="364"/>
      <c r="FD789" s="364"/>
      <c r="FE789" s="364"/>
      <c r="FF789" s="364"/>
      <c r="FG789" s="364"/>
      <c r="FH789" s="364"/>
      <c r="FI789" s="364"/>
      <c r="FJ789" s="364"/>
      <c r="FK789" s="364"/>
    </row>
    <row r="790" spans="4:167" ht="14.25" customHeight="1" x14ac:dyDescent="0.35">
      <c r="D790" s="183"/>
      <c r="E790" s="183"/>
      <c r="F790" s="183"/>
      <c r="G790" s="183"/>
      <c r="H790" s="183"/>
      <c r="I790" s="183"/>
      <c r="J790" s="183"/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  <c r="W790" s="183"/>
      <c r="X790" s="183"/>
      <c r="Y790" s="183"/>
      <c r="Z790" s="183"/>
      <c r="AA790" s="183"/>
      <c r="AB790" s="122"/>
      <c r="AC790" s="122"/>
      <c r="AD790" s="122"/>
      <c r="AE790" s="122"/>
      <c r="AF790" s="122"/>
      <c r="AG790" s="122"/>
      <c r="AH790" s="122"/>
      <c r="AI790" s="122"/>
      <c r="AJ790" s="122"/>
      <c r="AK790" s="122"/>
      <c r="AL790" s="122"/>
      <c r="AM790" s="122"/>
      <c r="AN790" s="122"/>
      <c r="AO790" s="122"/>
      <c r="AP790" s="122"/>
      <c r="AQ790" s="122"/>
      <c r="AR790" s="122"/>
      <c r="AS790" s="122"/>
      <c r="AT790" s="122"/>
      <c r="AV790" s="260"/>
      <c r="AW790" s="260"/>
      <c r="AX790" s="260"/>
      <c r="AY790" s="260"/>
      <c r="AZ790" s="260"/>
      <c r="BA790" s="260"/>
      <c r="BB790" s="260"/>
      <c r="BC790" s="260"/>
      <c r="BD790" s="260"/>
      <c r="BE790" s="260"/>
      <c r="BF790" s="260"/>
      <c r="BG790" s="260"/>
      <c r="BH790" s="260"/>
      <c r="BI790" s="260"/>
      <c r="BJ790" s="260"/>
      <c r="BK790" s="260"/>
      <c r="BL790" s="260"/>
      <c r="BM790" s="260"/>
      <c r="BN790" s="260"/>
      <c r="BO790" s="260"/>
      <c r="BP790" s="260"/>
      <c r="BQ790" s="260"/>
      <c r="BR790" s="260"/>
      <c r="BS790" s="260"/>
      <c r="BT790" s="260"/>
      <c r="BU790" s="260"/>
      <c r="BV790" s="260"/>
      <c r="BW790" s="260"/>
      <c r="BX790" s="260"/>
      <c r="BY790" s="260"/>
      <c r="BZ790" s="260"/>
      <c r="CA790" s="260"/>
      <c r="CB790" s="260"/>
      <c r="CC790" s="260"/>
      <c r="CD790" s="260"/>
      <c r="CE790" s="260"/>
      <c r="CF790" s="260"/>
      <c r="CG790" s="260"/>
      <c r="CH790" s="260"/>
      <c r="CI790" s="260"/>
      <c r="CJ790" s="260"/>
      <c r="CK790" s="260"/>
      <c r="CL790" s="260"/>
      <c r="EK790" s="368"/>
      <c r="EL790" s="368"/>
      <c r="EM790" s="368"/>
      <c r="EN790" s="368"/>
      <c r="EO790" s="368"/>
      <c r="EP790" s="368"/>
      <c r="EQ790" s="368"/>
      <c r="ER790" s="368"/>
      <c r="ES790" s="368"/>
      <c r="ET790" s="368"/>
      <c r="EU790" s="368"/>
      <c r="EV790" s="368"/>
      <c r="EW790" s="368"/>
      <c r="EX790" s="368"/>
      <c r="EY790" s="368"/>
      <c r="EZ790" s="368"/>
      <c r="FA790" s="368"/>
      <c r="FB790" s="368"/>
      <c r="FC790" s="368"/>
      <c r="FD790" s="368"/>
      <c r="FE790" s="368"/>
      <c r="FF790" s="368"/>
      <c r="FG790" s="368"/>
      <c r="FH790" s="368"/>
      <c r="FI790" s="368"/>
      <c r="FJ790" s="368"/>
      <c r="FK790" s="368"/>
    </row>
    <row r="791" spans="4:167" ht="14.25" customHeight="1" x14ac:dyDescent="0.35">
      <c r="EK791" s="169"/>
      <c r="EL791" s="169"/>
      <c r="EM791" s="169"/>
      <c r="EN791" s="169"/>
      <c r="EO791" s="169"/>
      <c r="EP791" s="169"/>
      <c r="EQ791" s="169"/>
      <c r="ER791" s="169"/>
      <c r="ES791" s="169"/>
      <c r="ET791" s="169"/>
      <c r="EU791" s="169"/>
      <c r="EV791" s="169"/>
      <c r="EW791" s="169"/>
      <c r="EX791" s="169"/>
      <c r="EY791" s="169"/>
      <c r="EZ791" s="169"/>
      <c r="FA791" s="169"/>
      <c r="FB791" s="169"/>
      <c r="FC791" s="169"/>
      <c r="FD791" s="169"/>
      <c r="FE791" s="169"/>
      <c r="FF791" s="169"/>
      <c r="FG791" s="169"/>
      <c r="FH791" s="169"/>
      <c r="FI791" s="169"/>
      <c r="FJ791" s="169"/>
      <c r="FK791" s="169"/>
    </row>
    <row r="792" spans="4:167" ht="14.25" customHeight="1" x14ac:dyDescent="0.35">
      <c r="EH792" s="170"/>
      <c r="EI792" s="170"/>
      <c r="EJ792" s="170"/>
      <c r="EK792" s="367" t="s">
        <v>473</v>
      </c>
      <c r="EL792" s="367"/>
      <c r="EM792" s="367"/>
      <c r="EN792" s="367"/>
      <c r="EO792" s="367"/>
      <c r="EP792" s="367"/>
      <c r="EQ792" s="367"/>
      <c r="ER792" s="367"/>
      <c r="ES792" s="367"/>
      <c r="ET792" s="367"/>
      <c r="EU792" s="187"/>
      <c r="EV792" s="187"/>
      <c r="EW792" s="187"/>
      <c r="EX792" s="187"/>
      <c r="EY792" s="187"/>
      <c r="EZ792" s="187"/>
      <c r="FA792" s="187"/>
      <c r="FB792" s="187"/>
      <c r="FC792" s="187"/>
      <c r="FD792" s="187"/>
      <c r="FE792" s="187"/>
      <c r="FF792" s="187"/>
      <c r="FG792" s="187"/>
      <c r="FH792" s="187"/>
      <c r="FI792" s="187"/>
      <c r="FJ792" s="187"/>
      <c r="FK792" s="187"/>
    </row>
    <row r="793" spans="4:167" ht="14.25" customHeight="1" x14ac:dyDescent="0.35">
      <c r="EL793" s="186">
        <v>2008</v>
      </c>
      <c r="EM793" s="186">
        <v>2009</v>
      </c>
      <c r="EN793" s="186">
        <v>2010</v>
      </c>
      <c r="EO793" s="186">
        <v>2011</v>
      </c>
      <c r="EP793" s="186">
        <v>2012</v>
      </c>
      <c r="EQ793" s="186">
        <v>2013</v>
      </c>
      <c r="ER793" s="186">
        <v>2014</v>
      </c>
      <c r="ES793" s="186">
        <v>2015</v>
      </c>
      <c r="ET793" s="186">
        <v>2016</v>
      </c>
    </row>
    <row r="794" spans="4:167" ht="14.25" customHeight="1" x14ac:dyDescent="0.35">
      <c r="EK794" s="165" t="s">
        <v>121</v>
      </c>
      <c r="EL794" s="187" t="s">
        <v>810</v>
      </c>
      <c r="EM794" s="187">
        <v>100</v>
      </c>
      <c r="EN794" s="187">
        <v>99.92</v>
      </c>
      <c r="EO794" s="187">
        <v>99.92</v>
      </c>
      <c r="EP794" s="187">
        <v>100</v>
      </c>
      <c r="EQ794" s="187">
        <v>100</v>
      </c>
      <c r="ER794" s="187">
        <v>100</v>
      </c>
      <c r="ES794" s="187">
        <v>100</v>
      </c>
      <c r="ET794" s="187">
        <v>100</v>
      </c>
    </row>
    <row r="795" spans="4:167" ht="14.25" customHeight="1" x14ac:dyDescent="0.35">
      <c r="EK795" s="165" t="s">
        <v>123</v>
      </c>
      <c r="EL795" s="187" t="s">
        <v>810</v>
      </c>
      <c r="EM795" s="187">
        <v>100</v>
      </c>
      <c r="EN795" s="187">
        <v>99.91</v>
      </c>
      <c r="EO795" s="187">
        <v>99.91</v>
      </c>
      <c r="EP795" s="187">
        <v>100</v>
      </c>
      <c r="EQ795" s="187">
        <v>100</v>
      </c>
      <c r="ER795" s="187">
        <v>100</v>
      </c>
      <c r="ES795" s="187">
        <v>100</v>
      </c>
      <c r="ET795" s="187">
        <v>100</v>
      </c>
    </row>
    <row r="796" spans="4:167" ht="14.25" customHeight="1" x14ac:dyDescent="0.35">
      <c r="EK796" s="165" t="s">
        <v>124</v>
      </c>
      <c r="EL796" s="187" t="s">
        <v>810</v>
      </c>
      <c r="EM796" s="187">
        <v>100</v>
      </c>
      <c r="EN796" s="187">
        <v>100</v>
      </c>
      <c r="EO796" s="187">
        <v>100</v>
      </c>
      <c r="EP796" s="187">
        <v>100</v>
      </c>
      <c r="EQ796" s="187">
        <v>100</v>
      </c>
      <c r="ER796" s="187">
        <v>100</v>
      </c>
      <c r="ES796" s="187">
        <v>100</v>
      </c>
      <c r="ET796" s="187">
        <v>100</v>
      </c>
    </row>
    <row r="797" spans="4:167" ht="14.25" customHeight="1" x14ac:dyDescent="0.35"/>
    <row r="798" spans="4:167" ht="14.25" customHeight="1" x14ac:dyDescent="0.35">
      <c r="EK798" s="367" t="s">
        <v>475</v>
      </c>
      <c r="EL798" s="367"/>
      <c r="EM798" s="367"/>
      <c r="EN798" s="367"/>
      <c r="EO798" s="367"/>
      <c r="EP798" s="367"/>
      <c r="EQ798" s="367"/>
      <c r="ER798" s="367"/>
      <c r="ES798" s="367"/>
      <c r="ET798" s="367"/>
    </row>
    <row r="799" spans="4:167" ht="14.25" customHeight="1" x14ac:dyDescent="0.35">
      <c r="EL799" s="186">
        <v>2008</v>
      </c>
      <c r="EM799" s="186">
        <v>2009</v>
      </c>
      <c r="EN799" s="186">
        <v>2010</v>
      </c>
      <c r="EO799" s="186">
        <v>2011</v>
      </c>
      <c r="EP799" s="186">
        <v>2012</v>
      </c>
      <c r="EQ799" s="186">
        <v>2013</v>
      </c>
      <c r="ER799" s="186">
        <v>2014</v>
      </c>
      <c r="ES799" s="186">
        <v>2015</v>
      </c>
      <c r="ET799" s="165">
        <v>2016</v>
      </c>
    </row>
    <row r="800" spans="4:167" ht="14.25" customHeight="1" x14ac:dyDescent="0.35">
      <c r="EK800" s="165" t="s">
        <v>121</v>
      </c>
      <c r="EL800" s="176" t="s">
        <v>810</v>
      </c>
      <c r="EM800" s="177">
        <v>100</v>
      </c>
      <c r="EN800" s="176">
        <v>99.06</v>
      </c>
      <c r="EO800" s="177">
        <v>99.06</v>
      </c>
      <c r="EP800" s="176">
        <v>92.86</v>
      </c>
      <c r="EQ800" s="177">
        <v>94.41</v>
      </c>
      <c r="ER800" s="176">
        <v>94.14</v>
      </c>
      <c r="ES800" s="177">
        <v>94.22</v>
      </c>
      <c r="ET800" s="165">
        <v>99.48</v>
      </c>
    </row>
    <row r="801" spans="4:150" ht="14.25" customHeight="1" x14ac:dyDescent="0.35">
      <c r="EK801" s="165" t="s">
        <v>123</v>
      </c>
      <c r="EL801" s="176" t="s">
        <v>810</v>
      </c>
      <c r="EM801" s="177">
        <v>100</v>
      </c>
      <c r="EN801" s="176">
        <v>98.96</v>
      </c>
      <c r="EO801" s="177">
        <v>98.96</v>
      </c>
      <c r="EP801" s="176">
        <v>100</v>
      </c>
      <c r="EQ801" s="177">
        <v>100</v>
      </c>
      <c r="ER801" s="176">
        <v>100</v>
      </c>
      <c r="ES801" s="177">
        <v>100</v>
      </c>
      <c r="ET801" s="165">
        <v>100</v>
      </c>
    </row>
    <row r="802" spans="4:150" ht="14.25" customHeight="1" x14ac:dyDescent="0.35">
      <c r="EK802" s="165" t="s">
        <v>124</v>
      </c>
      <c r="EL802" s="176" t="s">
        <v>810</v>
      </c>
      <c r="EM802" s="177">
        <v>100</v>
      </c>
      <c r="EN802" s="176">
        <v>100</v>
      </c>
      <c r="EO802" s="177">
        <v>100</v>
      </c>
      <c r="EP802" s="176">
        <v>22.43</v>
      </c>
      <c r="EQ802" s="177">
        <v>22.09</v>
      </c>
      <c r="ER802" s="176">
        <v>21.28</v>
      </c>
      <c r="ES802" s="177">
        <v>21.36</v>
      </c>
      <c r="ET802" s="165">
        <v>0</v>
      </c>
    </row>
    <row r="803" spans="4:150" ht="14.25" customHeight="1" x14ac:dyDescent="0.35"/>
    <row r="804" spans="4:150" ht="14.25" customHeight="1" x14ac:dyDescent="0.35"/>
    <row r="805" spans="4:150" ht="14.25" customHeight="1" x14ac:dyDescent="0.35">
      <c r="EL805" s="186"/>
    </row>
    <row r="806" spans="4:150" ht="14.25" customHeight="1" x14ac:dyDescent="0.35">
      <c r="EK806" s="644" t="s">
        <v>871</v>
      </c>
      <c r="EL806" s="175">
        <v>5.6000000000000001E-2</v>
      </c>
    </row>
    <row r="807" spans="4:150" ht="14.25" customHeight="1" x14ac:dyDescent="0.35">
      <c r="EK807" s="644" t="s">
        <v>872</v>
      </c>
      <c r="EL807" s="175">
        <v>0.7873</v>
      </c>
    </row>
    <row r="808" spans="4:150" ht="14.25" customHeight="1" x14ac:dyDescent="0.35">
      <c r="EK808" s="644" t="s">
        <v>873</v>
      </c>
      <c r="EL808" s="645">
        <v>1</v>
      </c>
    </row>
    <row r="809" spans="4:150" ht="14.25" customHeight="1" x14ac:dyDescent="0.35"/>
    <row r="810" spans="4:150" ht="14.25" customHeight="1" x14ac:dyDescent="0.35">
      <c r="D810" s="363" t="s">
        <v>1133</v>
      </c>
      <c r="E810" s="363"/>
      <c r="F810" s="363"/>
      <c r="G810" s="363"/>
      <c r="H810" s="363"/>
      <c r="I810" s="363"/>
      <c r="J810" s="363"/>
      <c r="K810" s="363"/>
      <c r="L810" s="363"/>
      <c r="M810" s="363"/>
      <c r="N810" s="363"/>
      <c r="O810" s="363"/>
      <c r="P810" s="363"/>
      <c r="Q810" s="363"/>
      <c r="R810" s="363"/>
      <c r="S810" s="363"/>
      <c r="T810" s="363"/>
      <c r="U810" s="363"/>
      <c r="V810" s="363"/>
      <c r="W810" s="363"/>
      <c r="X810" s="363"/>
      <c r="Y810" s="363"/>
      <c r="Z810" s="363"/>
      <c r="AA810" s="363"/>
      <c r="AB810" s="363"/>
      <c r="AC810" s="363"/>
      <c r="AD810" s="363"/>
      <c r="AE810" s="363"/>
      <c r="AF810" s="363"/>
      <c r="AG810" s="363"/>
      <c r="AH810" s="363"/>
      <c r="AI810" s="363"/>
      <c r="AJ810" s="363"/>
      <c r="AK810" s="363"/>
      <c r="AL810" s="363"/>
      <c r="AM810" s="363"/>
      <c r="AN810" s="363"/>
      <c r="AO810" s="363"/>
      <c r="AP810" s="363"/>
      <c r="AQ810" s="363"/>
      <c r="AR810" s="363"/>
      <c r="AS810" s="363"/>
      <c r="AT810" s="363"/>
      <c r="AU810" s="363"/>
    </row>
    <row r="811" spans="4:150" ht="14.25" customHeight="1" x14ac:dyDescent="0.35">
      <c r="D811" s="363"/>
      <c r="E811" s="363"/>
      <c r="F811" s="363"/>
      <c r="G811" s="363"/>
      <c r="H811" s="363"/>
      <c r="I811" s="363"/>
      <c r="J811" s="363"/>
      <c r="K811" s="363"/>
      <c r="L811" s="363"/>
      <c r="M811" s="363"/>
      <c r="N811" s="363"/>
      <c r="O811" s="363"/>
      <c r="P811" s="363"/>
      <c r="Q811" s="363"/>
      <c r="R811" s="363"/>
      <c r="S811" s="363"/>
      <c r="T811" s="363"/>
      <c r="U811" s="363"/>
      <c r="V811" s="363"/>
      <c r="W811" s="363"/>
      <c r="X811" s="363"/>
      <c r="Y811" s="363"/>
      <c r="Z811" s="363"/>
      <c r="AA811" s="363"/>
      <c r="AB811" s="363"/>
      <c r="AC811" s="363"/>
      <c r="AD811" s="363"/>
      <c r="AE811" s="363"/>
      <c r="AF811" s="363"/>
      <c r="AG811" s="363"/>
      <c r="AH811" s="363"/>
      <c r="AI811" s="363"/>
      <c r="AJ811" s="363"/>
      <c r="AK811" s="363"/>
      <c r="AL811" s="363"/>
      <c r="AM811" s="363"/>
      <c r="AN811" s="363"/>
      <c r="AO811" s="363"/>
      <c r="AP811" s="363"/>
      <c r="AQ811" s="363"/>
      <c r="AR811" s="363"/>
      <c r="AS811" s="363"/>
      <c r="AT811" s="363"/>
      <c r="AU811" s="363"/>
      <c r="AW811" s="363" t="s">
        <v>1133</v>
      </c>
      <c r="AX811" s="363"/>
      <c r="AY811" s="363"/>
      <c r="AZ811" s="363"/>
      <c r="BA811" s="363"/>
      <c r="BB811" s="363"/>
      <c r="BC811" s="363"/>
      <c r="BD811" s="363"/>
      <c r="BE811" s="363"/>
      <c r="BF811" s="363"/>
      <c r="BG811" s="363"/>
      <c r="BH811" s="363"/>
      <c r="BI811" s="363"/>
      <c r="BJ811" s="363"/>
      <c r="BK811" s="363"/>
      <c r="BL811" s="363"/>
      <c r="BM811" s="363"/>
      <c r="BN811" s="363"/>
      <c r="BO811" s="363"/>
      <c r="BP811" s="363"/>
      <c r="BQ811" s="363"/>
      <c r="BR811" s="363"/>
      <c r="BS811" s="363"/>
      <c r="BT811" s="363"/>
      <c r="BU811" s="363"/>
      <c r="BV811" s="363"/>
      <c r="BW811" s="363"/>
      <c r="BX811" s="363"/>
      <c r="BY811" s="363"/>
      <c r="BZ811" s="363"/>
      <c r="CA811" s="363"/>
      <c r="CB811" s="363"/>
      <c r="CC811" s="363"/>
      <c r="CD811" s="363"/>
      <c r="CE811" s="363"/>
      <c r="CF811" s="363"/>
      <c r="CG811" s="363"/>
      <c r="CH811" s="363"/>
      <c r="CI811" s="363"/>
      <c r="CJ811" s="363"/>
      <c r="CK811" s="363"/>
      <c r="CL811" s="363"/>
      <c r="CM811" s="363"/>
    </row>
    <row r="812" spans="4:150" ht="14.25" customHeight="1" x14ac:dyDescent="0.35"/>
    <row r="813" spans="4:150" ht="14.25" customHeight="1" x14ac:dyDescent="0.35">
      <c r="D813" s="185" t="s">
        <v>860</v>
      </c>
      <c r="E813" s="185"/>
      <c r="F813" s="185"/>
      <c r="G813" s="185"/>
      <c r="H813" s="185"/>
      <c r="I813" s="185"/>
      <c r="J813" s="185"/>
      <c r="K813" s="185"/>
      <c r="L813" s="185"/>
      <c r="M813" s="185"/>
      <c r="N813" s="185"/>
      <c r="O813" s="185"/>
      <c r="P813" s="185"/>
      <c r="Q813" s="185"/>
      <c r="R813" s="185"/>
      <c r="S813" s="185"/>
      <c r="T813" s="185"/>
      <c r="U813" s="185"/>
      <c r="V813" s="185"/>
      <c r="W813" s="185"/>
      <c r="X813" s="185"/>
      <c r="Y813" s="185"/>
      <c r="Z813" s="122"/>
      <c r="AA813" s="122"/>
      <c r="AB813" s="122"/>
      <c r="AC813" s="122"/>
      <c r="AD813" s="122"/>
      <c r="AE813" s="122"/>
      <c r="AF813" s="122"/>
      <c r="AG813" s="122"/>
      <c r="AH813" s="122"/>
      <c r="AI813" s="122"/>
      <c r="AJ813" s="122"/>
      <c r="AK813" s="122"/>
      <c r="AL813" s="122"/>
      <c r="AM813" s="122"/>
      <c r="AN813" s="122"/>
      <c r="AO813" s="122"/>
      <c r="AP813" s="122"/>
      <c r="AQ813" s="122"/>
      <c r="AR813" s="122"/>
      <c r="AS813" s="122"/>
      <c r="AT813" s="122"/>
      <c r="AW813" s="260" t="s">
        <v>476</v>
      </c>
      <c r="AX813" s="260"/>
      <c r="AY813" s="260"/>
      <c r="AZ813" s="260"/>
      <c r="BA813" s="260"/>
      <c r="BB813" s="260"/>
      <c r="BC813" s="260"/>
      <c r="BD813" s="260"/>
      <c r="BE813" s="260"/>
      <c r="BF813" s="260"/>
      <c r="BG813" s="260"/>
      <c r="BH813" s="260"/>
      <c r="BI813" s="260"/>
      <c r="BJ813" s="260"/>
      <c r="BK813" s="260"/>
      <c r="BL813" s="260"/>
      <c r="BM813" s="260"/>
      <c r="BN813" s="260"/>
      <c r="BO813" s="260"/>
      <c r="BP813" s="260"/>
      <c r="BQ813" s="260"/>
      <c r="BR813" s="260"/>
      <c r="BS813" s="260"/>
      <c r="BT813" s="260"/>
      <c r="BU813" s="260"/>
      <c r="BV813" s="260"/>
      <c r="BW813" s="260"/>
      <c r="BX813" s="260"/>
      <c r="BY813" s="260"/>
      <c r="BZ813" s="260"/>
      <c r="CA813" s="260"/>
      <c r="CB813" s="260"/>
      <c r="CC813" s="260"/>
      <c r="CD813" s="260"/>
      <c r="CE813" s="260"/>
      <c r="CF813" s="260"/>
      <c r="CG813" s="260"/>
      <c r="CH813" s="260"/>
      <c r="CI813" s="260"/>
      <c r="CJ813" s="260"/>
      <c r="CK813" s="260"/>
      <c r="CL813" s="260"/>
      <c r="CM813" s="260"/>
    </row>
    <row r="814" spans="4:150" ht="14.25" customHeight="1" x14ac:dyDescent="0.35"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  <c r="AA814" s="122"/>
      <c r="AB814" s="122"/>
      <c r="AC814" s="122"/>
      <c r="AD814" s="122"/>
      <c r="AE814" s="122"/>
      <c r="AF814" s="122"/>
      <c r="AG814" s="122"/>
      <c r="AH814" s="122"/>
      <c r="AI814" s="122"/>
      <c r="AJ814" s="122"/>
      <c r="AK814" s="122"/>
      <c r="AL814" s="122"/>
      <c r="AM814" s="122"/>
      <c r="AN814" s="122"/>
      <c r="AO814" s="122"/>
      <c r="AP814" s="122"/>
      <c r="AQ814" s="122"/>
      <c r="AR814" s="122"/>
      <c r="AS814" s="122"/>
      <c r="AT814" s="122"/>
      <c r="AW814" s="260"/>
      <c r="AX814" s="260"/>
      <c r="AY814" s="260"/>
      <c r="AZ814" s="260"/>
      <c r="BA814" s="260"/>
      <c r="BB814" s="260"/>
      <c r="BC814" s="260"/>
      <c r="BD814" s="260"/>
      <c r="BE814" s="260"/>
      <c r="BF814" s="260"/>
      <c r="BG814" s="260"/>
      <c r="BH814" s="260"/>
      <c r="BI814" s="260"/>
      <c r="BJ814" s="260"/>
      <c r="BK814" s="260"/>
      <c r="BL814" s="260"/>
      <c r="BM814" s="260"/>
      <c r="BN814" s="260"/>
      <c r="BO814" s="260"/>
      <c r="BP814" s="260"/>
      <c r="BQ814" s="260"/>
      <c r="BR814" s="260"/>
      <c r="BS814" s="260"/>
      <c r="BT814" s="260"/>
      <c r="BU814" s="260"/>
      <c r="BV814" s="260"/>
      <c r="BW814" s="260"/>
      <c r="BX814" s="260"/>
      <c r="BY814" s="260"/>
      <c r="BZ814" s="260"/>
      <c r="CA814" s="260"/>
      <c r="CB814" s="260"/>
      <c r="CC814" s="260"/>
      <c r="CD814" s="260"/>
      <c r="CE814" s="260"/>
      <c r="CF814" s="260"/>
      <c r="CG814" s="260"/>
      <c r="CH814" s="260"/>
      <c r="CI814" s="260"/>
      <c r="CJ814" s="260"/>
      <c r="CK814" s="260"/>
      <c r="CL814" s="260"/>
      <c r="CM814" s="260"/>
    </row>
    <row r="815" spans="4:150" ht="14.25" customHeight="1" x14ac:dyDescent="0.35"/>
    <row r="816" spans="4:150" ht="14.25" customHeight="1" x14ac:dyDescent="0.35"/>
    <row r="817" spans="4:91" ht="14.25" customHeight="1" x14ac:dyDescent="0.35"/>
    <row r="818" spans="4:91" ht="14.25" customHeight="1" x14ac:dyDescent="0.35"/>
    <row r="819" spans="4:91" ht="14.25" customHeight="1" x14ac:dyDescent="0.35"/>
    <row r="820" spans="4:91" ht="14.25" customHeight="1" x14ac:dyDescent="0.35"/>
    <row r="821" spans="4:91" ht="14.25" customHeight="1" x14ac:dyDescent="0.35"/>
    <row r="822" spans="4:91" ht="14.25" customHeight="1" x14ac:dyDescent="0.35"/>
    <row r="823" spans="4:91" ht="14.25" customHeight="1" x14ac:dyDescent="0.35"/>
    <row r="824" spans="4:91" ht="14.25" customHeight="1" x14ac:dyDescent="0.35"/>
    <row r="825" spans="4:91" ht="14.25" customHeight="1" x14ac:dyDescent="0.35"/>
    <row r="826" spans="4:91" ht="14.25" customHeight="1" x14ac:dyDescent="0.35"/>
    <row r="827" spans="4:91" ht="14.25" customHeight="1" x14ac:dyDescent="0.35"/>
    <row r="828" spans="4:91" ht="14.25" customHeight="1" x14ac:dyDescent="0.35"/>
    <row r="829" spans="4:91" ht="14.25" customHeight="1" x14ac:dyDescent="0.35"/>
    <row r="830" spans="4:91" ht="14.25" customHeight="1" x14ac:dyDescent="0.35"/>
    <row r="831" spans="4:91" ht="14.25" customHeight="1" x14ac:dyDescent="0.35"/>
    <row r="832" spans="4:91" ht="14.25" customHeight="1" x14ac:dyDescent="0.35">
      <c r="D832" s="321" t="s">
        <v>1133</v>
      </c>
      <c r="E832" s="321"/>
      <c r="F832" s="321"/>
      <c r="G832" s="321"/>
      <c r="H832" s="321"/>
      <c r="I832" s="321"/>
      <c r="J832" s="321"/>
      <c r="K832" s="321"/>
      <c r="L832" s="321"/>
      <c r="M832" s="321"/>
      <c r="N832" s="321"/>
      <c r="O832" s="321"/>
      <c r="P832" s="321"/>
      <c r="Q832" s="321"/>
      <c r="R832" s="321"/>
      <c r="S832" s="321"/>
      <c r="T832" s="321"/>
      <c r="U832" s="321"/>
      <c r="V832" s="321"/>
      <c r="W832" s="321"/>
      <c r="X832" s="321"/>
      <c r="Y832" s="321"/>
      <c r="Z832" s="321"/>
      <c r="AA832" s="321"/>
      <c r="AB832" s="321"/>
      <c r="AC832" s="321"/>
      <c r="AD832" s="321"/>
      <c r="AE832" s="116"/>
      <c r="AF832" s="116"/>
      <c r="AG832" s="116"/>
      <c r="AH832" s="116"/>
      <c r="AI832" s="116"/>
      <c r="AJ832" s="116"/>
      <c r="AK832" s="116"/>
      <c r="AL832" s="116"/>
      <c r="AM832" s="116"/>
      <c r="AN832" s="116"/>
      <c r="AO832" s="116"/>
      <c r="AP832" s="116"/>
      <c r="AQ832" s="116"/>
      <c r="AR832" s="116"/>
      <c r="AS832" s="116"/>
      <c r="AT832" s="116"/>
      <c r="AW832" s="363" t="s">
        <v>714</v>
      </c>
      <c r="AX832" s="363"/>
      <c r="AY832" s="363"/>
      <c r="AZ832" s="363"/>
      <c r="BA832" s="363"/>
      <c r="BB832" s="363"/>
      <c r="BC832" s="363"/>
      <c r="BD832" s="363"/>
      <c r="BE832" s="363"/>
      <c r="BF832" s="363"/>
      <c r="BG832" s="363"/>
      <c r="BH832" s="363"/>
      <c r="BI832" s="363"/>
      <c r="BJ832" s="363"/>
      <c r="BK832" s="363"/>
      <c r="BL832" s="363"/>
      <c r="BM832" s="363"/>
      <c r="BN832" s="363"/>
      <c r="BO832" s="363"/>
      <c r="BP832" s="363"/>
      <c r="BQ832" s="363"/>
      <c r="BR832" s="363"/>
      <c r="BS832" s="363"/>
      <c r="BT832" s="363"/>
      <c r="BU832" s="363"/>
      <c r="BV832" s="363"/>
      <c r="BW832" s="363"/>
      <c r="BX832" s="363"/>
      <c r="BY832" s="363"/>
      <c r="BZ832" s="363"/>
      <c r="CA832" s="363"/>
      <c r="CB832" s="363"/>
      <c r="CC832" s="363"/>
      <c r="CD832" s="363"/>
      <c r="CE832" s="363"/>
      <c r="CF832" s="363"/>
      <c r="CG832" s="363"/>
      <c r="CH832" s="363"/>
      <c r="CI832" s="363"/>
      <c r="CJ832" s="363"/>
      <c r="CK832" s="363"/>
      <c r="CL832" s="363"/>
      <c r="CM832" s="363"/>
    </row>
    <row r="833" spans="1:93" ht="14.25" customHeight="1" x14ac:dyDescent="0.35"/>
    <row r="834" spans="1:93" ht="14.25" customHeight="1" x14ac:dyDescent="0.35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  <c r="AA834" s="135"/>
      <c r="AB834" s="135"/>
      <c r="AC834" s="135"/>
      <c r="AD834" s="135"/>
      <c r="AE834" s="135"/>
      <c r="AF834" s="135"/>
      <c r="AG834" s="135"/>
      <c r="AH834" s="135"/>
      <c r="AI834" s="135"/>
      <c r="AJ834" s="135"/>
      <c r="AK834" s="135"/>
      <c r="AL834" s="135"/>
      <c r="AM834" s="135"/>
      <c r="AN834" s="135"/>
      <c r="AO834" s="135"/>
      <c r="AP834" s="135"/>
      <c r="AQ834" s="135"/>
      <c r="AR834" s="135"/>
      <c r="AS834" s="135"/>
      <c r="AT834" s="135"/>
      <c r="AU834" s="135"/>
      <c r="AV834" s="135"/>
      <c r="AW834" s="135"/>
      <c r="AX834" s="135"/>
      <c r="AY834" s="135"/>
      <c r="AZ834" s="135"/>
      <c r="BA834" s="135"/>
      <c r="BB834" s="135"/>
      <c r="BC834" s="135"/>
      <c r="BD834" s="135"/>
      <c r="BE834" s="135"/>
      <c r="BF834" s="135"/>
      <c r="BG834" s="135"/>
      <c r="BH834" s="135"/>
      <c r="BI834" s="135"/>
      <c r="BJ834" s="135"/>
      <c r="BK834" s="135"/>
      <c r="BL834" s="135"/>
      <c r="BM834" s="135"/>
      <c r="BN834" s="135"/>
      <c r="BO834" s="135"/>
      <c r="BP834" s="135"/>
      <c r="BQ834" s="135"/>
      <c r="BR834" s="135"/>
      <c r="BS834" s="135"/>
      <c r="BT834" s="135"/>
      <c r="BU834" s="135"/>
      <c r="BV834" s="135"/>
      <c r="BW834" s="135"/>
      <c r="BX834" s="135"/>
      <c r="BY834" s="135"/>
      <c r="BZ834" s="135"/>
      <c r="CA834" s="135"/>
      <c r="CB834" s="135"/>
      <c r="CC834" s="135"/>
      <c r="CD834" s="135"/>
      <c r="CE834" s="135"/>
      <c r="CF834" s="135"/>
      <c r="CG834" s="135"/>
      <c r="CH834" s="135"/>
      <c r="CI834" s="135"/>
      <c r="CJ834" s="135"/>
      <c r="CK834" s="135"/>
      <c r="CL834" s="135"/>
      <c r="CM834" s="135"/>
      <c r="CN834" s="135"/>
    </row>
    <row r="835" spans="1:93" ht="14.25" customHeight="1" x14ac:dyDescent="0.35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  <c r="AA835" s="135"/>
      <c r="AB835" s="135"/>
      <c r="AC835" s="135"/>
      <c r="AD835" s="135"/>
      <c r="AE835" s="135"/>
      <c r="AF835" s="135"/>
      <c r="AG835" s="135"/>
      <c r="AH835" s="135"/>
      <c r="AI835" s="135"/>
      <c r="AJ835" s="135"/>
      <c r="AK835" s="135"/>
      <c r="AL835" s="135"/>
      <c r="AM835" s="135"/>
      <c r="AN835" s="135"/>
      <c r="AO835" s="135"/>
      <c r="AP835" s="135"/>
      <c r="AQ835" s="135"/>
      <c r="AR835" s="135"/>
      <c r="AS835" s="135"/>
      <c r="AT835" s="135"/>
      <c r="AU835" s="135"/>
      <c r="AV835" s="135"/>
      <c r="AW835" s="135"/>
      <c r="AX835" s="135"/>
      <c r="AY835" s="135"/>
      <c r="AZ835" s="135"/>
      <c r="BA835" s="135"/>
      <c r="BB835" s="135"/>
      <c r="BC835" s="135"/>
      <c r="BD835" s="135"/>
      <c r="BE835" s="135"/>
      <c r="BF835" s="135"/>
      <c r="BG835" s="135"/>
      <c r="BH835" s="135"/>
      <c r="BI835" s="135"/>
      <c r="BJ835" s="135"/>
      <c r="BK835" s="135"/>
      <c r="BL835" s="135"/>
      <c r="BM835" s="135"/>
      <c r="BN835" s="135"/>
      <c r="BO835" s="135"/>
      <c r="BP835" s="135"/>
      <c r="BQ835" s="135"/>
      <c r="BR835" s="135"/>
      <c r="BS835" s="135"/>
      <c r="BT835" s="135"/>
      <c r="BU835" s="135"/>
      <c r="BV835" s="135"/>
      <c r="BW835" s="135"/>
      <c r="BX835" s="135"/>
      <c r="BY835" s="135"/>
      <c r="BZ835" s="135"/>
      <c r="CA835" s="135"/>
      <c r="CB835" s="135"/>
      <c r="CC835" s="135"/>
      <c r="CD835" s="135"/>
      <c r="CE835" s="135"/>
      <c r="CF835" s="135"/>
      <c r="CG835" s="135"/>
      <c r="CH835" s="135"/>
      <c r="CI835" s="135"/>
      <c r="CJ835" s="135"/>
      <c r="CK835" s="135"/>
      <c r="CL835" s="135"/>
      <c r="CM835" s="135"/>
      <c r="CN835" s="135"/>
    </row>
    <row r="836" spans="1:93" ht="14.25" customHeight="1" x14ac:dyDescent="0.35"/>
    <row r="837" spans="1:93" ht="14.25" customHeight="1" x14ac:dyDescent="0.35">
      <c r="D837" s="122" t="s">
        <v>490</v>
      </c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  <c r="AD837" s="122"/>
      <c r="AE837" s="122"/>
      <c r="AF837" s="122"/>
      <c r="AG837" s="122"/>
      <c r="AH837" s="122"/>
      <c r="AI837" s="122"/>
      <c r="AJ837" s="122"/>
      <c r="AK837" s="122"/>
      <c r="AL837" s="122"/>
      <c r="AM837" s="122"/>
      <c r="AN837" s="122"/>
      <c r="AO837" s="122"/>
      <c r="AP837" s="122"/>
      <c r="AQ837" s="122"/>
      <c r="AR837" s="122"/>
      <c r="AS837" s="122"/>
      <c r="AT837" s="122"/>
      <c r="AU837" s="122"/>
      <c r="AV837" s="122"/>
      <c r="AW837" s="122"/>
      <c r="AX837" s="122"/>
      <c r="AY837" s="122"/>
      <c r="AZ837" s="122"/>
      <c r="BA837" s="122"/>
      <c r="BB837" s="122"/>
      <c r="BC837" s="122"/>
      <c r="BD837" s="122"/>
      <c r="BE837" s="122"/>
      <c r="BF837" s="122"/>
      <c r="BG837" s="122"/>
      <c r="BH837" s="122"/>
      <c r="BI837" s="122"/>
      <c r="BJ837" s="122"/>
      <c r="BK837" s="122"/>
      <c r="BL837" s="122"/>
      <c r="BM837" s="122"/>
      <c r="BN837" s="122"/>
      <c r="BO837" s="122"/>
      <c r="BP837" s="122"/>
      <c r="BQ837" s="122"/>
      <c r="BR837" s="122"/>
      <c r="BS837" s="122"/>
      <c r="BT837" s="122"/>
      <c r="BU837" s="122"/>
      <c r="BV837" s="122"/>
      <c r="BW837" s="122"/>
      <c r="BX837" s="122"/>
      <c r="BY837" s="122"/>
      <c r="BZ837" s="122"/>
      <c r="CA837" s="122"/>
      <c r="CB837" s="122"/>
      <c r="CC837" s="122"/>
      <c r="CD837" s="122"/>
      <c r="CE837" s="122"/>
      <c r="CF837" s="122"/>
      <c r="CG837" s="122"/>
      <c r="CH837" s="122"/>
      <c r="CI837" s="122"/>
      <c r="CJ837" s="122"/>
      <c r="CK837" s="122"/>
      <c r="CL837" s="122"/>
      <c r="CM837" s="122"/>
      <c r="CN837" s="122"/>
    </row>
    <row r="838" spans="1:93" ht="14.25" customHeight="1" x14ac:dyDescent="0.35"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  <c r="AA838" s="122"/>
      <c r="AB838" s="122"/>
      <c r="AC838" s="122"/>
      <c r="AD838" s="122"/>
      <c r="AE838" s="122"/>
      <c r="AF838" s="122"/>
      <c r="AG838" s="122"/>
      <c r="AH838" s="122"/>
      <c r="AI838" s="122"/>
      <c r="AJ838" s="122"/>
      <c r="AK838" s="122"/>
      <c r="AL838" s="122"/>
      <c r="AM838" s="122"/>
      <c r="AN838" s="122"/>
      <c r="AO838" s="122"/>
      <c r="AP838" s="122"/>
      <c r="AQ838" s="122"/>
      <c r="AR838" s="122"/>
      <c r="AS838" s="122"/>
      <c r="AT838" s="122"/>
      <c r="AU838" s="122"/>
      <c r="AV838" s="122"/>
      <c r="AW838" s="122"/>
      <c r="AX838" s="122"/>
      <c r="AY838" s="122"/>
      <c r="AZ838" s="122"/>
      <c r="BA838" s="122"/>
      <c r="BB838" s="122"/>
      <c r="BC838" s="122"/>
      <c r="BD838" s="122"/>
      <c r="BE838" s="122"/>
      <c r="BF838" s="122"/>
      <c r="BG838" s="122"/>
      <c r="BH838" s="122"/>
      <c r="BI838" s="122"/>
      <c r="BJ838" s="122"/>
      <c r="BK838" s="122"/>
      <c r="BL838" s="122"/>
      <c r="BM838" s="122"/>
      <c r="BN838" s="122"/>
      <c r="BO838" s="122"/>
      <c r="BP838" s="122"/>
      <c r="BQ838" s="122"/>
      <c r="BR838" s="122"/>
      <c r="BS838" s="122"/>
      <c r="BT838" s="122"/>
      <c r="BU838" s="122"/>
      <c r="BV838" s="122"/>
      <c r="BW838" s="122"/>
      <c r="BX838" s="122"/>
      <c r="BY838" s="122"/>
      <c r="BZ838" s="122"/>
      <c r="CA838" s="122"/>
      <c r="CB838" s="122"/>
      <c r="CC838" s="122"/>
      <c r="CD838" s="122"/>
      <c r="CE838" s="122"/>
      <c r="CF838" s="122"/>
      <c r="CG838" s="122"/>
      <c r="CH838" s="122"/>
      <c r="CI838" s="122"/>
      <c r="CJ838" s="122"/>
      <c r="CK838" s="122"/>
      <c r="CL838" s="122"/>
      <c r="CM838" s="122"/>
      <c r="CN838" s="122"/>
    </row>
    <row r="839" spans="1:93" ht="14.25" customHeight="1" x14ac:dyDescent="0.35">
      <c r="D839" s="269" t="s">
        <v>482</v>
      </c>
      <c r="E839" s="270"/>
      <c r="F839" s="270"/>
      <c r="G839" s="270"/>
      <c r="H839" s="270"/>
      <c r="I839" s="270"/>
      <c r="J839" s="270"/>
      <c r="K839" s="270"/>
      <c r="L839" s="270"/>
      <c r="M839" s="270"/>
      <c r="N839" s="270"/>
      <c r="O839" s="270"/>
      <c r="P839" s="270"/>
      <c r="Q839" s="270"/>
      <c r="R839" s="270"/>
      <c r="S839" s="270"/>
      <c r="T839" s="270"/>
      <c r="U839" s="270"/>
      <c r="V839" s="270"/>
      <c r="W839" s="270"/>
      <c r="X839" s="270"/>
      <c r="Y839" s="270"/>
      <c r="Z839" s="270"/>
      <c r="AA839" s="270"/>
      <c r="AB839" s="270"/>
      <c r="AC839" s="270"/>
      <c r="AD839" s="270"/>
      <c r="AE839" s="270"/>
      <c r="AF839" s="270"/>
      <c r="AG839" s="270"/>
      <c r="AH839" s="270"/>
      <c r="AI839" s="270"/>
      <c r="AJ839" s="270"/>
      <c r="AK839" s="270"/>
      <c r="AL839" s="615" t="s">
        <v>488</v>
      </c>
      <c r="AM839" s="615"/>
      <c r="AN839" s="615"/>
      <c r="AO839" s="615"/>
      <c r="AP839" s="615"/>
      <c r="AQ839" s="615"/>
      <c r="AR839" s="615"/>
      <c r="AS839" s="615"/>
      <c r="AT839" s="615"/>
      <c r="AU839" s="615"/>
      <c r="AV839" s="615"/>
      <c r="AW839" s="615"/>
      <c r="AX839" s="615"/>
      <c r="AY839" s="615"/>
      <c r="AZ839" s="615"/>
      <c r="BA839" s="615"/>
      <c r="BB839" s="615"/>
      <c r="BC839" s="615"/>
      <c r="BD839" s="615"/>
      <c r="BE839" s="615"/>
      <c r="BF839" s="615"/>
      <c r="BG839" s="615"/>
      <c r="BH839" s="615"/>
      <c r="BI839" s="615"/>
      <c r="BJ839" s="615"/>
      <c r="BK839" s="615"/>
      <c r="BL839" s="615"/>
      <c r="BM839" s="615"/>
      <c r="BN839" s="615"/>
      <c r="BO839" s="615"/>
      <c r="BP839" s="615"/>
      <c r="BQ839" s="615"/>
      <c r="BR839" s="615"/>
      <c r="BS839" s="615"/>
      <c r="BT839" s="615"/>
      <c r="BU839" s="615"/>
      <c r="BV839" s="615"/>
      <c r="BW839" s="615"/>
      <c r="BX839" s="615"/>
      <c r="BY839" s="615"/>
      <c r="BZ839" s="615"/>
      <c r="CA839" s="615"/>
      <c r="CB839" s="615"/>
      <c r="CC839" s="615"/>
      <c r="CD839" s="615"/>
      <c r="CE839" s="615"/>
      <c r="CF839" s="615"/>
      <c r="CG839" s="615"/>
      <c r="CH839" s="615"/>
      <c r="CI839" s="615"/>
      <c r="CJ839" s="615"/>
      <c r="CK839" s="615"/>
      <c r="CL839" s="615"/>
      <c r="CM839" s="615"/>
      <c r="CN839" s="616"/>
    </row>
    <row r="840" spans="1:93" ht="14.25" customHeight="1" x14ac:dyDescent="0.35">
      <c r="D840" s="269" t="s">
        <v>483</v>
      </c>
      <c r="E840" s="270"/>
      <c r="F840" s="270"/>
      <c r="G840" s="270"/>
      <c r="H840" s="270"/>
      <c r="I840" s="270"/>
      <c r="J840" s="270"/>
      <c r="K840" s="270"/>
      <c r="L840" s="271"/>
      <c r="M840" s="269" t="s">
        <v>484</v>
      </c>
      <c r="N840" s="270"/>
      <c r="O840" s="270"/>
      <c r="P840" s="270"/>
      <c r="Q840" s="270"/>
      <c r="R840" s="270"/>
      <c r="S840" s="270"/>
      <c r="T840" s="270"/>
      <c r="U840" s="271"/>
      <c r="V840" s="269" t="s">
        <v>485</v>
      </c>
      <c r="W840" s="270"/>
      <c r="X840" s="270"/>
      <c r="Y840" s="270"/>
      <c r="Z840" s="270"/>
      <c r="AA840" s="270"/>
      <c r="AB840" s="271"/>
      <c r="AC840" s="269" t="s">
        <v>486</v>
      </c>
      <c r="AD840" s="270"/>
      <c r="AE840" s="270"/>
      <c r="AF840" s="270"/>
      <c r="AG840" s="270"/>
      <c r="AH840" s="270"/>
      <c r="AI840" s="270"/>
      <c r="AJ840" s="270"/>
      <c r="AK840" s="271"/>
      <c r="AL840" s="269" t="s">
        <v>483</v>
      </c>
      <c r="AM840" s="270"/>
      <c r="AN840" s="270"/>
      <c r="AO840" s="270"/>
      <c r="AP840" s="270"/>
      <c r="AQ840" s="270"/>
      <c r="AR840" s="270"/>
      <c r="AS840" s="271"/>
      <c r="AT840" s="269" t="s">
        <v>184</v>
      </c>
      <c r="AU840" s="270"/>
      <c r="AV840" s="270"/>
      <c r="AW840" s="270"/>
      <c r="AX840" s="271"/>
      <c r="AY840" s="366" t="s">
        <v>484</v>
      </c>
      <c r="AZ840" s="366"/>
      <c r="BA840" s="366"/>
      <c r="BB840" s="366"/>
      <c r="BC840" s="366"/>
      <c r="BD840" s="366"/>
      <c r="BE840" s="366"/>
      <c r="BF840" s="366"/>
      <c r="BG840" s="366"/>
      <c r="BH840" s="366" t="s">
        <v>184</v>
      </c>
      <c r="BI840" s="366"/>
      <c r="BJ840" s="366"/>
      <c r="BK840" s="366"/>
      <c r="BL840" s="366"/>
      <c r="BM840" s="366" t="s">
        <v>487</v>
      </c>
      <c r="BN840" s="366"/>
      <c r="BO840" s="366"/>
      <c r="BP840" s="366"/>
      <c r="BQ840" s="366"/>
      <c r="BR840" s="366"/>
      <c r="BS840" s="366"/>
      <c r="BT840" s="366"/>
      <c r="BU840" s="366" t="s">
        <v>184</v>
      </c>
      <c r="BV840" s="366"/>
      <c r="BW840" s="366"/>
      <c r="BX840" s="366"/>
      <c r="BY840" s="366"/>
      <c r="BZ840" s="366" t="s">
        <v>486</v>
      </c>
      <c r="CA840" s="366"/>
      <c r="CB840" s="366"/>
      <c r="CC840" s="366"/>
      <c r="CD840" s="366"/>
      <c r="CE840" s="366"/>
      <c r="CF840" s="366"/>
      <c r="CG840" s="366"/>
      <c r="CH840" s="366"/>
      <c r="CI840" s="366"/>
      <c r="CJ840" s="366" t="s">
        <v>184</v>
      </c>
      <c r="CK840" s="366"/>
      <c r="CL840" s="366"/>
      <c r="CM840" s="366"/>
      <c r="CN840" s="366"/>
    </row>
    <row r="841" spans="1:93" ht="14.25" customHeight="1" x14ac:dyDescent="0.35">
      <c r="D841" s="293">
        <v>86.284999999999997</v>
      </c>
      <c r="E841" s="294"/>
      <c r="F841" s="294"/>
      <c r="G841" s="294"/>
      <c r="H841" s="294"/>
      <c r="I841" s="294"/>
      <c r="J841" s="294"/>
      <c r="K841" s="294"/>
      <c r="L841" s="295"/>
      <c r="M841" s="224">
        <v>14.295</v>
      </c>
      <c r="N841" s="225"/>
      <c r="O841" s="225"/>
      <c r="P841" s="225"/>
      <c r="Q841" s="225"/>
      <c r="R841" s="225"/>
      <c r="S841" s="225"/>
      <c r="T841" s="225"/>
      <c r="U841" s="226"/>
      <c r="V841" s="224">
        <v>3.79</v>
      </c>
      <c r="W841" s="225"/>
      <c r="X841" s="225"/>
      <c r="Y841" s="225"/>
      <c r="Z841" s="225"/>
      <c r="AA841" s="225"/>
      <c r="AB841" s="226"/>
      <c r="AC841" s="224">
        <v>68.2</v>
      </c>
      <c r="AD841" s="225"/>
      <c r="AE841" s="225"/>
      <c r="AF841" s="225"/>
      <c r="AG841" s="225"/>
      <c r="AH841" s="225"/>
      <c r="AI841" s="225"/>
      <c r="AJ841" s="225"/>
      <c r="AK841" s="226"/>
      <c r="AL841" s="296">
        <v>27.414999999999999</v>
      </c>
      <c r="AM841" s="297"/>
      <c r="AN841" s="297"/>
      <c r="AO841" s="297"/>
      <c r="AP841" s="297"/>
      <c r="AQ841" s="297"/>
      <c r="AR841" s="297"/>
      <c r="AS841" s="298"/>
      <c r="AT841" s="296">
        <v>31.77</v>
      </c>
      <c r="AU841" s="297"/>
      <c r="AV841" s="297"/>
      <c r="AW841" s="297"/>
      <c r="AX841" s="298"/>
      <c r="AY841" s="376">
        <v>14.95</v>
      </c>
      <c r="AZ841" s="376"/>
      <c r="BA841" s="376"/>
      <c r="BB841" s="376"/>
      <c r="BC841" s="376"/>
      <c r="BD841" s="376"/>
      <c r="BE841" s="376"/>
      <c r="BF841" s="376"/>
      <c r="BG841" s="376"/>
      <c r="BH841" s="376"/>
      <c r="BI841" s="376"/>
      <c r="BJ841" s="376"/>
      <c r="BK841" s="376"/>
      <c r="BL841" s="376"/>
      <c r="BM841" s="376">
        <v>3.79</v>
      </c>
      <c r="BN841" s="376"/>
      <c r="BO841" s="376"/>
      <c r="BP841" s="376"/>
      <c r="BQ841" s="376"/>
      <c r="BR841" s="376"/>
      <c r="BS841" s="376"/>
      <c r="BT841" s="376"/>
      <c r="BU841" s="376">
        <v>100</v>
      </c>
      <c r="BV841" s="376"/>
      <c r="BW841" s="376"/>
      <c r="BX841" s="376"/>
      <c r="BY841" s="376"/>
      <c r="BZ841" s="376">
        <v>9.33</v>
      </c>
      <c r="CA841" s="376"/>
      <c r="CB841" s="376"/>
      <c r="CC841" s="376"/>
      <c r="CD841" s="376"/>
      <c r="CE841" s="376"/>
      <c r="CF841" s="376"/>
      <c r="CG841" s="376"/>
      <c r="CH841" s="376"/>
      <c r="CI841" s="376"/>
      <c r="CJ841" s="376">
        <v>13.68</v>
      </c>
      <c r="CK841" s="376"/>
      <c r="CL841" s="376"/>
      <c r="CM841" s="376"/>
      <c r="CN841" s="376"/>
    </row>
    <row r="842" spans="1:93" ht="14.25" customHeight="1" x14ac:dyDescent="0.35">
      <c r="D842" s="130" t="s">
        <v>489</v>
      </c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  <c r="AA842" s="130"/>
      <c r="AB842" s="130"/>
      <c r="AC842" s="130"/>
      <c r="AD842" s="130"/>
      <c r="AE842" s="130"/>
      <c r="AF842" s="130"/>
      <c r="AG842" s="130"/>
      <c r="AH842" s="130"/>
      <c r="AI842" s="130"/>
      <c r="AJ842" s="130"/>
      <c r="AK842" s="130"/>
      <c r="AL842" s="130"/>
      <c r="AM842" s="130"/>
      <c r="AN842" s="130"/>
      <c r="AO842" s="130"/>
      <c r="AP842" s="130"/>
      <c r="AQ842" s="130"/>
      <c r="AR842" s="130"/>
      <c r="AS842" s="130"/>
      <c r="AT842" s="130"/>
      <c r="AU842" s="130"/>
      <c r="AV842" s="130"/>
      <c r="AW842" s="130"/>
      <c r="AX842" s="130"/>
      <c r="AY842" s="130"/>
      <c r="AZ842" s="130"/>
      <c r="BA842" s="130"/>
      <c r="BB842" s="130"/>
      <c r="BC842" s="130"/>
      <c r="BD842" s="130"/>
      <c r="BE842" s="130"/>
      <c r="BF842" s="130"/>
      <c r="BG842" s="130"/>
      <c r="BH842" s="130"/>
      <c r="BI842" s="130"/>
      <c r="BJ842" s="130"/>
      <c r="BK842" s="130"/>
      <c r="BL842" s="130"/>
      <c r="BM842" s="130"/>
      <c r="BN842" s="130"/>
      <c r="BO842" s="130"/>
      <c r="BP842" s="130"/>
      <c r="BQ842" s="130"/>
      <c r="BR842" s="130"/>
      <c r="BS842" s="130"/>
      <c r="BT842" s="130"/>
      <c r="BU842" s="130"/>
      <c r="BV842" s="130"/>
      <c r="BW842" s="130"/>
      <c r="BX842" s="130"/>
      <c r="BY842" s="130"/>
      <c r="BZ842" s="130"/>
      <c r="CA842" s="130"/>
      <c r="CB842" s="130"/>
      <c r="CC842" s="130"/>
      <c r="CD842" s="130"/>
      <c r="CE842" s="130"/>
      <c r="CF842" s="130"/>
      <c r="CG842" s="130"/>
      <c r="CH842" s="130"/>
      <c r="CI842" s="130"/>
      <c r="CJ842" s="130"/>
      <c r="CK842" s="130"/>
      <c r="CL842" s="130"/>
      <c r="CM842" s="130"/>
      <c r="CN842" s="130"/>
    </row>
    <row r="843" spans="1:93" ht="14.25" customHeight="1" x14ac:dyDescent="0.35"/>
    <row r="844" spans="1:93" ht="14.25" customHeight="1" x14ac:dyDescent="0.35">
      <c r="D844" s="244" t="s">
        <v>491</v>
      </c>
      <c r="E844" s="244"/>
      <c r="F844" s="244"/>
      <c r="G844" s="244"/>
      <c r="H844" s="244"/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  <c r="AA844" s="244"/>
      <c r="AB844" s="244"/>
      <c r="AC844" s="244"/>
      <c r="AD844" s="244"/>
      <c r="AE844" s="244"/>
      <c r="AF844" s="244"/>
      <c r="AG844" s="244"/>
      <c r="AH844" s="244"/>
      <c r="AI844" s="244"/>
      <c r="AJ844" s="244"/>
      <c r="AK844" s="244"/>
      <c r="AL844" s="244"/>
      <c r="AM844" s="244"/>
      <c r="AN844" s="244"/>
      <c r="AO844" s="244"/>
      <c r="AP844" s="244"/>
      <c r="AQ844" s="244"/>
      <c r="AR844" s="244"/>
      <c r="AS844" s="244"/>
      <c r="AT844" s="244"/>
      <c r="AV844" s="260" t="s">
        <v>499</v>
      </c>
      <c r="AW844" s="260"/>
      <c r="AX844" s="260"/>
      <c r="AY844" s="260"/>
      <c r="AZ844" s="260"/>
      <c r="BA844" s="260"/>
      <c r="BB844" s="260"/>
      <c r="BC844" s="260"/>
      <c r="BD844" s="260"/>
      <c r="BE844" s="260"/>
      <c r="BF844" s="260"/>
      <c r="BG844" s="260"/>
      <c r="BH844" s="260"/>
      <c r="BI844" s="260"/>
      <c r="BJ844" s="260"/>
      <c r="BK844" s="260"/>
      <c r="BL844" s="260"/>
      <c r="BM844" s="260"/>
      <c r="BN844" s="260"/>
      <c r="BO844" s="260"/>
      <c r="BP844" s="260"/>
      <c r="BQ844" s="260"/>
      <c r="BR844" s="260"/>
      <c r="BS844" s="260"/>
      <c r="BT844" s="260"/>
      <c r="BU844" s="260"/>
      <c r="BV844" s="260"/>
      <c r="BW844" s="260"/>
      <c r="BX844" s="260"/>
      <c r="BY844" s="260"/>
      <c r="BZ844" s="260"/>
      <c r="CA844" s="260"/>
      <c r="CB844" s="260"/>
      <c r="CC844" s="260"/>
      <c r="CD844" s="260"/>
      <c r="CE844" s="260"/>
      <c r="CF844" s="260"/>
      <c r="CG844" s="260"/>
      <c r="CH844" s="260"/>
      <c r="CI844" s="260"/>
      <c r="CJ844" s="260"/>
      <c r="CK844" s="260"/>
      <c r="CL844" s="260"/>
      <c r="CM844" s="260"/>
      <c r="CN844" s="260"/>
      <c r="CO844" s="13"/>
    </row>
    <row r="845" spans="1:93" ht="14.25" customHeight="1" x14ac:dyDescent="0.35">
      <c r="D845" s="244"/>
      <c r="E845" s="244"/>
      <c r="F845" s="244"/>
      <c r="G845" s="244"/>
      <c r="H845" s="244"/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  <c r="AA845" s="244"/>
      <c r="AB845" s="244"/>
      <c r="AC845" s="244"/>
      <c r="AD845" s="244"/>
      <c r="AE845" s="244"/>
      <c r="AF845" s="244"/>
      <c r="AG845" s="244"/>
      <c r="AH845" s="244"/>
      <c r="AI845" s="244"/>
      <c r="AJ845" s="244"/>
      <c r="AK845" s="244"/>
      <c r="AL845" s="244"/>
      <c r="AM845" s="244"/>
      <c r="AN845" s="244"/>
      <c r="AO845" s="244"/>
      <c r="AP845" s="244"/>
      <c r="AQ845" s="244"/>
      <c r="AR845" s="244"/>
      <c r="AS845" s="244"/>
      <c r="AT845" s="244"/>
      <c r="AV845" s="260"/>
      <c r="AW845" s="260"/>
      <c r="AX845" s="260"/>
      <c r="AY845" s="260"/>
      <c r="AZ845" s="260"/>
      <c r="BA845" s="260"/>
      <c r="BB845" s="260"/>
      <c r="BC845" s="260"/>
      <c r="BD845" s="260"/>
      <c r="BE845" s="260"/>
      <c r="BF845" s="260"/>
      <c r="BG845" s="260"/>
      <c r="BH845" s="260"/>
      <c r="BI845" s="260"/>
      <c r="BJ845" s="260"/>
      <c r="BK845" s="260"/>
      <c r="BL845" s="260"/>
      <c r="BM845" s="260"/>
      <c r="BN845" s="260"/>
      <c r="BO845" s="260"/>
      <c r="BP845" s="260"/>
      <c r="BQ845" s="260"/>
      <c r="BR845" s="260"/>
      <c r="BS845" s="260"/>
      <c r="BT845" s="260"/>
      <c r="BU845" s="260"/>
      <c r="BV845" s="260"/>
      <c r="BW845" s="260"/>
      <c r="BX845" s="260"/>
      <c r="BY845" s="260"/>
      <c r="BZ845" s="260"/>
      <c r="CA845" s="260"/>
      <c r="CB845" s="260"/>
      <c r="CC845" s="260"/>
      <c r="CD845" s="260"/>
      <c r="CE845" s="260"/>
      <c r="CF845" s="260"/>
      <c r="CG845" s="260"/>
      <c r="CH845" s="260"/>
      <c r="CI845" s="260"/>
      <c r="CJ845" s="260"/>
      <c r="CK845" s="260"/>
      <c r="CL845" s="260"/>
      <c r="CM845" s="260"/>
      <c r="CN845" s="260"/>
      <c r="CO845" s="13"/>
    </row>
    <row r="846" spans="1:93" ht="14.25" customHeight="1" x14ac:dyDescent="0.35">
      <c r="D846" s="209"/>
      <c r="E846" s="209"/>
      <c r="F846" s="209"/>
      <c r="G846" s="209"/>
      <c r="H846" s="209"/>
      <c r="I846" s="209"/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09"/>
      <c r="V846" s="209"/>
      <c r="W846" s="209"/>
      <c r="X846" s="209"/>
      <c r="Y846" s="209"/>
      <c r="Z846" s="209"/>
      <c r="AA846" s="209"/>
      <c r="AB846" s="209"/>
      <c r="AC846" s="209"/>
      <c r="AD846" s="209"/>
      <c r="AE846" s="209"/>
      <c r="AF846" s="209"/>
      <c r="AG846" s="209"/>
      <c r="AH846" s="209"/>
      <c r="AI846" s="209"/>
      <c r="AJ846" s="209"/>
      <c r="AK846" s="209"/>
      <c r="AL846" s="209"/>
      <c r="AM846" s="209"/>
      <c r="AN846" s="209"/>
      <c r="AO846" s="209"/>
      <c r="AP846" s="209"/>
      <c r="AQ846" s="209"/>
      <c r="AR846" s="209"/>
      <c r="AS846" s="209"/>
      <c r="AT846" s="209"/>
      <c r="AV846" s="261"/>
      <c r="AW846" s="261"/>
      <c r="AX846" s="261"/>
      <c r="AY846" s="261"/>
      <c r="AZ846" s="261"/>
      <c r="BA846" s="261"/>
      <c r="BB846" s="261"/>
      <c r="BC846" s="261"/>
      <c r="BD846" s="261"/>
      <c r="BE846" s="261"/>
      <c r="BF846" s="261"/>
      <c r="BG846" s="261"/>
      <c r="BH846" s="261"/>
      <c r="BI846" s="261"/>
      <c r="BJ846" s="261"/>
      <c r="BK846" s="261"/>
      <c r="BL846" s="261"/>
      <c r="BM846" s="261"/>
      <c r="BN846" s="261"/>
      <c r="BO846" s="261"/>
      <c r="BP846" s="261"/>
      <c r="BQ846" s="261"/>
      <c r="BR846" s="261"/>
      <c r="BS846" s="261"/>
      <c r="BT846" s="261"/>
      <c r="BU846" s="261"/>
      <c r="BV846" s="261"/>
      <c r="BW846" s="261"/>
      <c r="BX846" s="261"/>
      <c r="BY846" s="261"/>
      <c r="BZ846" s="261"/>
      <c r="CA846" s="261"/>
      <c r="CB846" s="261"/>
      <c r="CC846" s="261"/>
      <c r="CD846" s="261"/>
      <c r="CE846" s="261"/>
      <c r="CF846" s="261"/>
      <c r="CG846" s="261"/>
      <c r="CH846" s="261"/>
      <c r="CI846" s="261"/>
      <c r="CJ846" s="261"/>
      <c r="CK846" s="261"/>
      <c r="CL846" s="261"/>
      <c r="CM846" s="261"/>
      <c r="CN846" s="261"/>
    </row>
    <row r="847" spans="1:93" ht="14.25" customHeight="1" x14ac:dyDescent="0.35">
      <c r="D847" s="197" t="s">
        <v>477</v>
      </c>
      <c r="E847" s="197"/>
      <c r="F847" s="197"/>
      <c r="G847" s="197"/>
      <c r="H847" s="197"/>
      <c r="I847" s="197"/>
      <c r="J847" s="197"/>
      <c r="K847" s="197"/>
      <c r="L847" s="197"/>
      <c r="M847" s="197"/>
      <c r="N847" s="197"/>
      <c r="O847" s="197"/>
      <c r="P847" s="197"/>
      <c r="Q847" s="197"/>
      <c r="R847" s="197"/>
      <c r="S847" s="207" t="s">
        <v>478</v>
      </c>
      <c r="T847" s="207"/>
      <c r="U847" s="207"/>
      <c r="V847" s="207"/>
      <c r="W847" s="207"/>
      <c r="X847" s="197" t="s">
        <v>480</v>
      </c>
      <c r="Y847" s="197"/>
      <c r="Z847" s="197"/>
      <c r="AA847" s="197"/>
      <c r="AB847" s="197"/>
      <c r="AC847" s="366" t="s">
        <v>481</v>
      </c>
      <c r="AD847" s="366"/>
      <c r="AE847" s="366"/>
      <c r="AF847" s="366"/>
      <c r="AG847" s="366"/>
      <c r="AH847" s="366"/>
      <c r="AI847" s="366"/>
      <c r="AJ847" s="366"/>
      <c r="AK847" s="366"/>
      <c r="AL847" s="366"/>
      <c r="AM847" s="366"/>
      <c r="AN847" s="366"/>
      <c r="AO847" s="366"/>
      <c r="AP847" s="366"/>
      <c r="AQ847" s="366"/>
      <c r="AR847" s="366"/>
      <c r="AS847" s="366"/>
      <c r="AT847" s="366"/>
      <c r="AV847" s="197" t="s">
        <v>494</v>
      </c>
      <c r="AW847" s="197"/>
      <c r="AX847" s="197"/>
      <c r="AY847" s="197"/>
      <c r="AZ847" s="197"/>
      <c r="BA847" s="197"/>
      <c r="BB847" s="197"/>
      <c r="BC847" s="197"/>
      <c r="BD847" s="197"/>
      <c r="BE847" s="197"/>
      <c r="BF847" s="197"/>
      <c r="BG847" s="197"/>
      <c r="BH847" s="197"/>
      <c r="BI847" s="197"/>
      <c r="BJ847" s="197"/>
      <c r="BK847" s="197"/>
      <c r="BL847" s="197"/>
      <c r="BM847" s="197"/>
      <c r="BN847" s="197"/>
      <c r="BO847" s="197"/>
      <c r="BP847" s="197"/>
      <c r="BQ847" s="197"/>
      <c r="BR847" s="197"/>
      <c r="BS847" s="197" t="s">
        <v>500</v>
      </c>
      <c r="BT847" s="197"/>
      <c r="BU847" s="197"/>
      <c r="BV847" s="197"/>
      <c r="BW847" s="197"/>
      <c r="BX847" s="197"/>
      <c r="BY847" s="197"/>
      <c r="BZ847" s="197"/>
      <c r="CA847" s="197"/>
      <c r="CB847" s="197"/>
      <c r="CC847" s="197"/>
      <c r="CD847" s="197"/>
      <c r="CE847" s="197"/>
      <c r="CF847" s="197"/>
      <c r="CG847" s="197"/>
      <c r="CH847" s="197"/>
      <c r="CI847" s="197"/>
      <c r="CJ847" s="197"/>
      <c r="CK847" s="197"/>
      <c r="CL847" s="197"/>
      <c r="CM847" s="197"/>
      <c r="CN847" s="197"/>
    </row>
    <row r="848" spans="1:93" ht="14.25" customHeight="1" x14ac:dyDescent="0.35">
      <c r="D848" s="197"/>
      <c r="E848" s="197"/>
      <c r="F848" s="197"/>
      <c r="G848" s="197"/>
      <c r="H848" s="197"/>
      <c r="I848" s="197"/>
      <c r="J848" s="197"/>
      <c r="K848" s="197"/>
      <c r="L848" s="197"/>
      <c r="M848" s="197"/>
      <c r="N848" s="197"/>
      <c r="O848" s="197"/>
      <c r="P848" s="197"/>
      <c r="Q848" s="197"/>
      <c r="R848" s="197"/>
      <c r="S848" s="207"/>
      <c r="T848" s="207"/>
      <c r="U848" s="207"/>
      <c r="V848" s="207"/>
      <c r="W848" s="207"/>
      <c r="X848" s="197"/>
      <c r="Y848" s="197"/>
      <c r="Z848" s="197"/>
      <c r="AA848" s="197"/>
      <c r="AB848" s="197"/>
      <c r="AC848" s="197" t="s">
        <v>492</v>
      </c>
      <c r="AD848" s="197"/>
      <c r="AE848" s="197"/>
      <c r="AF848" s="197"/>
      <c r="AG848" s="197"/>
      <c r="AH848" s="197"/>
      <c r="AI848" s="197" t="s">
        <v>493</v>
      </c>
      <c r="AJ848" s="197"/>
      <c r="AK848" s="197"/>
      <c r="AL848" s="197"/>
      <c r="AM848" s="197"/>
      <c r="AN848" s="197"/>
      <c r="AO848" s="197" t="s">
        <v>479</v>
      </c>
      <c r="AP848" s="197"/>
      <c r="AQ848" s="197"/>
      <c r="AR848" s="197"/>
      <c r="AS848" s="197"/>
      <c r="AT848" s="197"/>
      <c r="AV848" s="197"/>
      <c r="AW848" s="197"/>
      <c r="AX848" s="197"/>
      <c r="AY848" s="197"/>
      <c r="AZ848" s="197"/>
      <c r="BA848" s="197"/>
      <c r="BB848" s="197"/>
      <c r="BC848" s="197"/>
      <c r="BD848" s="197"/>
      <c r="BE848" s="197"/>
      <c r="BF848" s="197"/>
      <c r="BG848" s="197"/>
      <c r="BH848" s="197"/>
      <c r="BI848" s="197"/>
      <c r="BJ848" s="197"/>
      <c r="BK848" s="197"/>
      <c r="BL848" s="197"/>
      <c r="BM848" s="197"/>
      <c r="BN848" s="197"/>
      <c r="BO848" s="197"/>
      <c r="BP848" s="197"/>
      <c r="BQ848" s="197"/>
      <c r="BR848" s="197"/>
      <c r="BS848" s="197" t="s">
        <v>501</v>
      </c>
      <c r="BT848" s="197"/>
      <c r="BU848" s="197"/>
      <c r="BV848" s="197"/>
      <c r="BW848" s="197"/>
      <c r="BX848" s="197"/>
      <c r="BY848" s="197"/>
      <c r="BZ848" s="197" t="s">
        <v>502</v>
      </c>
      <c r="CA848" s="197"/>
      <c r="CB848" s="197"/>
      <c r="CC848" s="197"/>
      <c r="CD848" s="197"/>
      <c r="CE848" s="197"/>
      <c r="CF848" s="197"/>
      <c r="CG848" s="197"/>
      <c r="CH848" s="197" t="s">
        <v>423</v>
      </c>
      <c r="CI848" s="197"/>
      <c r="CJ848" s="197"/>
      <c r="CK848" s="197"/>
      <c r="CL848" s="197"/>
      <c r="CM848" s="197"/>
      <c r="CN848" s="197"/>
    </row>
    <row r="849" spans="4:92" ht="14.25" customHeight="1" x14ac:dyDescent="0.35">
      <c r="D849" s="224" t="s">
        <v>911</v>
      </c>
      <c r="E849" s="225"/>
      <c r="F849" s="225"/>
      <c r="G849" s="225"/>
      <c r="H849" s="225"/>
      <c r="I849" s="225"/>
      <c r="J849" s="225"/>
      <c r="K849" s="225"/>
      <c r="L849" s="225"/>
      <c r="M849" s="225"/>
      <c r="N849" s="225"/>
      <c r="O849" s="225"/>
      <c r="P849" s="225"/>
      <c r="Q849" s="225"/>
      <c r="R849" s="226"/>
      <c r="S849" s="224">
        <v>67</v>
      </c>
      <c r="T849" s="225"/>
      <c r="U849" s="225"/>
      <c r="V849" s="225"/>
      <c r="W849" s="226"/>
      <c r="X849" s="224"/>
      <c r="Y849" s="225"/>
      <c r="Z849" s="225"/>
      <c r="AA849" s="225"/>
      <c r="AB849" s="226"/>
      <c r="AC849" s="224"/>
      <c r="AD849" s="225"/>
      <c r="AE849" s="225"/>
      <c r="AF849" s="225"/>
      <c r="AG849" s="225"/>
      <c r="AH849" s="226"/>
      <c r="AI849" s="224" t="s">
        <v>884</v>
      </c>
      <c r="AJ849" s="225"/>
      <c r="AK849" s="225"/>
      <c r="AL849" s="225"/>
      <c r="AM849" s="225"/>
      <c r="AN849" s="226"/>
      <c r="AO849" s="224"/>
      <c r="AP849" s="225"/>
      <c r="AQ849" s="225"/>
      <c r="AR849" s="225"/>
      <c r="AS849" s="225"/>
      <c r="AT849" s="226"/>
      <c r="AV849" s="243" t="s">
        <v>708</v>
      </c>
      <c r="AW849" s="243"/>
      <c r="AX849" s="243"/>
      <c r="AY849" s="243"/>
      <c r="AZ849" s="243"/>
      <c r="BA849" s="243"/>
      <c r="BB849" s="243"/>
      <c r="BC849" s="243"/>
      <c r="BD849" s="243"/>
      <c r="BE849" s="243"/>
      <c r="BF849" s="243"/>
      <c r="BG849" s="243"/>
      <c r="BH849" s="243"/>
      <c r="BI849" s="243"/>
      <c r="BJ849" s="243"/>
      <c r="BK849" s="243"/>
      <c r="BL849" s="243"/>
      <c r="BM849" s="243"/>
      <c r="BN849" s="243"/>
      <c r="BO849" s="243"/>
      <c r="BP849" s="243"/>
      <c r="BQ849" s="243"/>
      <c r="BR849" s="243"/>
      <c r="BS849" s="213"/>
      <c r="BT849" s="213"/>
      <c r="BU849" s="213"/>
      <c r="BV849" s="213"/>
      <c r="BW849" s="213"/>
      <c r="BX849" s="213"/>
      <c r="BY849" s="213"/>
      <c r="BZ849" s="213"/>
      <c r="CA849" s="213"/>
      <c r="CB849" s="213"/>
      <c r="CC849" s="213"/>
      <c r="CD849" s="213"/>
      <c r="CE849" s="213"/>
      <c r="CF849" s="213"/>
      <c r="CG849" s="213"/>
      <c r="CH849" s="213"/>
      <c r="CI849" s="213"/>
      <c r="CJ849" s="213"/>
      <c r="CK849" s="213"/>
      <c r="CL849" s="213"/>
      <c r="CM849" s="213"/>
      <c r="CN849" s="213"/>
    </row>
    <row r="850" spans="4:92" ht="14.25" customHeight="1" x14ac:dyDescent="0.35">
      <c r="D850" s="224" t="s">
        <v>912</v>
      </c>
      <c r="E850" s="225"/>
      <c r="F850" s="225"/>
      <c r="G850" s="225"/>
      <c r="H850" s="225"/>
      <c r="I850" s="225"/>
      <c r="J850" s="225"/>
      <c r="K850" s="225"/>
      <c r="L850" s="225"/>
      <c r="M850" s="225"/>
      <c r="N850" s="225"/>
      <c r="O850" s="225"/>
      <c r="P850" s="225"/>
      <c r="Q850" s="225"/>
      <c r="R850" s="226"/>
      <c r="S850" s="224">
        <v>17.5</v>
      </c>
      <c r="T850" s="225"/>
      <c r="U850" s="225"/>
      <c r="V850" s="225"/>
      <c r="W850" s="226"/>
      <c r="X850" s="224"/>
      <c r="Y850" s="225"/>
      <c r="Z850" s="225"/>
      <c r="AA850" s="225"/>
      <c r="AB850" s="226"/>
      <c r="AC850" s="224"/>
      <c r="AD850" s="225"/>
      <c r="AE850" s="225"/>
      <c r="AF850" s="225"/>
      <c r="AG850" s="225"/>
      <c r="AH850" s="226"/>
      <c r="AI850" s="224" t="s">
        <v>884</v>
      </c>
      <c r="AJ850" s="225"/>
      <c r="AK850" s="225"/>
      <c r="AL850" s="225"/>
      <c r="AM850" s="225"/>
      <c r="AN850" s="226"/>
      <c r="AO850" s="224"/>
      <c r="AP850" s="225"/>
      <c r="AQ850" s="225"/>
      <c r="AR850" s="225"/>
      <c r="AS850" s="225"/>
      <c r="AT850" s="226"/>
      <c r="AV850" s="243"/>
      <c r="AW850" s="243"/>
      <c r="AX850" s="243"/>
      <c r="AY850" s="243"/>
      <c r="AZ850" s="243"/>
      <c r="BA850" s="243"/>
      <c r="BB850" s="243"/>
      <c r="BC850" s="243"/>
      <c r="BD850" s="243"/>
      <c r="BE850" s="243"/>
      <c r="BF850" s="243"/>
      <c r="BG850" s="243"/>
      <c r="BH850" s="243"/>
      <c r="BI850" s="243"/>
      <c r="BJ850" s="243"/>
      <c r="BK850" s="243"/>
      <c r="BL850" s="243"/>
      <c r="BM850" s="243"/>
      <c r="BN850" s="243"/>
      <c r="BO850" s="243"/>
      <c r="BP850" s="243"/>
      <c r="BQ850" s="243"/>
      <c r="BR850" s="243"/>
      <c r="BS850" s="213"/>
      <c r="BT850" s="213"/>
      <c r="BU850" s="213"/>
      <c r="BV850" s="213"/>
      <c r="BW850" s="213"/>
      <c r="BX850" s="213"/>
      <c r="BY850" s="213"/>
      <c r="BZ850" s="213"/>
      <c r="CA850" s="213"/>
      <c r="CB850" s="213"/>
      <c r="CC850" s="213"/>
      <c r="CD850" s="213"/>
      <c r="CE850" s="213"/>
      <c r="CF850" s="213"/>
      <c r="CG850" s="213"/>
      <c r="CH850" s="213"/>
      <c r="CI850" s="213"/>
      <c r="CJ850" s="213"/>
      <c r="CK850" s="213"/>
      <c r="CL850" s="213"/>
      <c r="CM850" s="213"/>
      <c r="CN850" s="213"/>
    </row>
    <row r="851" spans="4:92" ht="14.25" customHeight="1" x14ac:dyDescent="0.35">
      <c r="D851" s="224" t="s">
        <v>913</v>
      </c>
      <c r="E851" s="225"/>
      <c r="F851" s="225"/>
      <c r="G851" s="225"/>
      <c r="H851" s="225"/>
      <c r="I851" s="225"/>
      <c r="J851" s="225"/>
      <c r="K851" s="225"/>
      <c r="L851" s="225"/>
      <c r="M851" s="225"/>
      <c r="N851" s="225"/>
      <c r="O851" s="225"/>
      <c r="P851" s="225"/>
      <c r="Q851" s="225"/>
      <c r="R851" s="226"/>
      <c r="S851" s="224">
        <v>11.6</v>
      </c>
      <c r="T851" s="225"/>
      <c r="U851" s="225"/>
      <c r="V851" s="225"/>
      <c r="W851" s="226"/>
      <c r="X851" s="224"/>
      <c r="Y851" s="225"/>
      <c r="Z851" s="225"/>
      <c r="AA851" s="225"/>
      <c r="AB851" s="226"/>
      <c r="AC851" s="224"/>
      <c r="AD851" s="225"/>
      <c r="AE851" s="225"/>
      <c r="AF851" s="225"/>
      <c r="AG851" s="225"/>
      <c r="AH851" s="226"/>
      <c r="AI851" s="224" t="s">
        <v>884</v>
      </c>
      <c r="AJ851" s="225"/>
      <c r="AK851" s="225"/>
      <c r="AL851" s="225"/>
      <c r="AM851" s="225"/>
      <c r="AN851" s="226"/>
      <c r="AO851" s="224"/>
      <c r="AP851" s="225"/>
      <c r="AQ851" s="225"/>
      <c r="AR851" s="225"/>
      <c r="AS851" s="225"/>
      <c r="AT851" s="226"/>
      <c r="AV851" s="243"/>
      <c r="AW851" s="243"/>
      <c r="AX851" s="243"/>
      <c r="AY851" s="243"/>
      <c r="AZ851" s="243"/>
      <c r="BA851" s="243"/>
      <c r="BB851" s="243"/>
      <c r="BC851" s="243"/>
      <c r="BD851" s="243"/>
      <c r="BE851" s="243"/>
      <c r="BF851" s="243"/>
      <c r="BG851" s="243"/>
      <c r="BH851" s="243"/>
      <c r="BI851" s="243"/>
      <c r="BJ851" s="243"/>
      <c r="BK851" s="243"/>
      <c r="BL851" s="243"/>
      <c r="BM851" s="243"/>
      <c r="BN851" s="243"/>
      <c r="BO851" s="243"/>
      <c r="BP851" s="243"/>
      <c r="BQ851" s="243"/>
      <c r="BR851" s="243"/>
      <c r="BS851" s="213"/>
      <c r="BT851" s="213"/>
      <c r="BU851" s="213"/>
      <c r="BV851" s="213"/>
      <c r="BW851" s="213"/>
      <c r="BX851" s="213"/>
      <c r="BY851" s="213"/>
      <c r="BZ851" s="213"/>
      <c r="CA851" s="213"/>
      <c r="CB851" s="213"/>
      <c r="CC851" s="213"/>
      <c r="CD851" s="213"/>
      <c r="CE851" s="213"/>
      <c r="CF851" s="213"/>
      <c r="CG851" s="213"/>
      <c r="CH851" s="213"/>
      <c r="CI851" s="213"/>
      <c r="CJ851" s="213"/>
      <c r="CK851" s="213"/>
      <c r="CL851" s="213"/>
      <c r="CM851" s="213"/>
      <c r="CN851" s="213"/>
    </row>
    <row r="852" spans="4:92" ht="14.25" customHeight="1" x14ac:dyDescent="0.35">
      <c r="D852" s="224" t="s">
        <v>914</v>
      </c>
      <c r="E852" s="225"/>
      <c r="F852" s="225"/>
      <c r="G852" s="225"/>
      <c r="H852" s="225"/>
      <c r="I852" s="225"/>
      <c r="J852" s="225"/>
      <c r="K852" s="225"/>
      <c r="L852" s="225"/>
      <c r="M852" s="225"/>
      <c r="N852" s="225"/>
      <c r="O852" s="225"/>
      <c r="P852" s="225"/>
      <c r="Q852" s="225"/>
      <c r="R852" s="226"/>
      <c r="S852" s="224">
        <v>3</v>
      </c>
      <c r="T852" s="225"/>
      <c r="U852" s="225"/>
      <c r="V852" s="225"/>
      <c r="W852" s="226"/>
      <c r="X852" s="224"/>
      <c r="Y852" s="225"/>
      <c r="Z852" s="225"/>
      <c r="AA852" s="225"/>
      <c r="AB852" s="226"/>
      <c r="AC852" s="224"/>
      <c r="AD852" s="225"/>
      <c r="AE852" s="225"/>
      <c r="AF852" s="225"/>
      <c r="AG852" s="225"/>
      <c r="AH852" s="226"/>
      <c r="AI852" s="224" t="s">
        <v>884</v>
      </c>
      <c r="AJ852" s="225"/>
      <c r="AK852" s="225"/>
      <c r="AL852" s="225"/>
      <c r="AM852" s="225"/>
      <c r="AN852" s="226"/>
      <c r="AO852" s="224"/>
      <c r="AP852" s="225"/>
      <c r="AQ852" s="225"/>
      <c r="AR852" s="225"/>
      <c r="AS852" s="225"/>
      <c r="AT852" s="226"/>
      <c r="AV852" s="243"/>
      <c r="AW852" s="243"/>
      <c r="AX852" s="243"/>
      <c r="AY852" s="243"/>
      <c r="AZ852" s="243"/>
      <c r="BA852" s="243"/>
      <c r="BB852" s="243"/>
      <c r="BC852" s="243"/>
      <c r="BD852" s="243"/>
      <c r="BE852" s="243"/>
      <c r="BF852" s="243"/>
      <c r="BG852" s="243"/>
      <c r="BH852" s="243"/>
      <c r="BI852" s="243"/>
      <c r="BJ852" s="243"/>
      <c r="BK852" s="243"/>
      <c r="BL852" s="243"/>
      <c r="BM852" s="243"/>
      <c r="BN852" s="243"/>
      <c r="BO852" s="243"/>
      <c r="BP852" s="243"/>
      <c r="BQ852" s="243"/>
      <c r="BR852" s="243"/>
      <c r="BS852" s="213"/>
      <c r="BT852" s="213"/>
      <c r="BU852" s="213"/>
      <c r="BV852" s="213"/>
      <c r="BW852" s="213"/>
      <c r="BX852" s="213"/>
      <c r="BY852" s="213"/>
      <c r="BZ852" s="213"/>
      <c r="CA852" s="213"/>
      <c r="CB852" s="213"/>
      <c r="CC852" s="213"/>
      <c r="CD852" s="213"/>
      <c r="CE852" s="213"/>
      <c r="CF852" s="213"/>
      <c r="CG852" s="213"/>
      <c r="CH852" s="213"/>
      <c r="CI852" s="213"/>
      <c r="CJ852" s="213"/>
      <c r="CK852" s="213"/>
      <c r="CL852" s="213"/>
      <c r="CM852" s="213"/>
      <c r="CN852" s="213"/>
    </row>
    <row r="853" spans="4:92" ht="14.25" customHeight="1" x14ac:dyDescent="0.35">
      <c r="D853" s="224" t="s">
        <v>915</v>
      </c>
      <c r="E853" s="225"/>
      <c r="F853" s="225"/>
      <c r="G853" s="225"/>
      <c r="H853" s="225"/>
      <c r="I853" s="225"/>
      <c r="J853" s="225"/>
      <c r="K853" s="225"/>
      <c r="L853" s="225"/>
      <c r="M853" s="225"/>
      <c r="N853" s="225"/>
      <c r="O853" s="225"/>
      <c r="P853" s="225"/>
      <c r="Q853" s="225"/>
      <c r="R853" s="226"/>
      <c r="S853" s="224">
        <v>7.3</v>
      </c>
      <c r="T853" s="225"/>
      <c r="U853" s="225"/>
      <c r="V853" s="225"/>
      <c r="W853" s="226"/>
      <c r="X853" s="224"/>
      <c r="Y853" s="225"/>
      <c r="Z853" s="225"/>
      <c r="AA853" s="225"/>
      <c r="AB853" s="226"/>
      <c r="AC853" s="224"/>
      <c r="AD853" s="225"/>
      <c r="AE853" s="225"/>
      <c r="AF853" s="225"/>
      <c r="AG853" s="225"/>
      <c r="AH853" s="226"/>
      <c r="AI853" s="224" t="s">
        <v>884</v>
      </c>
      <c r="AJ853" s="225"/>
      <c r="AK853" s="225"/>
      <c r="AL853" s="225"/>
      <c r="AM853" s="225"/>
      <c r="AN853" s="226"/>
      <c r="AO853" s="224"/>
      <c r="AP853" s="225"/>
      <c r="AQ853" s="225"/>
      <c r="AR853" s="225"/>
      <c r="AS853" s="225"/>
      <c r="AT853" s="226"/>
      <c r="AV853" s="243"/>
      <c r="AW853" s="243"/>
      <c r="AX853" s="243"/>
      <c r="AY853" s="243"/>
      <c r="AZ853" s="243"/>
      <c r="BA853" s="243"/>
      <c r="BB853" s="243"/>
      <c r="BC853" s="243"/>
      <c r="BD853" s="243"/>
      <c r="BE853" s="243"/>
      <c r="BF853" s="243"/>
      <c r="BG853" s="243"/>
      <c r="BH853" s="243"/>
      <c r="BI853" s="243"/>
      <c r="BJ853" s="243"/>
      <c r="BK853" s="243"/>
      <c r="BL853" s="243"/>
      <c r="BM853" s="243"/>
      <c r="BN853" s="243"/>
      <c r="BO853" s="243"/>
      <c r="BP853" s="243"/>
      <c r="BQ853" s="243"/>
      <c r="BR853" s="243"/>
      <c r="BS853" s="213"/>
      <c r="BT853" s="213"/>
      <c r="BU853" s="213"/>
      <c r="BV853" s="213"/>
      <c r="BW853" s="213"/>
      <c r="BX853" s="213"/>
      <c r="BY853" s="213"/>
      <c r="BZ853" s="213"/>
      <c r="CA853" s="213"/>
      <c r="CB853" s="213"/>
      <c r="CC853" s="213"/>
      <c r="CD853" s="213"/>
      <c r="CE853" s="213"/>
      <c r="CF853" s="213"/>
      <c r="CG853" s="213"/>
      <c r="CH853" s="213"/>
      <c r="CI853" s="213"/>
      <c r="CJ853" s="213"/>
      <c r="CK853" s="213"/>
      <c r="CL853" s="213"/>
      <c r="CM853" s="213"/>
      <c r="CN853" s="213"/>
    </row>
    <row r="854" spans="4:92" ht="14.25" customHeight="1" x14ac:dyDescent="0.35">
      <c r="D854" s="224" t="s">
        <v>916</v>
      </c>
      <c r="E854" s="225"/>
      <c r="F854" s="225"/>
      <c r="G854" s="225"/>
      <c r="H854" s="225"/>
      <c r="I854" s="225"/>
      <c r="J854" s="225"/>
      <c r="K854" s="225"/>
      <c r="L854" s="225"/>
      <c r="M854" s="225"/>
      <c r="N854" s="225"/>
      <c r="O854" s="225"/>
      <c r="P854" s="225"/>
      <c r="Q854" s="225"/>
      <c r="R854" s="226"/>
      <c r="S854" s="224">
        <v>3</v>
      </c>
      <c r="T854" s="225"/>
      <c r="U854" s="225"/>
      <c r="V854" s="225"/>
      <c r="W854" s="226"/>
      <c r="X854" s="224"/>
      <c r="Y854" s="225"/>
      <c r="Z854" s="225"/>
      <c r="AA854" s="225"/>
      <c r="AB854" s="226"/>
      <c r="AC854" s="224"/>
      <c r="AD854" s="225"/>
      <c r="AE854" s="225"/>
      <c r="AF854" s="225"/>
      <c r="AG854" s="225"/>
      <c r="AH854" s="226"/>
      <c r="AI854" s="224" t="s">
        <v>884</v>
      </c>
      <c r="AJ854" s="225"/>
      <c r="AK854" s="225"/>
      <c r="AL854" s="225"/>
      <c r="AM854" s="225"/>
      <c r="AN854" s="226"/>
      <c r="AO854" s="224"/>
      <c r="AP854" s="225"/>
      <c r="AQ854" s="225"/>
      <c r="AR854" s="225"/>
      <c r="AS854" s="225"/>
      <c r="AT854" s="226"/>
      <c r="AV854" s="243"/>
      <c r="AW854" s="243"/>
      <c r="AX854" s="243"/>
      <c r="AY854" s="243"/>
      <c r="AZ854" s="243"/>
      <c r="BA854" s="243"/>
      <c r="BB854" s="243"/>
      <c r="BC854" s="243"/>
      <c r="BD854" s="243"/>
      <c r="BE854" s="243"/>
      <c r="BF854" s="243"/>
      <c r="BG854" s="243"/>
      <c r="BH854" s="243"/>
      <c r="BI854" s="243"/>
      <c r="BJ854" s="243"/>
      <c r="BK854" s="243"/>
      <c r="BL854" s="243"/>
      <c r="BM854" s="243"/>
      <c r="BN854" s="243"/>
      <c r="BO854" s="243"/>
      <c r="BP854" s="243"/>
      <c r="BQ854" s="243"/>
      <c r="BR854" s="243"/>
      <c r="BS854" s="213"/>
      <c r="BT854" s="213"/>
      <c r="BU854" s="213"/>
      <c r="BV854" s="213"/>
      <c r="BW854" s="213"/>
      <c r="BX854" s="213"/>
      <c r="BY854" s="213"/>
      <c r="BZ854" s="213"/>
      <c r="CA854" s="213"/>
      <c r="CB854" s="213"/>
      <c r="CC854" s="213"/>
      <c r="CD854" s="213"/>
      <c r="CE854" s="213"/>
      <c r="CF854" s="213"/>
      <c r="CG854" s="213"/>
      <c r="CH854" s="213"/>
      <c r="CI854" s="213"/>
      <c r="CJ854" s="213"/>
      <c r="CK854" s="213"/>
      <c r="CL854" s="213"/>
      <c r="CM854" s="213"/>
      <c r="CN854" s="213"/>
    </row>
    <row r="855" spans="4:92" ht="14.25" customHeight="1" x14ac:dyDescent="0.35">
      <c r="D855" s="224" t="s">
        <v>917</v>
      </c>
      <c r="E855" s="225"/>
      <c r="F855" s="225"/>
      <c r="G855" s="225"/>
      <c r="H855" s="225"/>
      <c r="I855" s="225"/>
      <c r="J855" s="225"/>
      <c r="K855" s="225"/>
      <c r="L855" s="225"/>
      <c r="M855" s="225"/>
      <c r="N855" s="225"/>
      <c r="O855" s="225"/>
      <c r="P855" s="225"/>
      <c r="Q855" s="225"/>
      <c r="R855" s="226"/>
      <c r="S855" s="224">
        <v>8.9</v>
      </c>
      <c r="T855" s="225"/>
      <c r="U855" s="225"/>
      <c r="V855" s="225"/>
      <c r="W855" s="226"/>
      <c r="X855" s="224"/>
      <c r="Y855" s="225"/>
      <c r="Z855" s="225"/>
      <c r="AA855" s="225"/>
      <c r="AB855" s="226"/>
      <c r="AC855" s="224"/>
      <c r="AD855" s="225"/>
      <c r="AE855" s="225"/>
      <c r="AF855" s="225"/>
      <c r="AG855" s="225"/>
      <c r="AH855" s="226"/>
      <c r="AI855" s="224" t="s">
        <v>884</v>
      </c>
      <c r="AJ855" s="225"/>
      <c r="AK855" s="225"/>
      <c r="AL855" s="225"/>
      <c r="AM855" s="225"/>
      <c r="AN855" s="226"/>
      <c r="AO855" s="224"/>
      <c r="AP855" s="225"/>
      <c r="AQ855" s="225"/>
      <c r="AR855" s="225"/>
      <c r="AS855" s="225"/>
      <c r="AT855" s="226"/>
      <c r="AV855" s="243"/>
      <c r="AW855" s="243"/>
      <c r="AX855" s="243"/>
      <c r="AY855" s="243"/>
      <c r="AZ855" s="243"/>
      <c r="BA855" s="243"/>
      <c r="BB855" s="243"/>
      <c r="BC855" s="243"/>
      <c r="BD855" s="243"/>
      <c r="BE855" s="243"/>
      <c r="BF855" s="243"/>
      <c r="BG855" s="243"/>
      <c r="BH855" s="243"/>
      <c r="BI855" s="243"/>
      <c r="BJ855" s="243"/>
      <c r="BK855" s="243"/>
      <c r="BL855" s="243"/>
      <c r="BM855" s="243"/>
      <c r="BN855" s="243"/>
      <c r="BO855" s="243"/>
      <c r="BP855" s="243"/>
      <c r="BQ855" s="243"/>
      <c r="BR855" s="243"/>
      <c r="BS855" s="213"/>
      <c r="BT855" s="213"/>
      <c r="BU855" s="213"/>
      <c r="BV855" s="213"/>
      <c r="BW855" s="213"/>
      <c r="BX855" s="213"/>
      <c r="BY855" s="213"/>
      <c r="BZ855" s="213"/>
      <c r="CA855" s="213"/>
      <c r="CB855" s="213"/>
      <c r="CC855" s="213"/>
      <c r="CD855" s="213"/>
      <c r="CE855" s="213"/>
      <c r="CF855" s="213"/>
      <c r="CG855" s="213"/>
      <c r="CH855" s="213"/>
      <c r="CI855" s="213"/>
      <c r="CJ855" s="213"/>
      <c r="CK855" s="213"/>
      <c r="CL855" s="213"/>
      <c r="CM855" s="213"/>
      <c r="CN855" s="213"/>
    </row>
    <row r="856" spans="4:92" ht="14.25" customHeight="1" x14ac:dyDescent="0.35">
      <c r="D856" s="224" t="s">
        <v>918</v>
      </c>
      <c r="E856" s="225"/>
      <c r="F856" s="225"/>
      <c r="G856" s="225"/>
      <c r="H856" s="225"/>
      <c r="I856" s="225"/>
      <c r="J856" s="225"/>
      <c r="K856" s="225"/>
      <c r="L856" s="225"/>
      <c r="M856" s="225"/>
      <c r="N856" s="225"/>
      <c r="O856" s="225"/>
      <c r="P856" s="225"/>
      <c r="Q856" s="225"/>
      <c r="R856" s="226"/>
      <c r="S856" s="224">
        <v>5.8</v>
      </c>
      <c r="T856" s="225"/>
      <c r="U856" s="225"/>
      <c r="V856" s="225"/>
      <c r="W856" s="226"/>
      <c r="X856" s="224"/>
      <c r="Y856" s="225"/>
      <c r="Z856" s="225"/>
      <c r="AA856" s="225"/>
      <c r="AB856" s="226"/>
      <c r="AC856" s="224"/>
      <c r="AD856" s="225"/>
      <c r="AE856" s="225"/>
      <c r="AF856" s="225"/>
      <c r="AG856" s="225"/>
      <c r="AH856" s="226"/>
      <c r="AI856" s="224" t="s">
        <v>884</v>
      </c>
      <c r="AJ856" s="225"/>
      <c r="AK856" s="225"/>
      <c r="AL856" s="225"/>
      <c r="AM856" s="225"/>
      <c r="AN856" s="226"/>
      <c r="AO856" s="224"/>
      <c r="AP856" s="225"/>
      <c r="AQ856" s="225"/>
      <c r="AR856" s="225"/>
      <c r="AS856" s="225"/>
      <c r="AT856" s="226"/>
      <c r="AV856" s="243"/>
      <c r="AW856" s="243"/>
      <c r="AX856" s="243"/>
      <c r="AY856" s="243"/>
      <c r="AZ856" s="243"/>
      <c r="BA856" s="243"/>
      <c r="BB856" s="243"/>
      <c r="BC856" s="243"/>
      <c r="BD856" s="243"/>
      <c r="BE856" s="243"/>
      <c r="BF856" s="243"/>
      <c r="BG856" s="243"/>
      <c r="BH856" s="243"/>
      <c r="BI856" s="243"/>
      <c r="BJ856" s="243"/>
      <c r="BK856" s="243"/>
      <c r="BL856" s="243"/>
      <c r="BM856" s="243"/>
      <c r="BN856" s="243"/>
      <c r="BO856" s="243"/>
      <c r="BP856" s="243"/>
      <c r="BQ856" s="243"/>
      <c r="BR856" s="243"/>
      <c r="BS856" s="213"/>
      <c r="BT856" s="213"/>
      <c r="BU856" s="213"/>
      <c r="BV856" s="213"/>
      <c r="BW856" s="213"/>
      <c r="BX856" s="213"/>
      <c r="BY856" s="213"/>
      <c r="BZ856" s="213"/>
      <c r="CA856" s="213"/>
      <c r="CB856" s="213"/>
      <c r="CC856" s="213"/>
      <c r="CD856" s="213"/>
      <c r="CE856" s="213"/>
      <c r="CF856" s="213"/>
      <c r="CG856" s="213"/>
      <c r="CH856" s="213"/>
      <c r="CI856" s="213"/>
      <c r="CJ856" s="213"/>
      <c r="CK856" s="213"/>
      <c r="CL856" s="213"/>
      <c r="CM856" s="213"/>
      <c r="CN856" s="213"/>
    </row>
    <row r="857" spans="4:92" ht="14.25" customHeight="1" x14ac:dyDescent="0.35">
      <c r="D857" s="224" t="s">
        <v>919</v>
      </c>
      <c r="E857" s="225"/>
      <c r="F857" s="225"/>
      <c r="G857" s="225"/>
      <c r="H857" s="225"/>
      <c r="I857" s="225"/>
      <c r="J857" s="225"/>
      <c r="K857" s="225"/>
      <c r="L857" s="225"/>
      <c r="M857" s="225"/>
      <c r="N857" s="225"/>
      <c r="O857" s="225"/>
      <c r="P857" s="225"/>
      <c r="Q857" s="225"/>
      <c r="R857" s="226"/>
      <c r="S857" s="224">
        <v>12.3</v>
      </c>
      <c r="T857" s="225"/>
      <c r="U857" s="225"/>
      <c r="V857" s="225"/>
      <c r="W857" s="226"/>
      <c r="X857" s="224"/>
      <c r="Y857" s="225"/>
      <c r="Z857" s="225"/>
      <c r="AA857" s="225"/>
      <c r="AB857" s="226"/>
      <c r="AC857" s="224"/>
      <c r="AD857" s="225"/>
      <c r="AE857" s="225"/>
      <c r="AF857" s="225"/>
      <c r="AG857" s="225"/>
      <c r="AH857" s="226"/>
      <c r="AI857" s="224" t="s">
        <v>884</v>
      </c>
      <c r="AJ857" s="225"/>
      <c r="AK857" s="225"/>
      <c r="AL857" s="225"/>
      <c r="AM857" s="225"/>
      <c r="AN857" s="226"/>
      <c r="AO857" s="224"/>
      <c r="AP857" s="225"/>
      <c r="AQ857" s="225"/>
      <c r="AR857" s="225"/>
      <c r="AS857" s="225"/>
      <c r="AT857" s="226"/>
      <c r="AV857" s="243"/>
      <c r="AW857" s="243"/>
      <c r="AX857" s="243"/>
      <c r="AY857" s="243"/>
      <c r="AZ857" s="243"/>
      <c r="BA857" s="243"/>
      <c r="BB857" s="243"/>
      <c r="BC857" s="243"/>
      <c r="BD857" s="243"/>
      <c r="BE857" s="243"/>
      <c r="BF857" s="243"/>
      <c r="BG857" s="243"/>
      <c r="BH857" s="243"/>
      <c r="BI857" s="243"/>
      <c r="BJ857" s="243"/>
      <c r="BK857" s="243"/>
      <c r="BL857" s="243"/>
      <c r="BM857" s="243"/>
      <c r="BN857" s="243"/>
      <c r="BO857" s="243"/>
      <c r="BP857" s="243"/>
      <c r="BQ857" s="243"/>
      <c r="BR857" s="243"/>
      <c r="BS857" s="213"/>
      <c r="BT857" s="213"/>
      <c r="BU857" s="213"/>
      <c r="BV857" s="213"/>
      <c r="BW857" s="213"/>
      <c r="BX857" s="213"/>
      <c r="BY857" s="213"/>
      <c r="BZ857" s="213"/>
      <c r="CA857" s="213"/>
      <c r="CB857" s="213"/>
      <c r="CC857" s="213"/>
      <c r="CD857" s="213"/>
      <c r="CE857" s="213"/>
      <c r="CF857" s="213"/>
      <c r="CG857" s="213"/>
      <c r="CH857" s="213"/>
      <c r="CI857" s="213"/>
      <c r="CJ857" s="213"/>
      <c r="CK857" s="213"/>
      <c r="CL857" s="213"/>
      <c r="CM857" s="213"/>
      <c r="CN857" s="213"/>
    </row>
    <row r="858" spans="4:92" ht="14.25" customHeight="1" x14ac:dyDescent="0.35">
      <c r="D858" s="224" t="s">
        <v>920</v>
      </c>
      <c r="E858" s="225"/>
      <c r="F858" s="225"/>
      <c r="G858" s="225"/>
      <c r="H858" s="225"/>
      <c r="I858" s="225"/>
      <c r="J858" s="225"/>
      <c r="K858" s="225"/>
      <c r="L858" s="225"/>
      <c r="M858" s="225"/>
      <c r="N858" s="225"/>
      <c r="O858" s="225"/>
      <c r="P858" s="225"/>
      <c r="Q858" s="225"/>
      <c r="R858" s="226"/>
      <c r="S858" s="224">
        <v>7.8</v>
      </c>
      <c r="T858" s="225"/>
      <c r="U858" s="225"/>
      <c r="V858" s="225"/>
      <c r="W858" s="226"/>
      <c r="X858" s="224"/>
      <c r="Y858" s="225"/>
      <c r="Z858" s="225"/>
      <c r="AA858" s="225"/>
      <c r="AB858" s="226"/>
      <c r="AC858" s="224"/>
      <c r="AD858" s="225"/>
      <c r="AE858" s="225"/>
      <c r="AF858" s="225"/>
      <c r="AG858" s="225"/>
      <c r="AH858" s="226"/>
      <c r="AI858" s="224" t="s">
        <v>884</v>
      </c>
      <c r="AJ858" s="225"/>
      <c r="AK858" s="225"/>
      <c r="AL858" s="225"/>
      <c r="AM858" s="225"/>
      <c r="AN858" s="226"/>
      <c r="AO858" s="224"/>
      <c r="AP858" s="225"/>
      <c r="AQ858" s="225"/>
      <c r="AR858" s="225"/>
      <c r="AS858" s="225"/>
      <c r="AT858" s="226"/>
      <c r="AV858" s="243"/>
      <c r="AW858" s="243"/>
      <c r="AX858" s="243"/>
      <c r="AY858" s="243"/>
      <c r="AZ858" s="243"/>
      <c r="BA858" s="243"/>
      <c r="BB858" s="243"/>
      <c r="BC858" s="243"/>
      <c r="BD858" s="243"/>
      <c r="BE858" s="243"/>
      <c r="BF858" s="243"/>
      <c r="BG858" s="243"/>
      <c r="BH858" s="243"/>
      <c r="BI858" s="243"/>
      <c r="BJ858" s="243"/>
      <c r="BK858" s="243"/>
      <c r="BL858" s="243"/>
      <c r="BM858" s="243"/>
      <c r="BN858" s="243"/>
      <c r="BO858" s="243"/>
      <c r="BP858" s="243"/>
      <c r="BQ858" s="243"/>
      <c r="BR858" s="243"/>
      <c r="BS858" s="213"/>
      <c r="BT858" s="213"/>
      <c r="BU858" s="213"/>
      <c r="BV858" s="213"/>
      <c r="BW858" s="213"/>
      <c r="BX858" s="213"/>
      <c r="BY858" s="213"/>
      <c r="BZ858" s="213"/>
      <c r="CA858" s="213"/>
      <c r="CB858" s="213"/>
      <c r="CC858" s="213"/>
      <c r="CD858" s="213"/>
      <c r="CE858" s="213"/>
      <c r="CF858" s="213"/>
      <c r="CG858" s="213"/>
      <c r="CH858" s="213"/>
      <c r="CI858" s="213"/>
      <c r="CJ858" s="213"/>
      <c r="CK858" s="213"/>
      <c r="CL858" s="213"/>
      <c r="CM858" s="213"/>
      <c r="CN858" s="213"/>
    </row>
    <row r="859" spans="4:92" ht="14.25" customHeight="1" x14ac:dyDescent="0.35">
      <c r="D859" s="224" t="s">
        <v>921</v>
      </c>
      <c r="E859" s="225"/>
      <c r="F859" s="225"/>
      <c r="G859" s="225"/>
      <c r="H859" s="225"/>
      <c r="I859" s="225"/>
      <c r="J859" s="225"/>
      <c r="K859" s="225"/>
      <c r="L859" s="225"/>
      <c r="M859" s="225"/>
      <c r="N859" s="225"/>
      <c r="O859" s="225"/>
      <c r="P859" s="225"/>
      <c r="Q859" s="225"/>
      <c r="R859" s="226"/>
      <c r="S859" s="224">
        <v>5.5</v>
      </c>
      <c r="T859" s="225"/>
      <c r="U859" s="225"/>
      <c r="V859" s="225"/>
      <c r="W859" s="226"/>
      <c r="X859" s="224"/>
      <c r="Y859" s="225"/>
      <c r="Z859" s="225"/>
      <c r="AA859" s="225"/>
      <c r="AB859" s="226"/>
      <c r="AC859" s="224"/>
      <c r="AD859" s="225"/>
      <c r="AE859" s="225"/>
      <c r="AF859" s="225"/>
      <c r="AG859" s="225"/>
      <c r="AH859" s="226"/>
      <c r="AI859" s="224" t="s">
        <v>884</v>
      </c>
      <c r="AJ859" s="225"/>
      <c r="AK859" s="225"/>
      <c r="AL859" s="225"/>
      <c r="AM859" s="225"/>
      <c r="AN859" s="226"/>
      <c r="AO859" s="224"/>
      <c r="AP859" s="225"/>
      <c r="AQ859" s="225"/>
      <c r="AR859" s="225"/>
      <c r="AS859" s="225"/>
      <c r="AT859" s="226"/>
      <c r="AV859" s="243"/>
      <c r="AW859" s="243"/>
      <c r="AX859" s="243"/>
      <c r="AY859" s="243"/>
      <c r="AZ859" s="243"/>
      <c r="BA859" s="243"/>
      <c r="BB859" s="243"/>
      <c r="BC859" s="243"/>
      <c r="BD859" s="243"/>
      <c r="BE859" s="243"/>
      <c r="BF859" s="243"/>
      <c r="BG859" s="243"/>
      <c r="BH859" s="243"/>
      <c r="BI859" s="243"/>
      <c r="BJ859" s="243"/>
      <c r="BK859" s="243"/>
      <c r="BL859" s="243"/>
      <c r="BM859" s="243"/>
      <c r="BN859" s="243"/>
      <c r="BO859" s="243"/>
      <c r="BP859" s="243"/>
      <c r="BQ859" s="243"/>
      <c r="BR859" s="243"/>
      <c r="BS859" s="213"/>
      <c r="BT859" s="213"/>
      <c r="BU859" s="213"/>
      <c r="BV859" s="213"/>
      <c r="BW859" s="213"/>
      <c r="BX859" s="213"/>
      <c r="BY859" s="213"/>
      <c r="BZ859" s="213"/>
      <c r="CA859" s="213"/>
      <c r="CB859" s="213"/>
      <c r="CC859" s="213"/>
      <c r="CD859" s="213"/>
      <c r="CE859" s="213"/>
      <c r="CF859" s="213"/>
      <c r="CG859" s="213"/>
      <c r="CH859" s="213"/>
      <c r="CI859" s="213"/>
      <c r="CJ859" s="213"/>
      <c r="CK859" s="213"/>
      <c r="CL859" s="213"/>
      <c r="CM859" s="213"/>
      <c r="CN859" s="213"/>
    </row>
    <row r="860" spans="4:92" ht="14.25" customHeight="1" x14ac:dyDescent="0.35">
      <c r="D860" s="224" t="s">
        <v>922</v>
      </c>
      <c r="E860" s="225"/>
      <c r="F860" s="225"/>
      <c r="G860" s="225"/>
      <c r="H860" s="225"/>
      <c r="I860" s="225"/>
      <c r="J860" s="225"/>
      <c r="K860" s="225"/>
      <c r="L860" s="225"/>
      <c r="M860" s="225"/>
      <c r="N860" s="225"/>
      <c r="O860" s="225"/>
      <c r="P860" s="225"/>
      <c r="Q860" s="225"/>
      <c r="R860" s="226"/>
      <c r="S860" s="224">
        <v>11.3</v>
      </c>
      <c r="T860" s="225"/>
      <c r="U860" s="225"/>
      <c r="V860" s="225"/>
      <c r="W860" s="226"/>
      <c r="X860" s="224"/>
      <c r="Y860" s="225"/>
      <c r="Z860" s="225"/>
      <c r="AA860" s="225"/>
      <c r="AB860" s="226"/>
      <c r="AC860" s="224"/>
      <c r="AD860" s="225"/>
      <c r="AE860" s="225"/>
      <c r="AF860" s="225"/>
      <c r="AG860" s="225"/>
      <c r="AH860" s="226"/>
      <c r="AI860" s="224" t="s">
        <v>884</v>
      </c>
      <c r="AJ860" s="225"/>
      <c r="AK860" s="225"/>
      <c r="AL860" s="225"/>
      <c r="AM860" s="225"/>
      <c r="AN860" s="226"/>
      <c r="AO860" s="224"/>
      <c r="AP860" s="225"/>
      <c r="AQ860" s="225"/>
      <c r="AR860" s="225"/>
      <c r="AS860" s="225"/>
      <c r="AT860" s="226"/>
      <c r="AV860" s="243"/>
      <c r="AW860" s="243"/>
      <c r="AX860" s="243"/>
      <c r="AY860" s="243"/>
      <c r="AZ860" s="243"/>
      <c r="BA860" s="243"/>
      <c r="BB860" s="243"/>
      <c r="BC860" s="243"/>
      <c r="BD860" s="243"/>
      <c r="BE860" s="243"/>
      <c r="BF860" s="243"/>
      <c r="BG860" s="243"/>
      <c r="BH860" s="243"/>
      <c r="BI860" s="243"/>
      <c r="BJ860" s="243"/>
      <c r="BK860" s="243"/>
      <c r="BL860" s="243"/>
      <c r="BM860" s="243"/>
      <c r="BN860" s="243"/>
      <c r="BO860" s="243"/>
      <c r="BP860" s="243"/>
      <c r="BQ860" s="243"/>
      <c r="BR860" s="243"/>
      <c r="BS860" s="213"/>
      <c r="BT860" s="213"/>
      <c r="BU860" s="213"/>
      <c r="BV860" s="213"/>
      <c r="BW860" s="213"/>
      <c r="BX860" s="213"/>
      <c r="BY860" s="213"/>
      <c r="BZ860" s="213"/>
      <c r="CA860" s="213"/>
      <c r="CB860" s="213"/>
      <c r="CC860" s="213"/>
      <c r="CD860" s="213"/>
      <c r="CE860" s="213"/>
      <c r="CF860" s="213"/>
      <c r="CG860" s="213"/>
      <c r="CH860" s="213"/>
      <c r="CI860" s="213"/>
      <c r="CJ860" s="213"/>
      <c r="CK860" s="213"/>
      <c r="CL860" s="213"/>
      <c r="CM860" s="213"/>
      <c r="CN860" s="213"/>
    </row>
    <row r="861" spans="4:92" ht="14.25" customHeight="1" x14ac:dyDescent="0.35">
      <c r="D861" s="224"/>
      <c r="E861" s="225"/>
      <c r="F861" s="225"/>
      <c r="G861" s="225"/>
      <c r="H861" s="225"/>
      <c r="I861" s="225"/>
      <c r="J861" s="225"/>
      <c r="K861" s="225"/>
      <c r="L861" s="225"/>
      <c r="M861" s="225"/>
      <c r="N861" s="225"/>
      <c r="O861" s="225"/>
      <c r="P861" s="225"/>
      <c r="Q861" s="225"/>
      <c r="R861" s="226"/>
      <c r="S861" s="224"/>
      <c r="T861" s="225"/>
      <c r="U861" s="225"/>
      <c r="V861" s="225"/>
      <c r="W861" s="226"/>
      <c r="X861" s="224"/>
      <c r="Y861" s="225"/>
      <c r="Z861" s="225"/>
      <c r="AA861" s="225"/>
      <c r="AB861" s="226"/>
      <c r="AC861" s="224"/>
      <c r="AD861" s="225"/>
      <c r="AE861" s="225"/>
      <c r="AF861" s="225"/>
      <c r="AG861" s="225"/>
      <c r="AH861" s="226"/>
      <c r="AI861" s="224"/>
      <c r="AJ861" s="225"/>
      <c r="AK861" s="225"/>
      <c r="AL861" s="225"/>
      <c r="AM861" s="225"/>
      <c r="AN861" s="226"/>
      <c r="AO861" s="224"/>
      <c r="AP861" s="225"/>
      <c r="AQ861" s="225"/>
      <c r="AR861" s="225"/>
      <c r="AS861" s="225"/>
      <c r="AT861" s="226"/>
      <c r="AV861" s="243"/>
      <c r="AW861" s="243"/>
      <c r="AX861" s="243"/>
      <c r="AY861" s="243"/>
      <c r="AZ861" s="243"/>
      <c r="BA861" s="243"/>
      <c r="BB861" s="243"/>
      <c r="BC861" s="243"/>
      <c r="BD861" s="243"/>
      <c r="BE861" s="243"/>
      <c r="BF861" s="243"/>
      <c r="BG861" s="243"/>
      <c r="BH861" s="243"/>
      <c r="BI861" s="243"/>
      <c r="BJ861" s="243"/>
      <c r="BK861" s="243"/>
      <c r="BL861" s="243"/>
      <c r="BM861" s="243"/>
      <c r="BN861" s="243"/>
      <c r="BO861" s="243"/>
      <c r="BP861" s="243"/>
      <c r="BQ861" s="243"/>
      <c r="BR861" s="243"/>
      <c r="BS861" s="213"/>
      <c r="BT861" s="213"/>
      <c r="BU861" s="213"/>
      <c r="BV861" s="213"/>
      <c r="BW861" s="213"/>
      <c r="BX861" s="213"/>
      <c r="BY861" s="213"/>
      <c r="BZ861" s="213"/>
      <c r="CA861" s="213"/>
      <c r="CB861" s="213"/>
      <c r="CC861" s="213"/>
      <c r="CD861" s="213"/>
      <c r="CE861" s="213"/>
      <c r="CF861" s="213"/>
      <c r="CG861" s="213"/>
      <c r="CH861" s="213"/>
      <c r="CI861" s="213"/>
      <c r="CJ861" s="213"/>
      <c r="CK861" s="213"/>
      <c r="CL861" s="213"/>
      <c r="CM861" s="213"/>
      <c r="CN861" s="213"/>
    </row>
    <row r="862" spans="4:92" ht="14.25" customHeight="1" x14ac:dyDescent="0.35">
      <c r="D862" s="224"/>
      <c r="E862" s="225"/>
      <c r="F862" s="225"/>
      <c r="G862" s="225"/>
      <c r="H862" s="225"/>
      <c r="I862" s="225"/>
      <c r="J862" s="225"/>
      <c r="K862" s="225"/>
      <c r="L862" s="225"/>
      <c r="M862" s="225"/>
      <c r="N862" s="225"/>
      <c r="O862" s="225"/>
      <c r="P862" s="225"/>
      <c r="Q862" s="225"/>
      <c r="R862" s="226"/>
      <c r="S862" s="224"/>
      <c r="T862" s="225"/>
      <c r="U862" s="225"/>
      <c r="V862" s="225"/>
      <c r="W862" s="226"/>
      <c r="X862" s="224"/>
      <c r="Y862" s="225"/>
      <c r="Z862" s="225"/>
      <c r="AA862" s="225"/>
      <c r="AB862" s="226"/>
      <c r="AC862" s="224"/>
      <c r="AD862" s="225"/>
      <c r="AE862" s="225"/>
      <c r="AF862" s="225"/>
      <c r="AG862" s="225"/>
      <c r="AH862" s="226"/>
      <c r="AI862" s="224"/>
      <c r="AJ862" s="225"/>
      <c r="AK862" s="225"/>
      <c r="AL862" s="225"/>
      <c r="AM862" s="225"/>
      <c r="AN862" s="226"/>
      <c r="AO862" s="224"/>
      <c r="AP862" s="225"/>
      <c r="AQ862" s="225"/>
      <c r="AR862" s="225"/>
      <c r="AS862" s="225"/>
      <c r="AT862" s="226"/>
      <c r="AV862" s="243"/>
      <c r="AW862" s="243"/>
      <c r="AX862" s="243"/>
      <c r="AY862" s="243"/>
      <c r="AZ862" s="243"/>
      <c r="BA862" s="243"/>
      <c r="BB862" s="243"/>
      <c r="BC862" s="243"/>
      <c r="BD862" s="243"/>
      <c r="BE862" s="243"/>
      <c r="BF862" s="243"/>
      <c r="BG862" s="243"/>
      <c r="BH862" s="243"/>
      <c r="BI862" s="243"/>
      <c r="BJ862" s="243"/>
      <c r="BK862" s="243"/>
      <c r="BL862" s="243"/>
      <c r="BM862" s="243"/>
      <c r="BN862" s="243"/>
      <c r="BO862" s="243"/>
      <c r="BP862" s="243"/>
      <c r="BQ862" s="243"/>
      <c r="BR862" s="243"/>
      <c r="BS862" s="213"/>
      <c r="BT862" s="213"/>
      <c r="BU862" s="213"/>
      <c r="BV862" s="213"/>
      <c r="BW862" s="213"/>
      <c r="BX862" s="213"/>
      <c r="BY862" s="213"/>
      <c r="BZ862" s="213"/>
      <c r="CA862" s="213"/>
      <c r="CB862" s="213"/>
      <c r="CC862" s="213"/>
      <c r="CD862" s="213"/>
      <c r="CE862" s="213"/>
      <c r="CF862" s="213"/>
      <c r="CG862" s="213"/>
      <c r="CH862" s="213"/>
      <c r="CI862" s="213"/>
      <c r="CJ862" s="213"/>
      <c r="CK862" s="213"/>
      <c r="CL862" s="213"/>
      <c r="CM862" s="213"/>
      <c r="CN862" s="213"/>
    </row>
    <row r="863" spans="4:92" ht="14.25" customHeight="1" x14ac:dyDescent="0.35">
      <c r="D863" s="224"/>
      <c r="E863" s="225"/>
      <c r="F863" s="225"/>
      <c r="G863" s="225"/>
      <c r="H863" s="225"/>
      <c r="I863" s="225"/>
      <c r="J863" s="225"/>
      <c r="K863" s="225"/>
      <c r="L863" s="225"/>
      <c r="M863" s="225"/>
      <c r="N863" s="225"/>
      <c r="O863" s="225"/>
      <c r="P863" s="225"/>
      <c r="Q863" s="225"/>
      <c r="R863" s="226"/>
      <c r="S863" s="224"/>
      <c r="T863" s="225"/>
      <c r="U863" s="225"/>
      <c r="V863" s="225"/>
      <c r="W863" s="226"/>
      <c r="X863" s="224"/>
      <c r="Y863" s="225"/>
      <c r="Z863" s="225"/>
      <c r="AA863" s="225"/>
      <c r="AB863" s="226"/>
      <c r="AC863" s="224"/>
      <c r="AD863" s="225"/>
      <c r="AE863" s="225"/>
      <c r="AF863" s="225"/>
      <c r="AG863" s="225"/>
      <c r="AH863" s="226"/>
      <c r="AI863" s="224"/>
      <c r="AJ863" s="225"/>
      <c r="AK863" s="225"/>
      <c r="AL863" s="225"/>
      <c r="AM863" s="225"/>
      <c r="AN863" s="226"/>
      <c r="AO863" s="224"/>
      <c r="AP863" s="225"/>
      <c r="AQ863" s="225"/>
      <c r="AR863" s="225"/>
      <c r="AS863" s="225"/>
      <c r="AT863" s="226"/>
      <c r="AV863" s="243"/>
      <c r="AW863" s="243"/>
      <c r="AX863" s="243"/>
      <c r="AY863" s="243"/>
      <c r="AZ863" s="243"/>
      <c r="BA863" s="243"/>
      <c r="BB863" s="243"/>
      <c r="BC863" s="243"/>
      <c r="BD863" s="243"/>
      <c r="BE863" s="243"/>
      <c r="BF863" s="243"/>
      <c r="BG863" s="243"/>
      <c r="BH863" s="243"/>
      <c r="BI863" s="243"/>
      <c r="BJ863" s="243"/>
      <c r="BK863" s="243"/>
      <c r="BL863" s="243"/>
      <c r="BM863" s="243"/>
      <c r="BN863" s="243"/>
      <c r="BO863" s="243"/>
      <c r="BP863" s="243"/>
      <c r="BQ863" s="243"/>
      <c r="BR863" s="243"/>
      <c r="BS863" s="213"/>
      <c r="BT863" s="213"/>
      <c r="BU863" s="213"/>
      <c r="BV863" s="213"/>
      <c r="BW863" s="213"/>
      <c r="BX863" s="213"/>
      <c r="BY863" s="213"/>
      <c r="BZ863" s="213"/>
      <c r="CA863" s="213"/>
      <c r="CB863" s="213"/>
      <c r="CC863" s="213"/>
      <c r="CD863" s="213"/>
      <c r="CE863" s="213"/>
      <c r="CF863" s="213"/>
      <c r="CG863" s="213"/>
      <c r="CH863" s="213"/>
      <c r="CI863" s="213"/>
      <c r="CJ863" s="213"/>
      <c r="CK863" s="213"/>
      <c r="CL863" s="213"/>
      <c r="CM863" s="213"/>
      <c r="CN863" s="213"/>
    </row>
    <row r="864" spans="4:92" ht="14.25" customHeight="1" x14ac:dyDescent="0.35">
      <c r="D864" s="224"/>
      <c r="E864" s="225"/>
      <c r="F864" s="225"/>
      <c r="G864" s="225"/>
      <c r="H864" s="225"/>
      <c r="I864" s="225"/>
      <c r="J864" s="225"/>
      <c r="K864" s="225"/>
      <c r="L864" s="225"/>
      <c r="M864" s="225"/>
      <c r="N864" s="225"/>
      <c r="O864" s="225"/>
      <c r="P864" s="225"/>
      <c r="Q864" s="225"/>
      <c r="R864" s="226"/>
      <c r="S864" s="224"/>
      <c r="T864" s="225"/>
      <c r="U864" s="225"/>
      <c r="V864" s="225"/>
      <c r="W864" s="226"/>
      <c r="X864" s="224"/>
      <c r="Y864" s="225"/>
      <c r="Z864" s="225"/>
      <c r="AA864" s="225"/>
      <c r="AB864" s="226"/>
      <c r="AC864" s="224"/>
      <c r="AD864" s="225"/>
      <c r="AE864" s="225"/>
      <c r="AF864" s="225"/>
      <c r="AG864" s="225"/>
      <c r="AH864" s="226"/>
      <c r="AI864" s="224"/>
      <c r="AJ864" s="225"/>
      <c r="AK864" s="225"/>
      <c r="AL864" s="225"/>
      <c r="AM864" s="225"/>
      <c r="AN864" s="226"/>
      <c r="AO864" s="224"/>
      <c r="AP864" s="225"/>
      <c r="AQ864" s="225"/>
      <c r="AR864" s="225"/>
      <c r="AS864" s="225"/>
      <c r="AT864" s="226"/>
      <c r="AV864" s="243"/>
      <c r="AW864" s="243"/>
      <c r="AX864" s="243"/>
      <c r="AY864" s="243"/>
      <c r="AZ864" s="243"/>
      <c r="BA864" s="243"/>
      <c r="BB864" s="243"/>
      <c r="BC864" s="243"/>
      <c r="BD864" s="243"/>
      <c r="BE864" s="243"/>
      <c r="BF864" s="243"/>
      <c r="BG864" s="243"/>
      <c r="BH864" s="243"/>
      <c r="BI864" s="243"/>
      <c r="BJ864" s="243"/>
      <c r="BK864" s="243"/>
      <c r="BL864" s="243"/>
      <c r="BM864" s="243"/>
      <c r="BN864" s="243"/>
      <c r="BO864" s="243"/>
      <c r="BP864" s="243"/>
      <c r="BQ864" s="243"/>
      <c r="BR864" s="243"/>
      <c r="BS864" s="213"/>
      <c r="BT864" s="213"/>
      <c r="BU864" s="213"/>
      <c r="BV864" s="213"/>
      <c r="BW864" s="213"/>
      <c r="BX864" s="213"/>
      <c r="BY864" s="213"/>
      <c r="BZ864" s="213"/>
      <c r="CA864" s="213"/>
      <c r="CB864" s="213"/>
      <c r="CC864" s="213"/>
      <c r="CD864" s="213"/>
      <c r="CE864" s="213"/>
      <c r="CF864" s="213"/>
      <c r="CG864" s="213"/>
      <c r="CH864" s="213"/>
      <c r="CI864" s="213"/>
      <c r="CJ864" s="213"/>
      <c r="CK864" s="213"/>
      <c r="CL864" s="213"/>
      <c r="CM864" s="213"/>
      <c r="CN864" s="213"/>
    </row>
    <row r="865" spans="4:92" ht="14.25" customHeight="1" x14ac:dyDescent="0.35">
      <c r="D865" s="224"/>
      <c r="E865" s="225"/>
      <c r="F865" s="225"/>
      <c r="G865" s="225"/>
      <c r="H865" s="225"/>
      <c r="I865" s="225"/>
      <c r="J865" s="225"/>
      <c r="K865" s="225"/>
      <c r="L865" s="225"/>
      <c r="M865" s="225"/>
      <c r="N865" s="225"/>
      <c r="O865" s="225"/>
      <c r="P865" s="225"/>
      <c r="Q865" s="225"/>
      <c r="R865" s="226"/>
      <c r="S865" s="224"/>
      <c r="T865" s="225"/>
      <c r="U865" s="225"/>
      <c r="V865" s="225"/>
      <c r="W865" s="226"/>
      <c r="X865" s="224"/>
      <c r="Y865" s="225"/>
      <c r="Z865" s="225"/>
      <c r="AA865" s="225"/>
      <c r="AB865" s="226"/>
      <c r="AC865" s="224"/>
      <c r="AD865" s="225"/>
      <c r="AE865" s="225"/>
      <c r="AF865" s="225"/>
      <c r="AG865" s="225"/>
      <c r="AH865" s="226"/>
      <c r="AI865" s="224"/>
      <c r="AJ865" s="225"/>
      <c r="AK865" s="225"/>
      <c r="AL865" s="225"/>
      <c r="AM865" s="225"/>
      <c r="AN865" s="226"/>
      <c r="AO865" s="224"/>
      <c r="AP865" s="225"/>
      <c r="AQ865" s="225"/>
      <c r="AR865" s="225"/>
      <c r="AS865" s="225"/>
      <c r="AT865" s="226"/>
      <c r="AV865" s="243"/>
      <c r="AW865" s="243"/>
      <c r="AX865" s="243"/>
      <c r="AY865" s="243"/>
      <c r="AZ865" s="243"/>
      <c r="BA865" s="243"/>
      <c r="BB865" s="243"/>
      <c r="BC865" s="243"/>
      <c r="BD865" s="243"/>
      <c r="BE865" s="243"/>
      <c r="BF865" s="243"/>
      <c r="BG865" s="243"/>
      <c r="BH865" s="243"/>
      <c r="BI865" s="243"/>
      <c r="BJ865" s="243"/>
      <c r="BK865" s="243"/>
      <c r="BL865" s="243"/>
      <c r="BM865" s="243"/>
      <c r="BN865" s="243"/>
      <c r="BO865" s="243"/>
      <c r="BP865" s="243"/>
      <c r="BQ865" s="243"/>
      <c r="BR865" s="243"/>
      <c r="BS865" s="213"/>
      <c r="BT865" s="213"/>
      <c r="BU865" s="213"/>
      <c r="BV865" s="213"/>
      <c r="BW865" s="213"/>
      <c r="BX865" s="213"/>
      <c r="BY865" s="213"/>
      <c r="BZ865" s="213"/>
      <c r="CA865" s="213"/>
      <c r="CB865" s="213"/>
      <c r="CC865" s="213"/>
      <c r="CD865" s="213"/>
      <c r="CE865" s="213"/>
      <c r="CF865" s="213"/>
      <c r="CG865" s="213"/>
      <c r="CH865" s="213"/>
      <c r="CI865" s="213"/>
      <c r="CJ865" s="213"/>
      <c r="CK865" s="213"/>
      <c r="CL865" s="213"/>
      <c r="CM865" s="213"/>
      <c r="CN865" s="213"/>
    </row>
    <row r="866" spans="4:92" ht="14.25" customHeight="1" x14ac:dyDescent="0.35">
      <c r="D866" s="224"/>
      <c r="E866" s="225"/>
      <c r="F866" s="225"/>
      <c r="G866" s="225"/>
      <c r="H866" s="225"/>
      <c r="I866" s="225"/>
      <c r="J866" s="225"/>
      <c r="K866" s="225"/>
      <c r="L866" s="225"/>
      <c r="M866" s="225"/>
      <c r="N866" s="225"/>
      <c r="O866" s="225"/>
      <c r="P866" s="225"/>
      <c r="Q866" s="225"/>
      <c r="R866" s="226"/>
      <c r="S866" s="224"/>
      <c r="T866" s="225"/>
      <c r="U866" s="225"/>
      <c r="V866" s="225"/>
      <c r="W866" s="226"/>
      <c r="X866" s="224"/>
      <c r="Y866" s="225"/>
      <c r="Z866" s="225"/>
      <c r="AA866" s="225"/>
      <c r="AB866" s="226"/>
      <c r="AC866" s="224"/>
      <c r="AD866" s="225"/>
      <c r="AE866" s="225"/>
      <c r="AF866" s="225"/>
      <c r="AG866" s="225"/>
      <c r="AH866" s="226"/>
      <c r="AI866" s="224"/>
      <c r="AJ866" s="225"/>
      <c r="AK866" s="225"/>
      <c r="AL866" s="225"/>
      <c r="AM866" s="225"/>
      <c r="AN866" s="226"/>
      <c r="AO866" s="224"/>
      <c r="AP866" s="225"/>
      <c r="AQ866" s="225"/>
      <c r="AR866" s="225"/>
      <c r="AS866" s="225"/>
      <c r="AT866" s="226"/>
      <c r="AV866" s="243"/>
      <c r="AW866" s="243"/>
      <c r="AX866" s="243"/>
      <c r="AY866" s="243"/>
      <c r="AZ866" s="243"/>
      <c r="BA866" s="243"/>
      <c r="BB866" s="243"/>
      <c r="BC866" s="243"/>
      <c r="BD866" s="243"/>
      <c r="BE866" s="243"/>
      <c r="BF866" s="243"/>
      <c r="BG866" s="243"/>
      <c r="BH866" s="243"/>
      <c r="BI866" s="243"/>
      <c r="BJ866" s="243"/>
      <c r="BK866" s="243"/>
      <c r="BL866" s="243"/>
      <c r="BM866" s="243"/>
      <c r="BN866" s="243"/>
      <c r="BO866" s="243"/>
      <c r="BP866" s="243"/>
      <c r="BQ866" s="243"/>
      <c r="BR866" s="243"/>
      <c r="BS866" s="213"/>
      <c r="BT866" s="213"/>
      <c r="BU866" s="213"/>
      <c r="BV866" s="213"/>
      <c r="BW866" s="213"/>
      <c r="BX866" s="213"/>
      <c r="BY866" s="213"/>
      <c r="BZ866" s="213"/>
      <c r="CA866" s="213"/>
      <c r="CB866" s="213"/>
      <c r="CC866" s="213"/>
      <c r="CD866" s="213"/>
      <c r="CE866" s="213"/>
      <c r="CF866" s="213"/>
      <c r="CG866" s="213"/>
      <c r="CH866" s="213"/>
      <c r="CI866" s="213"/>
      <c r="CJ866" s="213"/>
      <c r="CK866" s="213"/>
      <c r="CL866" s="213"/>
      <c r="CM866" s="213"/>
      <c r="CN866" s="213"/>
    </row>
    <row r="867" spans="4:92" ht="14.25" customHeight="1" x14ac:dyDescent="0.35">
      <c r="D867" s="224"/>
      <c r="E867" s="225"/>
      <c r="F867" s="225"/>
      <c r="G867" s="225"/>
      <c r="H867" s="225"/>
      <c r="I867" s="225"/>
      <c r="J867" s="225"/>
      <c r="K867" s="225"/>
      <c r="L867" s="225"/>
      <c r="M867" s="225"/>
      <c r="N867" s="225"/>
      <c r="O867" s="225"/>
      <c r="P867" s="225"/>
      <c r="Q867" s="225"/>
      <c r="R867" s="226"/>
      <c r="S867" s="224"/>
      <c r="T867" s="225"/>
      <c r="U867" s="225"/>
      <c r="V867" s="225"/>
      <c r="W867" s="226"/>
      <c r="X867" s="224"/>
      <c r="Y867" s="225"/>
      <c r="Z867" s="225"/>
      <c r="AA867" s="225"/>
      <c r="AB867" s="226"/>
      <c r="AC867" s="224"/>
      <c r="AD867" s="225"/>
      <c r="AE867" s="225"/>
      <c r="AF867" s="225"/>
      <c r="AG867" s="225"/>
      <c r="AH867" s="226"/>
      <c r="AI867" s="224"/>
      <c r="AJ867" s="225"/>
      <c r="AK867" s="225"/>
      <c r="AL867" s="225"/>
      <c r="AM867" s="225"/>
      <c r="AN867" s="226"/>
      <c r="AO867" s="224"/>
      <c r="AP867" s="225"/>
      <c r="AQ867" s="225"/>
      <c r="AR867" s="225"/>
      <c r="AS867" s="225"/>
      <c r="AT867" s="226"/>
      <c r="AV867" s="243"/>
      <c r="AW867" s="243"/>
      <c r="AX867" s="243"/>
      <c r="AY867" s="243"/>
      <c r="AZ867" s="243"/>
      <c r="BA867" s="243"/>
      <c r="BB867" s="243"/>
      <c r="BC867" s="243"/>
      <c r="BD867" s="243"/>
      <c r="BE867" s="243"/>
      <c r="BF867" s="243"/>
      <c r="BG867" s="243"/>
      <c r="BH867" s="243"/>
      <c r="BI867" s="243"/>
      <c r="BJ867" s="243"/>
      <c r="BK867" s="243"/>
      <c r="BL867" s="243"/>
      <c r="BM867" s="243"/>
      <c r="BN867" s="243"/>
      <c r="BO867" s="243"/>
      <c r="BP867" s="243"/>
      <c r="BQ867" s="243"/>
      <c r="BR867" s="243"/>
      <c r="BS867" s="213"/>
      <c r="BT867" s="213"/>
      <c r="BU867" s="213"/>
      <c r="BV867" s="213"/>
      <c r="BW867" s="213"/>
      <c r="BX867" s="213"/>
      <c r="BY867" s="213"/>
      <c r="BZ867" s="213"/>
      <c r="CA867" s="213"/>
      <c r="CB867" s="213"/>
      <c r="CC867" s="213"/>
      <c r="CD867" s="213"/>
      <c r="CE867" s="213"/>
      <c r="CF867" s="213"/>
      <c r="CG867" s="213"/>
      <c r="CH867" s="213"/>
      <c r="CI867" s="213"/>
      <c r="CJ867" s="213"/>
      <c r="CK867" s="213"/>
      <c r="CL867" s="213"/>
      <c r="CM867" s="213"/>
      <c r="CN867" s="213"/>
    </row>
    <row r="868" spans="4:92" ht="14.25" customHeight="1" x14ac:dyDescent="0.35">
      <c r="D868" s="224"/>
      <c r="E868" s="225"/>
      <c r="F868" s="225"/>
      <c r="G868" s="225"/>
      <c r="H868" s="225"/>
      <c r="I868" s="225"/>
      <c r="J868" s="225"/>
      <c r="K868" s="225"/>
      <c r="L868" s="225"/>
      <c r="M868" s="225"/>
      <c r="N868" s="225"/>
      <c r="O868" s="225"/>
      <c r="P868" s="225"/>
      <c r="Q868" s="225"/>
      <c r="R868" s="226"/>
      <c r="S868" s="224"/>
      <c r="T868" s="225"/>
      <c r="U868" s="225"/>
      <c r="V868" s="225"/>
      <c r="W868" s="226"/>
      <c r="X868" s="224"/>
      <c r="Y868" s="225"/>
      <c r="Z868" s="225"/>
      <c r="AA868" s="225"/>
      <c r="AB868" s="226"/>
      <c r="AC868" s="224"/>
      <c r="AD868" s="225"/>
      <c r="AE868" s="225"/>
      <c r="AF868" s="225"/>
      <c r="AG868" s="225"/>
      <c r="AH868" s="226"/>
      <c r="AI868" s="224"/>
      <c r="AJ868" s="225"/>
      <c r="AK868" s="225"/>
      <c r="AL868" s="225"/>
      <c r="AM868" s="225"/>
      <c r="AN868" s="226"/>
      <c r="AO868" s="224"/>
      <c r="AP868" s="225"/>
      <c r="AQ868" s="225"/>
      <c r="AR868" s="225"/>
      <c r="AS868" s="225"/>
      <c r="AT868" s="226"/>
      <c r="AV868" s="266"/>
      <c r="AW868" s="267"/>
      <c r="AX868" s="267"/>
      <c r="AY868" s="267"/>
      <c r="AZ868" s="267"/>
      <c r="BA868" s="267"/>
      <c r="BB868" s="267"/>
      <c r="BC868" s="267"/>
      <c r="BD868" s="267"/>
      <c r="BE868" s="267"/>
      <c r="BF868" s="267"/>
      <c r="BG868" s="267"/>
      <c r="BH868" s="267"/>
      <c r="BI868" s="267"/>
      <c r="BJ868" s="267"/>
      <c r="BK868" s="267"/>
      <c r="BL868" s="267"/>
      <c r="BM868" s="267"/>
      <c r="BN868" s="267"/>
      <c r="BO868" s="267"/>
      <c r="BP868" s="267"/>
      <c r="BQ868" s="267"/>
      <c r="BR868" s="268"/>
      <c r="BS868" s="224"/>
      <c r="BT868" s="225"/>
      <c r="BU868" s="225"/>
      <c r="BV868" s="225"/>
      <c r="BW868" s="225"/>
      <c r="BX868" s="225"/>
      <c r="BY868" s="226"/>
      <c r="BZ868" s="224"/>
      <c r="CA868" s="225"/>
      <c r="CB868" s="225"/>
      <c r="CC868" s="225"/>
      <c r="CD868" s="225"/>
      <c r="CE868" s="225"/>
      <c r="CF868" s="225"/>
      <c r="CG868" s="226"/>
      <c r="CH868" s="224"/>
      <c r="CI868" s="225"/>
      <c r="CJ868" s="225"/>
      <c r="CK868" s="225"/>
      <c r="CL868" s="225"/>
      <c r="CM868" s="225"/>
      <c r="CN868" s="226"/>
    </row>
    <row r="869" spans="4:92" ht="14.25" customHeight="1" x14ac:dyDescent="0.35">
      <c r="D869" s="224"/>
      <c r="E869" s="225"/>
      <c r="F869" s="225"/>
      <c r="G869" s="225"/>
      <c r="H869" s="225"/>
      <c r="I869" s="225"/>
      <c r="J869" s="225"/>
      <c r="K869" s="225"/>
      <c r="L869" s="225"/>
      <c r="M869" s="225"/>
      <c r="N869" s="225"/>
      <c r="O869" s="225"/>
      <c r="P869" s="225"/>
      <c r="Q869" s="225"/>
      <c r="R869" s="226"/>
      <c r="S869" s="224"/>
      <c r="T869" s="225"/>
      <c r="U869" s="225"/>
      <c r="V869" s="225"/>
      <c r="W869" s="226"/>
      <c r="X869" s="224"/>
      <c r="Y869" s="225"/>
      <c r="Z869" s="225"/>
      <c r="AA869" s="225"/>
      <c r="AB869" s="226"/>
      <c r="AC869" s="224"/>
      <c r="AD869" s="225"/>
      <c r="AE869" s="225"/>
      <c r="AF869" s="225"/>
      <c r="AG869" s="225"/>
      <c r="AH869" s="226"/>
      <c r="AI869" s="224"/>
      <c r="AJ869" s="225"/>
      <c r="AK869" s="225"/>
      <c r="AL869" s="225"/>
      <c r="AM869" s="225"/>
      <c r="AN869" s="226"/>
      <c r="AO869" s="224"/>
      <c r="AP869" s="225"/>
      <c r="AQ869" s="225"/>
      <c r="AR869" s="225"/>
      <c r="AS869" s="225"/>
      <c r="AT869" s="226"/>
      <c r="AV869" s="243"/>
      <c r="AW869" s="243"/>
      <c r="AX869" s="243"/>
      <c r="AY869" s="243"/>
      <c r="AZ869" s="243"/>
      <c r="BA869" s="243"/>
      <c r="BB869" s="243"/>
      <c r="BC869" s="243"/>
      <c r="BD869" s="243"/>
      <c r="BE869" s="243"/>
      <c r="BF869" s="243"/>
      <c r="BG869" s="243"/>
      <c r="BH869" s="243"/>
      <c r="BI869" s="243"/>
      <c r="BJ869" s="243"/>
      <c r="BK869" s="243"/>
      <c r="BL869" s="243"/>
      <c r="BM869" s="243"/>
      <c r="BN869" s="243"/>
      <c r="BO869" s="243"/>
      <c r="BP869" s="243"/>
      <c r="BQ869" s="243"/>
      <c r="BR869" s="243"/>
      <c r="BS869" s="213"/>
      <c r="BT869" s="213"/>
      <c r="BU869" s="213"/>
      <c r="BV869" s="213"/>
      <c r="BW869" s="213"/>
      <c r="BX869" s="213"/>
      <c r="BY869" s="213"/>
      <c r="BZ869" s="213"/>
      <c r="CA869" s="213"/>
      <c r="CB869" s="213"/>
      <c r="CC869" s="213"/>
      <c r="CD869" s="213"/>
      <c r="CE869" s="213"/>
      <c r="CF869" s="213"/>
      <c r="CG869" s="213"/>
      <c r="CH869" s="213"/>
      <c r="CI869" s="213"/>
      <c r="CJ869" s="213"/>
      <c r="CK869" s="213"/>
      <c r="CL869" s="213"/>
      <c r="CM869" s="213"/>
      <c r="CN869" s="213"/>
    </row>
    <row r="870" spans="4:92" ht="14.25" customHeight="1" x14ac:dyDescent="0.35">
      <c r="D870" s="449" t="s">
        <v>665</v>
      </c>
      <c r="E870" s="449"/>
      <c r="F870" s="449"/>
      <c r="G870" s="449"/>
      <c r="H870" s="449"/>
      <c r="I870" s="449"/>
      <c r="J870" s="449"/>
      <c r="K870" s="449"/>
      <c r="L870" s="449"/>
      <c r="M870" s="449"/>
      <c r="N870" s="449"/>
      <c r="O870" s="449"/>
      <c r="P870" s="449"/>
      <c r="Q870" s="449"/>
      <c r="R870" s="449"/>
      <c r="S870" s="449"/>
      <c r="T870" s="449"/>
      <c r="U870" s="449"/>
      <c r="V870" s="449"/>
      <c r="W870" s="449"/>
      <c r="X870" s="449"/>
      <c r="Y870" s="449"/>
      <c r="Z870" s="449"/>
      <c r="AA870" s="449"/>
      <c r="AB870" s="449"/>
      <c r="AC870" s="449"/>
      <c r="AD870" s="449"/>
      <c r="AE870" s="449"/>
      <c r="AF870" s="449"/>
      <c r="AG870" s="449"/>
      <c r="AH870" s="449"/>
      <c r="AI870" s="449"/>
      <c r="AJ870" s="449"/>
      <c r="AK870" s="449"/>
      <c r="AL870" s="449"/>
      <c r="AM870" s="449"/>
      <c r="AN870" s="449"/>
      <c r="AO870" s="449"/>
      <c r="AP870" s="449"/>
      <c r="AQ870" s="449"/>
      <c r="AR870" s="449"/>
      <c r="AS870" s="449"/>
      <c r="AT870" s="449"/>
      <c r="AV870" s="263" t="s">
        <v>664</v>
      </c>
      <c r="AW870" s="263"/>
      <c r="AX870" s="263"/>
      <c r="AY870" s="263"/>
      <c r="AZ870" s="263"/>
      <c r="BA870" s="263"/>
      <c r="BB870" s="263"/>
      <c r="BC870" s="263"/>
      <c r="BD870" s="263"/>
      <c r="BE870" s="263"/>
      <c r="BF870" s="263"/>
      <c r="BG870" s="263"/>
      <c r="BH870" s="263"/>
      <c r="BI870" s="263"/>
      <c r="BJ870" s="263"/>
      <c r="BK870" s="263"/>
      <c r="BL870" s="263"/>
      <c r="BM870" s="263"/>
      <c r="BN870" s="263"/>
      <c r="BO870" s="263"/>
      <c r="BP870" s="263"/>
      <c r="BQ870" s="263"/>
      <c r="BR870" s="263"/>
      <c r="BS870" s="263"/>
      <c r="BT870" s="263"/>
      <c r="BU870" s="263"/>
      <c r="BV870" s="263"/>
      <c r="BW870" s="263"/>
      <c r="BX870" s="263"/>
      <c r="BY870" s="263"/>
      <c r="BZ870" s="263"/>
      <c r="CA870" s="263"/>
      <c r="CB870" s="263"/>
      <c r="CC870" s="263"/>
      <c r="CD870" s="263"/>
      <c r="CE870" s="263"/>
      <c r="CF870" s="263"/>
      <c r="CG870" s="263"/>
      <c r="CH870" s="263"/>
      <c r="CI870" s="263"/>
      <c r="CJ870" s="263"/>
      <c r="CK870" s="263"/>
      <c r="CL870" s="263"/>
      <c r="CM870" s="3"/>
    </row>
    <row r="871" spans="4:92" ht="14.25" customHeight="1" x14ac:dyDescent="0.35"/>
    <row r="872" spans="4:92" ht="14.25" customHeight="1" x14ac:dyDescent="0.35">
      <c r="D872" s="188" t="s">
        <v>715</v>
      </c>
      <c r="E872" s="188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  <c r="Z872" s="188"/>
      <c r="AA872" s="188"/>
      <c r="AB872" s="188"/>
      <c r="AC872" s="188"/>
      <c r="AD872" s="188"/>
      <c r="AE872" s="188"/>
      <c r="AF872" s="188"/>
      <c r="AG872" s="122"/>
      <c r="AH872" s="122"/>
      <c r="AI872" s="122"/>
      <c r="AJ872" s="122"/>
      <c r="AK872" s="122"/>
      <c r="AL872" s="122"/>
      <c r="AM872" s="122"/>
      <c r="AN872" s="122"/>
      <c r="AO872" s="122"/>
      <c r="AP872" s="122"/>
      <c r="AQ872" s="122"/>
      <c r="AR872" s="122"/>
      <c r="AS872" s="122"/>
      <c r="AT872" s="122"/>
    </row>
    <row r="873" spans="4:92" ht="14.25" customHeight="1" x14ac:dyDescent="0.35"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  <c r="AA873" s="123"/>
      <c r="AB873" s="123"/>
      <c r="AC873" s="123"/>
      <c r="AD873" s="123"/>
      <c r="AE873" s="123"/>
      <c r="AF873" s="123"/>
      <c r="AG873" s="123"/>
      <c r="AH873" s="123"/>
      <c r="AI873" s="123"/>
      <c r="AJ873" s="123"/>
      <c r="AK873" s="123"/>
      <c r="AL873" s="123"/>
      <c r="AM873" s="123"/>
      <c r="AN873" s="123"/>
      <c r="AO873" s="123"/>
      <c r="AP873" s="123"/>
      <c r="AQ873" s="123"/>
      <c r="AR873" s="123"/>
      <c r="AS873" s="123"/>
      <c r="AT873" s="123"/>
    </row>
    <row r="874" spans="4:92" ht="14.25" customHeight="1" x14ac:dyDescent="0.35">
      <c r="D874" s="215" t="s">
        <v>494</v>
      </c>
      <c r="E874" s="216"/>
      <c r="F874" s="216"/>
      <c r="G874" s="216"/>
      <c r="H874" s="216"/>
      <c r="I874" s="216"/>
      <c r="J874" s="216"/>
      <c r="K874" s="216"/>
      <c r="L874" s="216"/>
      <c r="M874" s="216"/>
      <c r="N874" s="216"/>
      <c r="O874" s="216"/>
      <c r="P874" s="216"/>
      <c r="Q874" s="216"/>
      <c r="R874" s="216"/>
      <c r="S874" s="216"/>
      <c r="T874" s="216"/>
      <c r="U874" s="216"/>
      <c r="V874" s="216"/>
      <c r="W874" s="216"/>
      <c r="X874" s="216"/>
      <c r="Y874" s="216"/>
      <c r="Z874" s="216"/>
      <c r="AA874" s="216"/>
      <c r="AB874" s="216"/>
      <c r="AC874" s="216"/>
      <c r="AD874" s="216"/>
      <c r="AE874" s="216"/>
      <c r="AF874" s="216"/>
      <c r="AG874" s="216"/>
      <c r="AH874" s="216"/>
      <c r="AI874" s="216"/>
      <c r="AJ874" s="216"/>
      <c r="AK874" s="216"/>
      <c r="AL874" s="216"/>
      <c r="AM874" s="216"/>
      <c r="AN874" s="217"/>
      <c r="AO874" s="215" t="s">
        <v>495</v>
      </c>
      <c r="AP874" s="216"/>
      <c r="AQ874" s="216"/>
      <c r="AR874" s="216"/>
      <c r="AS874" s="216"/>
      <c r="AT874" s="216"/>
      <c r="AU874" s="216"/>
      <c r="AV874" s="216"/>
      <c r="AW874" s="216"/>
      <c r="AX874" s="216"/>
      <c r="AY874" s="216"/>
      <c r="AZ874" s="216"/>
      <c r="BA874" s="216"/>
      <c r="BB874" s="216"/>
      <c r="BC874" s="216"/>
      <c r="BD874" s="216"/>
      <c r="BE874" s="216"/>
      <c r="BF874" s="216"/>
      <c r="BG874" s="216"/>
      <c r="BH874" s="216"/>
      <c r="BI874" s="216"/>
      <c r="BJ874" s="216"/>
      <c r="BK874" s="217"/>
      <c r="BL874" s="197" t="s">
        <v>496</v>
      </c>
      <c r="BM874" s="197"/>
      <c r="BN874" s="197"/>
      <c r="BO874" s="197"/>
      <c r="BP874" s="197"/>
      <c r="BQ874" s="197"/>
      <c r="BR874" s="197"/>
      <c r="BS874" s="197"/>
      <c r="BT874" s="197"/>
      <c r="BU874" s="197"/>
      <c r="BV874" s="197"/>
      <c r="BW874" s="197"/>
      <c r="BX874" s="197"/>
      <c r="BY874" s="197"/>
      <c r="BZ874" s="197"/>
      <c r="CA874" s="197"/>
      <c r="CB874" s="197"/>
      <c r="CC874" s="197"/>
      <c r="CD874" s="197"/>
      <c r="CE874" s="197"/>
      <c r="CF874" s="197"/>
      <c r="CG874" s="197"/>
      <c r="CH874" s="197"/>
      <c r="CI874" s="197"/>
      <c r="CJ874" s="197"/>
      <c r="CK874" s="197"/>
      <c r="CL874" s="197"/>
      <c r="CM874" s="197"/>
      <c r="CN874" s="197"/>
    </row>
    <row r="875" spans="4:92" ht="14.25" customHeight="1" x14ac:dyDescent="0.35">
      <c r="D875" s="221"/>
      <c r="E875" s="222"/>
      <c r="F875" s="222"/>
      <c r="G875" s="222"/>
      <c r="H875" s="222"/>
      <c r="I875" s="222"/>
      <c r="J875" s="222"/>
      <c r="K875" s="222"/>
      <c r="L875" s="222"/>
      <c r="M875" s="222"/>
      <c r="N875" s="222"/>
      <c r="O875" s="222"/>
      <c r="P875" s="222"/>
      <c r="Q875" s="222"/>
      <c r="R875" s="222"/>
      <c r="S875" s="222"/>
      <c r="T875" s="222"/>
      <c r="U875" s="222"/>
      <c r="V875" s="222"/>
      <c r="W875" s="222"/>
      <c r="X875" s="222"/>
      <c r="Y875" s="222"/>
      <c r="Z875" s="222"/>
      <c r="AA875" s="222"/>
      <c r="AB875" s="222"/>
      <c r="AC875" s="222"/>
      <c r="AD875" s="222"/>
      <c r="AE875" s="222"/>
      <c r="AF875" s="222"/>
      <c r="AG875" s="222"/>
      <c r="AH875" s="222"/>
      <c r="AI875" s="222"/>
      <c r="AJ875" s="222"/>
      <c r="AK875" s="222"/>
      <c r="AL875" s="222"/>
      <c r="AM875" s="222"/>
      <c r="AN875" s="223"/>
      <c r="AO875" s="221"/>
      <c r="AP875" s="222"/>
      <c r="AQ875" s="222"/>
      <c r="AR875" s="222"/>
      <c r="AS875" s="222"/>
      <c r="AT875" s="222"/>
      <c r="AU875" s="222"/>
      <c r="AV875" s="222"/>
      <c r="AW875" s="222"/>
      <c r="AX875" s="222"/>
      <c r="AY875" s="222"/>
      <c r="AZ875" s="222"/>
      <c r="BA875" s="222"/>
      <c r="BB875" s="222"/>
      <c r="BC875" s="222"/>
      <c r="BD875" s="222"/>
      <c r="BE875" s="222"/>
      <c r="BF875" s="222"/>
      <c r="BG875" s="222"/>
      <c r="BH875" s="222"/>
      <c r="BI875" s="222"/>
      <c r="BJ875" s="222"/>
      <c r="BK875" s="223"/>
      <c r="BL875" s="197" t="s">
        <v>497</v>
      </c>
      <c r="BM875" s="197"/>
      <c r="BN875" s="197"/>
      <c r="BO875" s="197"/>
      <c r="BP875" s="197"/>
      <c r="BQ875" s="197"/>
      <c r="BR875" s="197"/>
      <c r="BS875" s="197"/>
      <c r="BT875" s="197"/>
      <c r="BU875" s="197"/>
      <c r="BV875" s="197"/>
      <c r="BW875" s="197"/>
      <c r="BX875" s="197"/>
      <c r="BY875" s="197"/>
      <c r="BZ875" s="197"/>
      <c r="CA875" s="197" t="s">
        <v>498</v>
      </c>
      <c r="CB875" s="197"/>
      <c r="CC875" s="197"/>
      <c r="CD875" s="197"/>
      <c r="CE875" s="197"/>
      <c r="CF875" s="197"/>
      <c r="CG875" s="197"/>
      <c r="CH875" s="197"/>
      <c r="CI875" s="197"/>
      <c r="CJ875" s="197"/>
      <c r="CK875" s="197"/>
      <c r="CL875" s="197"/>
      <c r="CM875" s="197"/>
      <c r="CN875" s="197"/>
    </row>
    <row r="876" spans="4:92" ht="28.5" customHeight="1" x14ac:dyDescent="0.35">
      <c r="D876" s="224" t="s">
        <v>1116</v>
      </c>
      <c r="E876" s="225"/>
      <c r="F876" s="225"/>
      <c r="G876" s="225"/>
      <c r="H876" s="225"/>
      <c r="I876" s="225"/>
      <c r="J876" s="225"/>
      <c r="K876" s="225"/>
      <c r="L876" s="225"/>
      <c r="M876" s="225"/>
      <c r="N876" s="225"/>
      <c r="O876" s="225"/>
      <c r="P876" s="225"/>
      <c r="Q876" s="225"/>
      <c r="R876" s="225"/>
      <c r="S876" s="225"/>
      <c r="T876" s="225"/>
      <c r="U876" s="225"/>
      <c r="V876" s="225"/>
      <c r="W876" s="225"/>
      <c r="X876" s="225"/>
      <c r="Y876" s="225"/>
      <c r="Z876" s="225"/>
      <c r="AA876" s="225"/>
      <c r="AB876" s="225"/>
      <c r="AC876" s="225"/>
      <c r="AD876" s="225"/>
      <c r="AE876" s="225"/>
      <c r="AF876" s="225"/>
      <c r="AG876" s="225"/>
      <c r="AH876" s="225"/>
      <c r="AI876" s="225"/>
      <c r="AJ876" s="225"/>
      <c r="AK876" s="225"/>
      <c r="AL876" s="225"/>
      <c r="AM876" s="225"/>
      <c r="AN876" s="226"/>
      <c r="AO876" s="265" t="s">
        <v>1117</v>
      </c>
      <c r="AP876" s="238"/>
      <c r="AQ876" s="238"/>
      <c r="AR876" s="238"/>
      <c r="AS876" s="238"/>
      <c r="AT876" s="238"/>
      <c r="AU876" s="238"/>
      <c r="AV876" s="238"/>
      <c r="AW876" s="238"/>
      <c r="AX876" s="238"/>
      <c r="AY876" s="238"/>
      <c r="AZ876" s="238"/>
      <c r="BA876" s="238"/>
      <c r="BB876" s="238"/>
      <c r="BC876" s="238"/>
      <c r="BD876" s="238"/>
      <c r="BE876" s="238"/>
      <c r="BF876" s="238"/>
      <c r="BG876" s="238"/>
      <c r="BH876" s="238"/>
      <c r="BI876" s="238"/>
      <c r="BJ876" s="238"/>
      <c r="BK876" s="239"/>
      <c r="BL876" s="194" t="s">
        <v>1118</v>
      </c>
      <c r="BM876" s="194"/>
      <c r="BN876" s="194"/>
      <c r="BO876" s="194"/>
      <c r="BP876" s="194"/>
      <c r="BQ876" s="194"/>
      <c r="BR876" s="194"/>
      <c r="BS876" s="194"/>
      <c r="BT876" s="194"/>
      <c r="BU876" s="194"/>
      <c r="BV876" s="194"/>
      <c r="BW876" s="194"/>
      <c r="BX876" s="194"/>
      <c r="BY876" s="194"/>
      <c r="BZ876" s="194"/>
      <c r="CA876" s="262" t="s">
        <v>1119</v>
      </c>
      <c r="CB876" s="262"/>
      <c r="CC876" s="262"/>
      <c r="CD876" s="262"/>
      <c r="CE876" s="262"/>
      <c r="CF876" s="262"/>
      <c r="CG876" s="262"/>
      <c r="CH876" s="262"/>
      <c r="CI876" s="262"/>
      <c r="CJ876" s="262"/>
      <c r="CK876" s="262"/>
      <c r="CL876" s="262"/>
      <c r="CM876" s="262"/>
      <c r="CN876" s="262"/>
    </row>
    <row r="877" spans="4:92" ht="28.5" customHeight="1" x14ac:dyDescent="0.35">
      <c r="D877" s="224" t="s">
        <v>1120</v>
      </c>
      <c r="E877" s="225"/>
      <c r="F877" s="225"/>
      <c r="G877" s="225"/>
      <c r="H877" s="225"/>
      <c r="I877" s="225"/>
      <c r="J877" s="225"/>
      <c r="K877" s="225"/>
      <c r="L877" s="225"/>
      <c r="M877" s="225"/>
      <c r="N877" s="225"/>
      <c r="O877" s="225"/>
      <c r="P877" s="225"/>
      <c r="Q877" s="225"/>
      <c r="R877" s="225"/>
      <c r="S877" s="225"/>
      <c r="T877" s="225"/>
      <c r="U877" s="225"/>
      <c r="V877" s="225"/>
      <c r="W877" s="225"/>
      <c r="X877" s="225"/>
      <c r="Y877" s="225"/>
      <c r="Z877" s="225"/>
      <c r="AA877" s="225"/>
      <c r="AB877" s="225"/>
      <c r="AC877" s="225"/>
      <c r="AD877" s="225"/>
      <c r="AE877" s="225"/>
      <c r="AF877" s="225"/>
      <c r="AG877" s="225"/>
      <c r="AH877" s="225"/>
      <c r="AI877" s="225"/>
      <c r="AJ877" s="225"/>
      <c r="AK877" s="225"/>
      <c r="AL877" s="225"/>
      <c r="AM877" s="225"/>
      <c r="AN877" s="226"/>
      <c r="AO877" s="265" t="s">
        <v>1117</v>
      </c>
      <c r="AP877" s="238"/>
      <c r="AQ877" s="238"/>
      <c r="AR877" s="238"/>
      <c r="AS877" s="238"/>
      <c r="AT877" s="238"/>
      <c r="AU877" s="238"/>
      <c r="AV877" s="238"/>
      <c r="AW877" s="238"/>
      <c r="AX877" s="238"/>
      <c r="AY877" s="238"/>
      <c r="AZ877" s="238"/>
      <c r="BA877" s="238"/>
      <c r="BB877" s="238"/>
      <c r="BC877" s="238"/>
      <c r="BD877" s="238"/>
      <c r="BE877" s="238"/>
      <c r="BF877" s="238"/>
      <c r="BG877" s="238"/>
      <c r="BH877" s="238"/>
      <c r="BI877" s="238"/>
      <c r="BJ877" s="238"/>
      <c r="BK877" s="239"/>
      <c r="BL877" s="194" t="s">
        <v>1121</v>
      </c>
      <c r="BM877" s="194"/>
      <c r="BN877" s="194"/>
      <c r="BO877" s="194"/>
      <c r="BP877" s="194"/>
      <c r="BQ877" s="194"/>
      <c r="BR877" s="194"/>
      <c r="BS877" s="194"/>
      <c r="BT877" s="194"/>
      <c r="BU877" s="194"/>
      <c r="BV877" s="194"/>
      <c r="BW877" s="194"/>
      <c r="BX877" s="194"/>
      <c r="BY877" s="194"/>
      <c r="BZ877" s="194"/>
      <c r="CA877" s="262" t="s">
        <v>1122</v>
      </c>
      <c r="CB877" s="262"/>
      <c r="CC877" s="262"/>
      <c r="CD877" s="262"/>
      <c r="CE877" s="262"/>
      <c r="CF877" s="262"/>
      <c r="CG877" s="262"/>
      <c r="CH877" s="262"/>
      <c r="CI877" s="262"/>
      <c r="CJ877" s="262"/>
      <c r="CK877" s="262"/>
      <c r="CL877" s="262"/>
      <c r="CM877" s="262"/>
      <c r="CN877" s="262"/>
    </row>
    <row r="878" spans="4:92" ht="28.5" customHeight="1" x14ac:dyDescent="0.35">
      <c r="D878" s="224" t="s">
        <v>1123</v>
      </c>
      <c r="E878" s="225"/>
      <c r="F878" s="225"/>
      <c r="G878" s="225"/>
      <c r="H878" s="225"/>
      <c r="I878" s="225"/>
      <c r="J878" s="225"/>
      <c r="K878" s="225"/>
      <c r="L878" s="225"/>
      <c r="M878" s="225"/>
      <c r="N878" s="225"/>
      <c r="O878" s="225"/>
      <c r="P878" s="225"/>
      <c r="Q878" s="225"/>
      <c r="R878" s="225"/>
      <c r="S878" s="225"/>
      <c r="T878" s="225"/>
      <c r="U878" s="225"/>
      <c r="V878" s="225"/>
      <c r="W878" s="225"/>
      <c r="X878" s="225"/>
      <c r="Y878" s="225"/>
      <c r="Z878" s="225"/>
      <c r="AA878" s="225"/>
      <c r="AB878" s="225"/>
      <c r="AC878" s="225"/>
      <c r="AD878" s="225"/>
      <c r="AE878" s="225"/>
      <c r="AF878" s="225"/>
      <c r="AG878" s="225"/>
      <c r="AH878" s="225"/>
      <c r="AI878" s="225"/>
      <c r="AJ878" s="225"/>
      <c r="AK878" s="225"/>
      <c r="AL878" s="225"/>
      <c r="AM878" s="225"/>
      <c r="AN878" s="226"/>
      <c r="AO878" s="265" t="s">
        <v>1117</v>
      </c>
      <c r="AP878" s="238"/>
      <c r="AQ878" s="238"/>
      <c r="AR878" s="238"/>
      <c r="AS878" s="238"/>
      <c r="AT878" s="238"/>
      <c r="AU878" s="238"/>
      <c r="AV878" s="238"/>
      <c r="AW878" s="238"/>
      <c r="AX878" s="238"/>
      <c r="AY878" s="238"/>
      <c r="AZ878" s="238"/>
      <c r="BA878" s="238"/>
      <c r="BB878" s="238"/>
      <c r="BC878" s="238"/>
      <c r="BD878" s="238"/>
      <c r="BE878" s="238"/>
      <c r="BF878" s="238"/>
      <c r="BG878" s="238"/>
      <c r="BH878" s="238"/>
      <c r="BI878" s="238"/>
      <c r="BJ878" s="238"/>
      <c r="BK878" s="239"/>
      <c r="BL878" s="194" t="s">
        <v>1124</v>
      </c>
      <c r="BM878" s="194"/>
      <c r="BN878" s="194"/>
      <c r="BO878" s="194"/>
      <c r="BP878" s="194"/>
      <c r="BQ878" s="194"/>
      <c r="BR878" s="194"/>
      <c r="BS878" s="194"/>
      <c r="BT878" s="194"/>
      <c r="BU878" s="194"/>
      <c r="BV878" s="194"/>
      <c r="BW878" s="194"/>
      <c r="BX878" s="194"/>
      <c r="BY878" s="194"/>
      <c r="BZ878" s="194"/>
      <c r="CA878" s="262" t="s">
        <v>1125</v>
      </c>
      <c r="CB878" s="262"/>
      <c r="CC878" s="262"/>
      <c r="CD878" s="262"/>
      <c r="CE878" s="262"/>
      <c r="CF878" s="262"/>
      <c r="CG878" s="262"/>
      <c r="CH878" s="262"/>
      <c r="CI878" s="262"/>
      <c r="CJ878" s="262"/>
      <c r="CK878" s="262"/>
      <c r="CL878" s="262"/>
      <c r="CM878" s="262"/>
      <c r="CN878" s="262"/>
    </row>
    <row r="879" spans="4:92" ht="28.5" customHeight="1" x14ac:dyDescent="0.35">
      <c r="D879" s="224" t="s">
        <v>1126</v>
      </c>
      <c r="E879" s="225"/>
      <c r="F879" s="225"/>
      <c r="G879" s="225"/>
      <c r="H879" s="225"/>
      <c r="I879" s="225"/>
      <c r="J879" s="225"/>
      <c r="K879" s="225"/>
      <c r="L879" s="225"/>
      <c r="M879" s="225"/>
      <c r="N879" s="225"/>
      <c r="O879" s="225"/>
      <c r="P879" s="225"/>
      <c r="Q879" s="225"/>
      <c r="R879" s="225"/>
      <c r="S879" s="225"/>
      <c r="T879" s="225"/>
      <c r="U879" s="225"/>
      <c r="V879" s="225"/>
      <c r="W879" s="225"/>
      <c r="X879" s="225"/>
      <c r="Y879" s="225"/>
      <c r="Z879" s="225"/>
      <c r="AA879" s="225"/>
      <c r="AB879" s="225"/>
      <c r="AC879" s="225"/>
      <c r="AD879" s="225"/>
      <c r="AE879" s="225"/>
      <c r="AF879" s="225"/>
      <c r="AG879" s="225"/>
      <c r="AH879" s="225"/>
      <c r="AI879" s="225"/>
      <c r="AJ879" s="225"/>
      <c r="AK879" s="225"/>
      <c r="AL879" s="225"/>
      <c r="AM879" s="225"/>
      <c r="AN879" s="226"/>
      <c r="AO879" s="265" t="s">
        <v>1117</v>
      </c>
      <c r="AP879" s="238"/>
      <c r="AQ879" s="238"/>
      <c r="AR879" s="238"/>
      <c r="AS879" s="238"/>
      <c r="AT879" s="238"/>
      <c r="AU879" s="238"/>
      <c r="AV879" s="238"/>
      <c r="AW879" s="238"/>
      <c r="AX879" s="238"/>
      <c r="AY879" s="238"/>
      <c r="AZ879" s="238"/>
      <c r="BA879" s="238"/>
      <c r="BB879" s="238"/>
      <c r="BC879" s="238"/>
      <c r="BD879" s="238"/>
      <c r="BE879" s="238"/>
      <c r="BF879" s="238"/>
      <c r="BG879" s="238"/>
      <c r="BH879" s="238"/>
      <c r="BI879" s="238"/>
      <c r="BJ879" s="238"/>
      <c r="BK879" s="239"/>
      <c r="BL879" s="194" t="s">
        <v>1127</v>
      </c>
      <c r="BM879" s="194"/>
      <c r="BN879" s="194"/>
      <c r="BO879" s="194"/>
      <c r="BP879" s="194"/>
      <c r="BQ879" s="194"/>
      <c r="BR879" s="194"/>
      <c r="BS879" s="194"/>
      <c r="BT879" s="194"/>
      <c r="BU879" s="194"/>
      <c r="BV879" s="194"/>
      <c r="BW879" s="194"/>
      <c r="BX879" s="194"/>
      <c r="BY879" s="194"/>
      <c r="BZ879" s="194"/>
      <c r="CA879" s="262" t="s">
        <v>1128</v>
      </c>
      <c r="CB879" s="262"/>
      <c r="CC879" s="262"/>
      <c r="CD879" s="262"/>
      <c r="CE879" s="262"/>
      <c r="CF879" s="262"/>
      <c r="CG879" s="262"/>
      <c r="CH879" s="262"/>
      <c r="CI879" s="262"/>
      <c r="CJ879" s="262"/>
      <c r="CK879" s="262"/>
      <c r="CL879" s="262"/>
      <c r="CM879" s="262"/>
      <c r="CN879" s="262"/>
    </row>
    <row r="880" spans="4:92" ht="14.25" customHeight="1" x14ac:dyDescent="0.35">
      <c r="D880" s="224"/>
      <c r="E880" s="225"/>
      <c r="F880" s="225"/>
      <c r="G880" s="225"/>
      <c r="H880" s="225"/>
      <c r="I880" s="225"/>
      <c r="J880" s="225"/>
      <c r="K880" s="225"/>
      <c r="L880" s="225"/>
      <c r="M880" s="225"/>
      <c r="N880" s="225"/>
      <c r="O880" s="225"/>
      <c r="P880" s="225"/>
      <c r="Q880" s="225"/>
      <c r="R880" s="225"/>
      <c r="S880" s="225"/>
      <c r="T880" s="225"/>
      <c r="U880" s="225"/>
      <c r="V880" s="225"/>
      <c r="W880" s="225"/>
      <c r="X880" s="225"/>
      <c r="Y880" s="225"/>
      <c r="Z880" s="225"/>
      <c r="AA880" s="225"/>
      <c r="AB880" s="225"/>
      <c r="AC880" s="225"/>
      <c r="AD880" s="225"/>
      <c r="AE880" s="225"/>
      <c r="AF880" s="225"/>
      <c r="AG880" s="225"/>
      <c r="AH880" s="225"/>
      <c r="AI880" s="225"/>
      <c r="AJ880" s="225"/>
      <c r="AK880" s="225"/>
      <c r="AL880" s="225"/>
      <c r="AM880" s="225"/>
      <c r="AN880" s="226"/>
      <c r="AO880" s="237"/>
      <c r="AP880" s="238"/>
      <c r="AQ880" s="238"/>
      <c r="AR880" s="238"/>
      <c r="AS880" s="238"/>
      <c r="AT880" s="238"/>
      <c r="AU880" s="238"/>
      <c r="AV880" s="238"/>
      <c r="AW880" s="238"/>
      <c r="AX880" s="238"/>
      <c r="AY880" s="238"/>
      <c r="AZ880" s="238"/>
      <c r="BA880" s="238"/>
      <c r="BB880" s="238"/>
      <c r="BC880" s="238"/>
      <c r="BD880" s="238"/>
      <c r="BE880" s="238"/>
      <c r="BF880" s="238"/>
      <c r="BG880" s="238"/>
      <c r="BH880" s="238"/>
      <c r="BI880" s="238"/>
      <c r="BJ880" s="238"/>
      <c r="BK880" s="239"/>
      <c r="BL880" s="194"/>
      <c r="BM880" s="194"/>
      <c r="BN880" s="194"/>
      <c r="BO880" s="194"/>
      <c r="BP880" s="194"/>
      <c r="BQ880" s="194"/>
      <c r="BR880" s="194"/>
      <c r="BS880" s="194"/>
      <c r="BT880" s="194"/>
      <c r="BU880" s="194"/>
      <c r="BV880" s="194"/>
      <c r="BW880" s="194"/>
      <c r="BX880" s="194"/>
      <c r="BY880" s="194"/>
      <c r="BZ880" s="194"/>
      <c r="CA880" s="262"/>
      <c r="CB880" s="262"/>
      <c r="CC880" s="262"/>
      <c r="CD880" s="262"/>
      <c r="CE880" s="262"/>
      <c r="CF880" s="262"/>
      <c r="CG880" s="262"/>
      <c r="CH880" s="262"/>
      <c r="CI880" s="262"/>
      <c r="CJ880" s="262"/>
      <c r="CK880" s="262"/>
      <c r="CL880" s="262"/>
      <c r="CM880" s="262"/>
      <c r="CN880" s="262"/>
    </row>
    <row r="881" spans="4:92" ht="14.25" customHeight="1" x14ac:dyDescent="0.35">
      <c r="D881" s="224"/>
      <c r="E881" s="225"/>
      <c r="F881" s="225"/>
      <c r="G881" s="225"/>
      <c r="H881" s="225"/>
      <c r="I881" s="225"/>
      <c r="J881" s="225"/>
      <c r="K881" s="225"/>
      <c r="L881" s="225"/>
      <c r="M881" s="225"/>
      <c r="N881" s="225"/>
      <c r="O881" s="225"/>
      <c r="P881" s="225"/>
      <c r="Q881" s="225"/>
      <c r="R881" s="225"/>
      <c r="S881" s="225"/>
      <c r="T881" s="225"/>
      <c r="U881" s="225"/>
      <c r="V881" s="225"/>
      <c r="W881" s="225"/>
      <c r="X881" s="225"/>
      <c r="Y881" s="225"/>
      <c r="Z881" s="225"/>
      <c r="AA881" s="225"/>
      <c r="AB881" s="225"/>
      <c r="AC881" s="225"/>
      <c r="AD881" s="225"/>
      <c r="AE881" s="225"/>
      <c r="AF881" s="225"/>
      <c r="AG881" s="225"/>
      <c r="AH881" s="225"/>
      <c r="AI881" s="225"/>
      <c r="AJ881" s="225"/>
      <c r="AK881" s="225"/>
      <c r="AL881" s="225"/>
      <c r="AM881" s="225"/>
      <c r="AN881" s="226"/>
      <c r="AO881" s="237"/>
      <c r="AP881" s="238"/>
      <c r="AQ881" s="238"/>
      <c r="AR881" s="238"/>
      <c r="AS881" s="238"/>
      <c r="AT881" s="238"/>
      <c r="AU881" s="238"/>
      <c r="AV881" s="238"/>
      <c r="AW881" s="238"/>
      <c r="AX881" s="238"/>
      <c r="AY881" s="238"/>
      <c r="AZ881" s="238"/>
      <c r="BA881" s="238"/>
      <c r="BB881" s="238"/>
      <c r="BC881" s="238"/>
      <c r="BD881" s="238"/>
      <c r="BE881" s="238"/>
      <c r="BF881" s="238"/>
      <c r="BG881" s="238"/>
      <c r="BH881" s="238"/>
      <c r="BI881" s="238"/>
      <c r="BJ881" s="238"/>
      <c r="BK881" s="239"/>
      <c r="BL881" s="194"/>
      <c r="BM881" s="194"/>
      <c r="BN881" s="194"/>
      <c r="BO881" s="194"/>
      <c r="BP881" s="194"/>
      <c r="BQ881" s="194"/>
      <c r="BR881" s="194"/>
      <c r="BS881" s="194"/>
      <c r="BT881" s="194"/>
      <c r="BU881" s="194"/>
      <c r="BV881" s="194"/>
      <c r="BW881" s="194"/>
      <c r="BX881" s="194"/>
      <c r="BY881" s="194"/>
      <c r="BZ881" s="194"/>
      <c r="CA881" s="262"/>
      <c r="CB881" s="262"/>
      <c r="CC881" s="262"/>
      <c r="CD881" s="262"/>
      <c r="CE881" s="262"/>
      <c r="CF881" s="262"/>
      <c r="CG881" s="262"/>
      <c r="CH881" s="262"/>
      <c r="CI881" s="262"/>
      <c r="CJ881" s="262"/>
      <c r="CK881" s="262"/>
      <c r="CL881" s="262"/>
      <c r="CM881" s="262"/>
      <c r="CN881" s="262"/>
    </row>
    <row r="882" spans="4:92" ht="14.25" customHeight="1" x14ac:dyDescent="0.35">
      <c r="D882" s="224"/>
      <c r="E882" s="225"/>
      <c r="F882" s="225"/>
      <c r="G882" s="225"/>
      <c r="H882" s="225"/>
      <c r="I882" s="225"/>
      <c r="J882" s="225"/>
      <c r="K882" s="225"/>
      <c r="L882" s="225"/>
      <c r="M882" s="225"/>
      <c r="N882" s="225"/>
      <c r="O882" s="225"/>
      <c r="P882" s="225"/>
      <c r="Q882" s="225"/>
      <c r="R882" s="225"/>
      <c r="S882" s="225"/>
      <c r="T882" s="225"/>
      <c r="U882" s="225"/>
      <c r="V882" s="225"/>
      <c r="W882" s="225"/>
      <c r="X882" s="225"/>
      <c r="Y882" s="225"/>
      <c r="Z882" s="225"/>
      <c r="AA882" s="225"/>
      <c r="AB882" s="225"/>
      <c r="AC882" s="225"/>
      <c r="AD882" s="225"/>
      <c r="AE882" s="225"/>
      <c r="AF882" s="225"/>
      <c r="AG882" s="225"/>
      <c r="AH882" s="225"/>
      <c r="AI882" s="225"/>
      <c r="AJ882" s="225"/>
      <c r="AK882" s="225"/>
      <c r="AL882" s="225"/>
      <c r="AM882" s="225"/>
      <c r="AN882" s="226"/>
      <c r="AO882" s="237"/>
      <c r="AP882" s="238"/>
      <c r="AQ882" s="238"/>
      <c r="AR882" s="238"/>
      <c r="AS882" s="238"/>
      <c r="AT882" s="238"/>
      <c r="AU882" s="238"/>
      <c r="AV882" s="238"/>
      <c r="AW882" s="238"/>
      <c r="AX882" s="238"/>
      <c r="AY882" s="238"/>
      <c r="AZ882" s="238"/>
      <c r="BA882" s="238"/>
      <c r="BB882" s="238"/>
      <c r="BC882" s="238"/>
      <c r="BD882" s="238"/>
      <c r="BE882" s="238"/>
      <c r="BF882" s="238"/>
      <c r="BG882" s="238"/>
      <c r="BH882" s="238"/>
      <c r="BI882" s="238"/>
      <c r="BJ882" s="238"/>
      <c r="BK882" s="239"/>
      <c r="BL882" s="194"/>
      <c r="BM882" s="194"/>
      <c r="BN882" s="194"/>
      <c r="BO882" s="194"/>
      <c r="BP882" s="194"/>
      <c r="BQ882" s="194"/>
      <c r="BR882" s="194"/>
      <c r="BS882" s="194"/>
      <c r="BT882" s="194"/>
      <c r="BU882" s="194"/>
      <c r="BV882" s="194"/>
      <c r="BW882" s="194"/>
      <c r="BX882" s="194"/>
      <c r="BY882" s="194"/>
      <c r="BZ882" s="194"/>
      <c r="CA882" s="262"/>
      <c r="CB882" s="262"/>
      <c r="CC882" s="262"/>
      <c r="CD882" s="262"/>
      <c r="CE882" s="262"/>
      <c r="CF882" s="262"/>
      <c r="CG882" s="262"/>
      <c r="CH882" s="262"/>
      <c r="CI882" s="262"/>
      <c r="CJ882" s="262"/>
      <c r="CK882" s="262"/>
      <c r="CL882" s="262"/>
      <c r="CM882" s="262"/>
      <c r="CN882" s="262"/>
    </row>
    <row r="883" spans="4:92" ht="14.25" customHeight="1" x14ac:dyDescent="0.35">
      <c r="D883" s="224"/>
      <c r="E883" s="225"/>
      <c r="F883" s="225"/>
      <c r="G883" s="225"/>
      <c r="H883" s="225"/>
      <c r="I883" s="225"/>
      <c r="J883" s="225"/>
      <c r="K883" s="225"/>
      <c r="L883" s="225"/>
      <c r="M883" s="225"/>
      <c r="N883" s="225"/>
      <c r="O883" s="225"/>
      <c r="P883" s="225"/>
      <c r="Q883" s="225"/>
      <c r="R883" s="225"/>
      <c r="S883" s="225"/>
      <c r="T883" s="225"/>
      <c r="U883" s="225"/>
      <c r="V883" s="225"/>
      <c r="W883" s="225"/>
      <c r="X883" s="225"/>
      <c r="Y883" s="225"/>
      <c r="Z883" s="225"/>
      <c r="AA883" s="225"/>
      <c r="AB883" s="225"/>
      <c r="AC883" s="225"/>
      <c r="AD883" s="225"/>
      <c r="AE883" s="225"/>
      <c r="AF883" s="225"/>
      <c r="AG883" s="225"/>
      <c r="AH883" s="225"/>
      <c r="AI883" s="225"/>
      <c r="AJ883" s="225"/>
      <c r="AK883" s="225"/>
      <c r="AL883" s="225"/>
      <c r="AM883" s="225"/>
      <c r="AN883" s="226"/>
      <c r="AO883" s="237"/>
      <c r="AP883" s="238"/>
      <c r="AQ883" s="238"/>
      <c r="AR883" s="238"/>
      <c r="AS883" s="238"/>
      <c r="AT883" s="238"/>
      <c r="AU883" s="238"/>
      <c r="AV883" s="238"/>
      <c r="AW883" s="238"/>
      <c r="AX883" s="238"/>
      <c r="AY883" s="238"/>
      <c r="AZ883" s="238"/>
      <c r="BA883" s="238"/>
      <c r="BB883" s="238"/>
      <c r="BC883" s="238"/>
      <c r="BD883" s="238"/>
      <c r="BE883" s="238"/>
      <c r="BF883" s="238"/>
      <c r="BG883" s="238"/>
      <c r="BH883" s="238"/>
      <c r="BI883" s="238"/>
      <c r="BJ883" s="238"/>
      <c r="BK883" s="239"/>
      <c r="BL883" s="194"/>
      <c r="BM883" s="194"/>
      <c r="BN883" s="194"/>
      <c r="BO883" s="194"/>
      <c r="BP883" s="194"/>
      <c r="BQ883" s="194"/>
      <c r="BR883" s="194"/>
      <c r="BS883" s="194"/>
      <c r="BT883" s="194"/>
      <c r="BU883" s="194"/>
      <c r="BV883" s="194"/>
      <c r="BW883" s="194"/>
      <c r="BX883" s="194"/>
      <c r="BY883" s="194"/>
      <c r="BZ883" s="194"/>
      <c r="CA883" s="262"/>
      <c r="CB883" s="262"/>
      <c r="CC883" s="262"/>
      <c r="CD883" s="262"/>
      <c r="CE883" s="262"/>
      <c r="CF883" s="262"/>
      <c r="CG883" s="262"/>
      <c r="CH883" s="262"/>
      <c r="CI883" s="262"/>
      <c r="CJ883" s="262"/>
      <c r="CK883" s="262"/>
      <c r="CL883" s="262"/>
      <c r="CM883" s="262"/>
      <c r="CN883" s="262"/>
    </row>
    <row r="884" spans="4:92" ht="14.25" customHeight="1" x14ac:dyDescent="0.35">
      <c r="D884" s="224"/>
      <c r="E884" s="225"/>
      <c r="F884" s="225"/>
      <c r="G884" s="225"/>
      <c r="H884" s="225"/>
      <c r="I884" s="225"/>
      <c r="J884" s="225"/>
      <c r="K884" s="225"/>
      <c r="L884" s="225"/>
      <c r="M884" s="225"/>
      <c r="N884" s="225"/>
      <c r="O884" s="225"/>
      <c r="P884" s="225"/>
      <c r="Q884" s="225"/>
      <c r="R884" s="225"/>
      <c r="S884" s="225"/>
      <c r="T884" s="225"/>
      <c r="U884" s="225"/>
      <c r="V884" s="225"/>
      <c r="W884" s="225"/>
      <c r="X884" s="225"/>
      <c r="Y884" s="225"/>
      <c r="Z884" s="225"/>
      <c r="AA884" s="225"/>
      <c r="AB884" s="225"/>
      <c r="AC884" s="225"/>
      <c r="AD884" s="225"/>
      <c r="AE884" s="225"/>
      <c r="AF884" s="225"/>
      <c r="AG884" s="225"/>
      <c r="AH884" s="225"/>
      <c r="AI884" s="225"/>
      <c r="AJ884" s="225"/>
      <c r="AK884" s="225"/>
      <c r="AL884" s="225"/>
      <c r="AM884" s="225"/>
      <c r="AN884" s="226"/>
      <c r="AO884" s="237"/>
      <c r="AP884" s="238"/>
      <c r="AQ884" s="238"/>
      <c r="AR884" s="238"/>
      <c r="AS884" s="238"/>
      <c r="AT884" s="238"/>
      <c r="AU884" s="238"/>
      <c r="AV884" s="238"/>
      <c r="AW884" s="238"/>
      <c r="AX884" s="238"/>
      <c r="AY884" s="238"/>
      <c r="AZ884" s="238"/>
      <c r="BA884" s="238"/>
      <c r="BB884" s="238"/>
      <c r="BC884" s="238"/>
      <c r="BD884" s="238"/>
      <c r="BE884" s="238"/>
      <c r="BF884" s="238"/>
      <c r="BG884" s="238"/>
      <c r="BH884" s="238"/>
      <c r="BI884" s="238"/>
      <c r="BJ884" s="238"/>
      <c r="BK884" s="239"/>
      <c r="BL884" s="194"/>
      <c r="BM884" s="194"/>
      <c r="BN884" s="194"/>
      <c r="BO884" s="194"/>
      <c r="BP884" s="194"/>
      <c r="BQ884" s="194"/>
      <c r="BR884" s="194"/>
      <c r="BS884" s="194"/>
      <c r="BT884" s="194"/>
      <c r="BU884" s="194"/>
      <c r="BV884" s="194"/>
      <c r="BW884" s="194"/>
      <c r="BX884" s="194"/>
      <c r="BY884" s="194"/>
      <c r="BZ884" s="194"/>
      <c r="CA884" s="262"/>
      <c r="CB884" s="262"/>
      <c r="CC884" s="262"/>
      <c r="CD884" s="262"/>
      <c r="CE884" s="262"/>
      <c r="CF884" s="262"/>
      <c r="CG884" s="262"/>
      <c r="CH884" s="262"/>
      <c r="CI884" s="262"/>
      <c r="CJ884" s="262"/>
      <c r="CK884" s="262"/>
      <c r="CL884" s="262"/>
      <c r="CM884" s="262"/>
      <c r="CN884" s="262"/>
    </row>
    <row r="885" spans="4:92" ht="14.25" customHeight="1" x14ac:dyDescent="0.35">
      <c r="D885" s="224"/>
      <c r="E885" s="225"/>
      <c r="F885" s="225"/>
      <c r="G885" s="225"/>
      <c r="H885" s="225"/>
      <c r="I885" s="225"/>
      <c r="J885" s="225"/>
      <c r="K885" s="225"/>
      <c r="L885" s="225"/>
      <c r="M885" s="225"/>
      <c r="N885" s="225"/>
      <c r="O885" s="225"/>
      <c r="P885" s="225"/>
      <c r="Q885" s="225"/>
      <c r="R885" s="225"/>
      <c r="S885" s="225"/>
      <c r="T885" s="225"/>
      <c r="U885" s="225"/>
      <c r="V885" s="225"/>
      <c r="W885" s="225"/>
      <c r="X885" s="225"/>
      <c r="Y885" s="225"/>
      <c r="Z885" s="225"/>
      <c r="AA885" s="225"/>
      <c r="AB885" s="225"/>
      <c r="AC885" s="225"/>
      <c r="AD885" s="225"/>
      <c r="AE885" s="225"/>
      <c r="AF885" s="225"/>
      <c r="AG885" s="225"/>
      <c r="AH885" s="225"/>
      <c r="AI885" s="225"/>
      <c r="AJ885" s="225"/>
      <c r="AK885" s="225"/>
      <c r="AL885" s="225"/>
      <c r="AM885" s="225"/>
      <c r="AN885" s="226"/>
      <c r="AO885" s="102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  <c r="BD885" s="103"/>
      <c r="BE885" s="103"/>
      <c r="BF885" s="103"/>
      <c r="BG885" s="103"/>
      <c r="BH885" s="103"/>
      <c r="BI885" s="103"/>
      <c r="BJ885" s="103"/>
      <c r="BK885" s="104"/>
      <c r="BL885" s="194"/>
      <c r="BM885" s="194"/>
      <c r="BN885" s="194"/>
      <c r="BO885" s="194"/>
      <c r="BP885" s="194"/>
      <c r="BQ885" s="194"/>
      <c r="BR885" s="194"/>
      <c r="BS885" s="194"/>
      <c r="BT885" s="194"/>
      <c r="BU885" s="194"/>
      <c r="BV885" s="194"/>
      <c r="BW885" s="194"/>
      <c r="BX885" s="194"/>
      <c r="BY885" s="194"/>
      <c r="BZ885" s="194"/>
      <c r="CA885" s="262"/>
      <c r="CB885" s="262"/>
      <c r="CC885" s="262"/>
      <c r="CD885" s="262"/>
      <c r="CE885" s="262"/>
      <c r="CF885" s="262"/>
      <c r="CG885" s="262"/>
      <c r="CH885" s="262"/>
      <c r="CI885" s="262"/>
      <c r="CJ885" s="262"/>
      <c r="CK885" s="262"/>
      <c r="CL885" s="262"/>
      <c r="CM885" s="262"/>
      <c r="CN885" s="262"/>
    </row>
    <row r="886" spans="4:92" ht="14.25" customHeight="1" x14ac:dyDescent="0.35">
      <c r="D886" s="224"/>
      <c r="E886" s="225"/>
      <c r="F886" s="225"/>
      <c r="G886" s="225"/>
      <c r="H886" s="225"/>
      <c r="I886" s="225"/>
      <c r="J886" s="225"/>
      <c r="K886" s="225"/>
      <c r="L886" s="225"/>
      <c r="M886" s="225"/>
      <c r="N886" s="225"/>
      <c r="O886" s="225"/>
      <c r="P886" s="225"/>
      <c r="Q886" s="225"/>
      <c r="R886" s="225"/>
      <c r="S886" s="225"/>
      <c r="T886" s="225"/>
      <c r="U886" s="225"/>
      <c r="V886" s="225"/>
      <c r="W886" s="225"/>
      <c r="X886" s="225"/>
      <c r="Y886" s="225"/>
      <c r="Z886" s="225"/>
      <c r="AA886" s="225"/>
      <c r="AB886" s="225"/>
      <c r="AC886" s="225"/>
      <c r="AD886" s="225"/>
      <c r="AE886" s="225"/>
      <c r="AF886" s="225"/>
      <c r="AG886" s="225"/>
      <c r="AH886" s="225"/>
      <c r="AI886" s="225"/>
      <c r="AJ886" s="225"/>
      <c r="AK886" s="225"/>
      <c r="AL886" s="225"/>
      <c r="AM886" s="225"/>
      <c r="AN886" s="226"/>
      <c r="AO886" s="110"/>
      <c r="AP886" s="111"/>
      <c r="AQ886" s="111"/>
      <c r="AR886" s="111"/>
      <c r="AS886" s="111"/>
      <c r="AT886" s="111"/>
      <c r="AU886" s="111"/>
      <c r="AV886" s="111"/>
      <c r="AW886" s="111"/>
      <c r="AX886" s="111"/>
      <c r="AY886" s="111"/>
      <c r="AZ886" s="111"/>
      <c r="BA886" s="111"/>
      <c r="BB886" s="111"/>
      <c r="BC886" s="111"/>
      <c r="BD886" s="111"/>
      <c r="BE886" s="111"/>
      <c r="BF886" s="111"/>
      <c r="BG886" s="111"/>
      <c r="BH886" s="111"/>
      <c r="BI886" s="111"/>
      <c r="BJ886" s="111"/>
      <c r="BK886" s="112"/>
      <c r="BL886" s="194"/>
      <c r="BM886" s="194"/>
      <c r="BN886" s="194"/>
      <c r="BO886" s="194"/>
      <c r="BP886" s="194"/>
      <c r="BQ886" s="194"/>
      <c r="BR886" s="194"/>
      <c r="BS886" s="194"/>
      <c r="BT886" s="194"/>
      <c r="BU886" s="194"/>
      <c r="BV886" s="194"/>
      <c r="BW886" s="194"/>
      <c r="BX886" s="194"/>
      <c r="BY886" s="194"/>
      <c r="BZ886" s="194"/>
      <c r="CA886" s="262"/>
      <c r="CB886" s="262"/>
      <c r="CC886" s="262"/>
      <c r="CD886" s="262"/>
      <c r="CE886" s="262"/>
      <c r="CF886" s="262"/>
      <c r="CG886" s="262"/>
      <c r="CH886" s="262"/>
      <c r="CI886" s="262"/>
      <c r="CJ886" s="262"/>
      <c r="CK886" s="262"/>
      <c r="CL886" s="262"/>
      <c r="CM886" s="262"/>
      <c r="CN886" s="262"/>
    </row>
    <row r="887" spans="4:92" ht="14.25" customHeight="1" x14ac:dyDescent="0.35">
      <c r="D887" s="224"/>
      <c r="E887" s="225"/>
      <c r="F887" s="225"/>
      <c r="G887" s="225"/>
      <c r="H887" s="225"/>
      <c r="I887" s="225"/>
      <c r="J887" s="225"/>
      <c r="K887" s="225"/>
      <c r="L887" s="225"/>
      <c r="M887" s="225"/>
      <c r="N887" s="225"/>
      <c r="O887" s="225"/>
      <c r="P887" s="225"/>
      <c r="Q887" s="225"/>
      <c r="R887" s="225"/>
      <c r="S887" s="225"/>
      <c r="T887" s="225"/>
      <c r="U887" s="225"/>
      <c r="V887" s="225"/>
      <c r="W887" s="225"/>
      <c r="X887" s="225"/>
      <c r="Y887" s="225"/>
      <c r="Z887" s="225"/>
      <c r="AA887" s="225"/>
      <c r="AB887" s="225"/>
      <c r="AC887" s="225"/>
      <c r="AD887" s="225"/>
      <c r="AE887" s="225"/>
      <c r="AF887" s="225"/>
      <c r="AG887" s="225"/>
      <c r="AH887" s="225"/>
      <c r="AI887" s="225"/>
      <c r="AJ887" s="225"/>
      <c r="AK887" s="225"/>
      <c r="AL887" s="225"/>
      <c r="AM887" s="225"/>
      <c r="AN887" s="226"/>
      <c r="AO887" s="237"/>
      <c r="AP887" s="238"/>
      <c r="AQ887" s="238"/>
      <c r="AR887" s="238"/>
      <c r="AS887" s="238"/>
      <c r="AT887" s="238"/>
      <c r="AU887" s="238"/>
      <c r="AV887" s="238"/>
      <c r="AW887" s="238"/>
      <c r="AX887" s="238"/>
      <c r="AY887" s="238"/>
      <c r="AZ887" s="238"/>
      <c r="BA887" s="238"/>
      <c r="BB887" s="238"/>
      <c r="BC887" s="238"/>
      <c r="BD887" s="238"/>
      <c r="BE887" s="238"/>
      <c r="BF887" s="238"/>
      <c r="BG887" s="238"/>
      <c r="BH887" s="238"/>
      <c r="BI887" s="238"/>
      <c r="BJ887" s="238"/>
      <c r="BK887" s="239"/>
      <c r="BL887" s="194"/>
      <c r="BM887" s="194"/>
      <c r="BN887" s="194"/>
      <c r="BO887" s="194"/>
      <c r="BP887" s="194"/>
      <c r="BQ887" s="194"/>
      <c r="BR887" s="194"/>
      <c r="BS887" s="194"/>
      <c r="BT887" s="194"/>
      <c r="BU887" s="194"/>
      <c r="BV887" s="194"/>
      <c r="BW887" s="194"/>
      <c r="BX887" s="194"/>
      <c r="BY887" s="194"/>
      <c r="BZ887" s="194"/>
      <c r="CA887" s="262"/>
      <c r="CB887" s="262"/>
      <c r="CC887" s="262"/>
      <c r="CD887" s="262"/>
      <c r="CE887" s="262"/>
      <c r="CF887" s="262"/>
      <c r="CG887" s="262"/>
      <c r="CH887" s="262"/>
      <c r="CI887" s="262"/>
      <c r="CJ887" s="262"/>
      <c r="CK887" s="262"/>
      <c r="CL887" s="262"/>
      <c r="CM887" s="262"/>
      <c r="CN887" s="262"/>
    </row>
    <row r="888" spans="4:92" ht="14.25" customHeight="1" x14ac:dyDescent="0.35">
      <c r="D888" s="224"/>
      <c r="E888" s="225"/>
      <c r="F888" s="225"/>
      <c r="G888" s="225"/>
      <c r="H888" s="225"/>
      <c r="I888" s="225"/>
      <c r="J888" s="225"/>
      <c r="K888" s="225"/>
      <c r="L888" s="225"/>
      <c r="M888" s="225"/>
      <c r="N888" s="225"/>
      <c r="O888" s="225"/>
      <c r="P888" s="225"/>
      <c r="Q888" s="225"/>
      <c r="R888" s="225"/>
      <c r="S888" s="225"/>
      <c r="T888" s="225"/>
      <c r="U888" s="225"/>
      <c r="V888" s="225"/>
      <c r="W888" s="225"/>
      <c r="X888" s="225"/>
      <c r="Y888" s="225"/>
      <c r="Z888" s="225"/>
      <c r="AA888" s="225"/>
      <c r="AB888" s="225"/>
      <c r="AC888" s="225"/>
      <c r="AD888" s="225"/>
      <c r="AE888" s="225"/>
      <c r="AF888" s="225"/>
      <c r="AG888" s="225"/>
      <c r="AH888" s="225"/>
      <c r="AI888" s="225"/>
      <c r="AJ888" s="225"/>
      <c r="AK888" s="225"/>
      <c r="AL888" s="225"/>
      <c r="AM888" s="225"/>
      <c r="AN888" s="226"/>
      <c r="AO888" s="110"/>
      <c r="AP888" s="111"/>
      <c r="AQ888" s="111"/>
      <c r="AR888" s="111"/>
      <c r="AS888" s="111"/>
      <c r="AT888" s="111"/>
      <c r="AU888" s="111"/>
      <c r="AV888" s="111"/>
      <c r="AW888" s="111"/>
      <c r="AX888" s="111"/>
      <c r="AY888" s="111"/>
      <c r="AZ888" s="111"/>
      <c r="BA888" s="111"/>
      <c r="BB888" s="111"/>
      <c r="BC888" s="111"/>
      <c r="BD888" s="111"/>
      <c r="BE888" s="111"/>
      <c r="BF888" s="111"/>
      <c r="BG888" s="111"/>
      <c r="BH888" s="111"/>
      <c r="BI888" s="111"/>
      <c r="BJ888" s="111"/>
      <c r="BK888" s="112"/>
      <c r="BL888" s="194"/>
      <c r="BM888" s="194"/>
      <c r="BN888" s="194"/>
      <c r="BO888" s="194"/>
      <c r="BP888" s="194"/>
      <c r="BQ888" s="194"/>
      <c r="BR888" s="194"/>
      <c r="BS888" s="194"/>
      <c r="BT888" s="194"/>
      <c r="BU888" s="194"/>
      <c r="BV888" s="194"/>
      <c r="BW888" s="194"/>
      <c r="BX888" s="194"/>
      <c r="BY888" s="194"/>
      <c r="BZ888" s="194"/>
      <c r="CA888" s="262"/>
      <c r="CB888" s="262"/>
      <c r="CC888" s="262"/>
      <c r="CD888" s="262"/>
      <c r="CE888" s="262"/>
      <c r="CF888" s="262"/>
      <c r="CG888" s="262"/>
      <c r="CH888" s="262"/>
      <c r="CI888" s="262"/>
      <c r="CJ888" s="262"/>
      <c r="CK888" s="262"/>
      <c r="CL888" s="262"/>
      <c r="CM888" s="262"/>
      <c r="CN888" s="262"/>
    </row>
    <row r="889" spans="4:92" ht="14.25" customHeight="1" x14ac:dyDescent="0.35">
      <c r="D889" s="224"/>
      <c r="E889" s="225"/>
      <c r="F889" s="225"/>
      <c r="G889" s="225"/>
      <c r="H889" s="225"/>
      <c r="I889" s="225"/>
      <c r="J889" s="225"/>
      <c r="K889" s="225"/>
      <c r="L889" s="225"/>
      <c r="M889" s="225"/>
      <c r="N889" s="225"/>
      <c r="O889" s="225"/>
      <c r="P889" s="225"/>
      <c r="Q889" s="225"/>
      <c r="R889" s="225"/>
      <c r="S889" s="225"/>
      <c r="T889" s="225"/>
      <c r="U889" s="225"/>
      <c r="V889" s="225"/>
      <c r="W889" s="225"/>
      <c r="X889" s="225"/>
      <c r="Y889" s="225"/>
      <c r="Z889" s="225"/>
      <c r="AA889" s="225"/>
      <c r="AB889" s="225"/>
      <c r="AC889" s="225"/>
      <c r="AD889" s="225"/>
      <c r="AE889" s="225"/>
      <c r="AF889" s="225"/>
      <c r="AG889" s="225"/>
      <c r="AH889" s="225"/>
      <c r="AI889" s="225"/>
      <c r="AJ889" s="225"/>
      <c r="AK889" s="225"/>
      <c r="AL889" s="225"/>
      <c r="AM889" s="225"/>
      <c r="AN889" s="226"/>
      <c r="AO889" s="237"/>
      <c r="AP889" s="238"/>
      <c r="AQ889" s="238"/>
      <c r="AR889" s="238"/>
      <c r="AS889" s="238"/>
      <c r="AT889" s="238"/>
      <c r="AU889" s="238"/>
      <c r="AV889" s="238"/>
      <c r="AW889" s="238"/>
      <c r="AX889" s="238"/>
      <c r="AY889" s="238"/>
      <c r="AZ889" s="238"/>
      <c r="BA889" s="238"/>
      <c r="BB889" s="238"/>
      <c r="BC889" s="238"/>
      <c r="BD889" s="238"/>
      <c r="BE889" s="238"/>
      <c r="BF889" s="238"/>
      <c r="BG889" s="238"/>
      <c r="BH889" s="238"/>
      <c r="BI889" s="238"/>
      <c r="BJ889" s="238"/>
      <c r="BK889" s="239"/>
      <c r="BL889" s="194"/>
      <c r="BM889" s="194"/>
      <c r="BN889" s="194"/>
      <c r="BO889" s="194"/>
      <c r="BP889" s="194"/>
      <c r="BQ889" s="194"/>
      <c r="BR889" s="194"/>
      <c r="BS889" s="194"/>
      <c r="BT889" s="194"/>
      <c r="BU889" s="194"/>
      <c r="BV889" s="194"/>
      <c r="BW889" s="194"/>
      <c r="BX889" s="194"/>
      <c r="BY889" s="194"/>
      <c r="BZ889" s="194"/>
      <c r="CA889" s="262"/>
      <c r="CB889" s="262"/>
      <c r="CC889" s="262"/>
      <c r="CD889" s="262"/>
      <c r="CE889" s="262"/>
      <c r="CF889" s="262"/>
      <c r="CG889" s="262"/>
      <c r="CH889" s="262"/>
      <c r="CI889" s="262"/>
      <c r="CJ889" s="262"/>
      <c r="CK889" s="262"/>
      <c r="CL889" s="262"/>
      <c r="CM889" s="262"/>
      <c r="CN889" s="262"/>
    </row>
    <row r="890" spans="4:92" ht="14.25" customHeight="1" x14ac:dyDescent="0.35">
      <c r="D890" s="224"/>
      <c r="E890" s="225"/>
      <c r="F890" s="225"/>
      <c r="G890" s="225"/>
      <c r="H890" s="225"/>
      <c r="I890" s="225"/>
      <c r="J890" s="225"/>
      <c r="K890" s="225"/>
      <c r="L890" s="225"/>
      <c r="M890" s="225"/>
      <c r="N890" s="225"/>
      <c r="O890" s="225"/>
      <c r="P890" s="225"/>
      <c r="Q890" s="225"/>
      <c r="R890" s="225"/>
      <c r="S890" s="225"/>
      <c r="T890" s="225"/>
      <c r="U890" s="225"/>
      <c r="V890" s="225"/>
      <c r="W890" s="225"/>
      <c r="X890" s="225"/>
      <c r="Y890" s="225"/>
      <c r="Z890" s="225"/>
      <c r="AA890" s="225"/>
      <c r="AB890" s="225"/>
      <c r="AC890" s="225"/>
      <c r="AD890" s="225"/>
      <c r="AE890" s="225"/>
      <c r="AF890" s="225"/>
      <c r="AG890" s="225"/>
      <c r="AH890" s="225"/>
      <c r="AI890" s="225"/>
      <c r="AJ890" s="225"/>
      <c r="AK890" s="225"/>
      <c r="AL890" s="225"/>
      <c r="AM890" s="225"/>
      <c r="AN890" s="226"/>
      <c r="AO890" s="237"/>
      <c r="AP890" s="238"/>
      <c r="AQ890" s="238"/>
      <c r="AR890" s="238"/>
      <c r="AS890" s="238"/>
      <c r="AT890" s="238"/>
      <c r="AU890" s="238"/>
      <c r="AV890" s="238"/>
      <c r="AW890" s="238"/>
      <c r="AX890" s="238"/>
      <c r="AY890" s="238"/>
      <c r="AZ890" s="238"/>
      <c r="BA890" s="238"/>
      <c r="BB890" s="238"/>
      <c r="BC890" s="238"/>
      <c r="BD890" s="238"/>
      <c r="BE890" s="238"/>
      <c r="BF890" s="238"/>
      <c r="BG890" s="238"/>
      <c r="BH890" s="238"/>
      <c r="BI890" s="238"/>
      <c r="BJ890" s="238"/>
      <c r="BK890" s="239"/>
      <c r="BL890" s="194"/>
      <c r="BM890" s="194"/>
      <c r="BN890" s="194"/>
      <c r="BO890" s="194"/>
      <c r="BP890" s="194"/>
      <c r="BQ890" s="194"/>
      <c r="BR890" s="194"/>
      <c r="BS890" s="194"/>
      <c r="BT890" s="194"/>
      <c r="BU890" s="194"/>
      <c r="BV890" s="194"/>
      <c r="BW890" s="194"/>
      <c r="BX890" s="194"/>
      <c r="BY890" s="194"/>
      <c r="BZ890" s="194"/>
      <c r="CA890" s="262"/>
      <c r="CB890" s="262"/>
      <c r="CC890" s="262"/>
      <c r="CD890" s="262"/>
      <c r="CE890" s="262"/>
      <c r="CF890" s="262"/>
      <c r="CG890" s="262"/>
      <c r="CH890" s="262"/>
      <c r="CI890" s="262"/>
      <c r="CJ890" s="262"/>
      <c r="CK890" s="262"/>
      <c r="CL890" s="262"/>
      <c r="CM890" s="262"/>
      <c r="CN890" s="262"/>
    </row>
    <row r="891" spans="4:92" ht="14.25" customHeight="1" x14ac:dyDescent="0.35">
      <c r="D891" s="224"/>
      <c r="E891" s="225"/>
      <c r="F891" s="225"/>
      <c r="G891" s="225"/>
      <c r="H891" s="225"/>
      <c r="I891" s="225"/>
      <c r="J891" s="225"/>
      <c r="K891" s="225"/>
      <c r="L891" s="225"/>
      <c r="M891" s="225"/>
      <c r="N891" s="225"/>
      <c r="O891" s="225"/>
      <c r="P891" s="225"/>
      <c r="Q891" s="225"/>
      <c r="R891" s="225"/>
      <c r="S891" s="225"/>
      <c r="T891" s="225"/>
      <c r="U891" s="225"/>
      <c r="V891" s="225"/>
      <c r="W891" s="225"/>
      <c r="X891" s="225"/>
      <c r="Y891" s="225"/>
      <c r="Z891" s="225"/>
      <c r="AA891" s="225"/>
      <c r="AB891" s="225"/>
      <c r="AC891" s="225"/>
      <c r="AD891" s="225"/>
      <c r="AE891" s="225"/>
      <c r="AF891" s="225"/>
      <c r="AG891" s="225"/>
      <c r="AH891" s="225"/>
      <c r="AI891" s="225"/>
      <c r="AJ891" s="225"/>
      <c r="AK891" s="225"/>
      <c r="AL891" s="225"/>
      <c r="AM891" s="225"/>
      <c r="AN891" s="226"/>
      <c r="AO891" s="237"/>
      <c r="AP891" s="238"/>
      <c r="AQ891" s="238"/>
      <c r="AR891" s="238"/>
      <c r="AS891" s="238"/>
      <c r="AT891" s="238"/>
      <c r="AU891" s="238"/>
      <c r="AV891" s="238"/>
      <c r="AW891" s="238"/>
      <c r="AX891" s="238"/>
      <c r="AY891" s="238"/>
      <c r="AZ891" s="238"/>
      <c r="BA891" s="238"/>
      <c r="BB891" s="238"/>
      <c r="BC891" s="238"/>
      <c r="BD891" s="238"/>
      <c r="BE891" s="238"/>
      <c r="BF891" s="238"/>
      <c r="BG891" s="238"/>
      <c r="BH891" s="238"/>
      <c r="BI891" s="238"/>
      <c r="BJ891" s="238"/>
      <c r="BK891" s="239"/>
      <c r="BL891" s="194"/>
      <c r="BM891" s="194"/>
      <c r="BN891" s="194"/>
      <c r="BO891" s="194"/>
      <c r="BP891" s="194"/>
      <c r="BQ891" s="194"/>
      <c r="BR891" s="194"/>
      <c r="BS891" s="194"/>
      <c r="BT891" s="194"/>
      <c r="BU891" s="194"/>
      <c r="BV891" s="194"/>
      <c r="BW891" s="194"/>
      <c r="BX891" s="194"/>
      <c r="BY891" s="194"/>
      <c r="BZ891" s="194"/>
      <c r="CA891" s="262"/>
      <c r="CB891" s="262"/>
      <c r="CC891" s="262"/>
      <c r="CD891" s="262"/>
      <c r="CE891" s="262"/>
      <c r="CF891" s="262"/>
      <c r="CG891" s="262"/>
      <c r="CH891" s="262"/>
      <c r="CI891" s="262"/>
      <c r="CJ891" s="262"/>
      <c r="CK891" s="262"/>
      <c r="CL891" s="262"/>
      <c r="CM891" s="262"/>
      <c r="CN891" s="262"/>
    </row>
    <row r="892" spans="4:92" ht="14.25" customHeight="1" x14ac:dyDescent="0.35">
      <c r="D892" s="224"/>
      <c r="E892" s="225"/>
      <c r="F892" s="225"/>
      <c r="G892" s="225"/>
      <c r="H892" s="225"/>
      <c r="I892" s="225"/>
      <c r="J892" s="225"/>
      <c r="K892" s="225"/>
      <c r="L892" s="225"/>
      <c r="M892" s="225"/>
      <c r="N892" s="225"/>
      <c r="O892" s="225"/>
      <c r="P892" s="225"/>
      <c r="Q892" s="225"/>
      <c r="R892" s="225"/>
      <c r="S892" s="225"/>
      <c r="T892" s="225"/>
      <c r="U892" s="225"/>
      <c r="V892" s="225"/>
      <c r="W892" s="225"/>
      <c r="X892" s="225"/>
      <c r="Y892" s="225"/>
      <c r="Z892" s="225"/>
      <c r="AA892" s="225"/>
      <c r="AB892" s="225"/>
      <c r="AC892" s="225"/>
      <c r="AD892" s="225"/>
      <c r="AE892" s="225"/>
      <c r="AF892" s="225"/>
      <c r="AG892" s="225"/>
      <c r="AH892" s="225"/>
      <c r="AI892" s="225"/>
      <c r="AJ892" s="225"/>
      <c r="AK892" s="225"/>
      <c r="AL892" s="225"/>
      <c r="AM892" s="225"/>
      <c r="AN892" s="226"/>
      <c r="AO892" s="237"/>
      <c r="AP892" s="238"/>
      <c r="AQ892" s="238"/>
      <c r="AR892" s="238"/>
      <c r="AS892" s="238"/>
      <c r="AT892" s="238"/>
      <c r="AU892" s="238"/>
      <c r="AV892" s="238"/>
      <c r="AW892" s="238"/>
      <c r="AX892" s="238"/>
      <c r="AY892" s="238"/>
      <c r="AZ892" s="238"/>
      <c r="BA892" s="238"/>
      <c r="BB892" s="238"/>
      <c r="BC892" s="238"/>
      <c r="BD892" s="238"/>
      <c r="BE892" s="238"/>
      <c r="BF892" s="238"/>
      <c r="BG892" s="238"/>
      <c r="BH892" s="238"/>
      <c r="BI892" s="238"/>
      <c r="BJ892" s="238"/>
      <c r="BK892" s="239"/>
      <c r="BL892" s="194"/>
      <c r="BM892" s="194"/>
      <c r="BN892" s="194"/>
      <c r="BO892" s="194"/>
      <c r="BP892" s="194"/>
      <c r="BQ892" s="194"/>
      <c r="BR892" s="194"/>
      <c r="BS892" s="194"/>
      <c r="BT892" s="194"/>
      <c r="BU892" s="194"/>
      <c r="BV892" s="194"/>
      <c r="BW892" s="194"/>
      <c r="BX892" s="194"/>
      <c r="BY892" s="194"/>
      <c r="BZ892" s="194"/>
      <c r="CA892" s="262"/>
      <c r="CB892" s="262"/>
      <c r="CC892" s="262"/>
      <c r="CD892" s="262"/>
      <c r="CE892" s="262"/>
      <c r="CF892" s="262"/>
      <c r="CG892" s="262"/>
      <c r="CH892" s="262"/>
      <c r="CI892" s="262"/>
      <c r="CJ892" s="262"/>
      <c r="CK892" s="262"/>
      <c r="CL892" s="262"/>
      <c r="CM892" s="262"/>
      <c r="CN892" s="262"/>
    </row>
    <row r="893" spans="4:92" ht="14.25" customHeight="1" x14ac:dyDescent="0.35">
      <c r="D893" s="224"/>
      <c r="E893" s="225"/>
      <c r="F893" s="225"/>
      <c r="G893" s="225"/>
      <c r="H893" s="225"/>
      <c r="I893" s="225"/>
      <c r="J893" s="225"/>
      <c r="K893" s="225"/>
      <c r="L893" s="225"/>
      <c r="M893" s="225"/>
      <c r="N893" s="225"/>
      <c r="O893" s="225"/>
      <c r="P893" s="225"/>
      <c r="Q893" s="225"/>
      <c r="R893" s="225"/>
      <c r="S893" s="225"/>
      <c r="T893" s="225"/>
      <c r="U893" s="225"/>
      <c r="V893" s="225"/>
      <c r="W893" s="225"/>
      <c r="X893" s="225"/>
      <c r="Y893" s="225"/>
      <c r="Z893" s="225"/>
      <c r="AA893" s="225"/>
      <c r="AB893" s="225"/>
      <c r="AC893" s="225"/>
      <c r="AD893" s="225"/>
      <c r="AE893" s="225"/>
      <c r="AF893" s="225"/>
      <c r="AG893" s="225"/>
      <c r="AH893" s="225"/>
      <c r="AI893" s="225"/>
      <c r="AJ893" s="225"/>
      <c r="AK893" s="225"/>
      <c r="AL893" s="225"/>
      <c r="AM893" s="225"/>
      <c r="AN893" s="226"/>
      <c r="AO893" s="237"/>
      <c r="AP893" s="238"/>
      <c r="AQ893" s="238"/>
      <c r="AR893" s="238"/>
      <c r="AS893" s="238"/>
      <c r="AT893" s="238"/>
      <c r="AU893" s="238"/>
      <c r="AV893" s="238"/>
      <c r="AW893" s="238"/>
      <c r="AX893" s="238"/>
      <c r="AY893" s="238"/>
      <c r="AZ893" s="238"/>
      <c r="BA893" s="238"/>
      <c r="BB893" s="238"/>
      <c r="BC893" s="238"/>
      <c r="BD893" s="238"/>
      <c r="BE893" s="238"/>
      <c r="BF893" s="238"/>
      <c r="BG893" s="238"/>
      <c r="BH893" s="238"/>
      <c r="BI893" s="238"/>
      <c r="BJ893" s="238"/>
      <c r="BK893" s="239"/>
      <c r="BL893" s="194"/>
      <c r="BM893" s="194"/>
      <c r="BN893" s="194"/>
      <c r="BO893" s="194"/>
      <c r="BP893" s="194"/>
      <c r="BQ893" s="194"/>
      <c r="BR893" s="194"/>
      <c r="BS893" s="194"/>
      <c r="BT893" s="194"/>
      <c r="BU893" s="194"/>
      <c r="BV893" s="194"/>
      <c r="BW893" s="194"/>
      <c r="BX893" s="194"/>
      <c r="BY893" s="194"/>
      <c r="BZ893" s="194"/>
      <c r="CA893" s="262"/>
      <c r="CB893" s="262"/>
      <c r="CC893" s="262"/>
      <c r="CD893" s="262"/>
      <c r="CE893" s="262"/>
      <c r="CF893" s="262"/>
      <c r="CG893" s="262"/>
      <c r="CH893" s="262"/>
      <c r="CI893" s="262"/>
      <c r="CJ893" s="262"/>
      <c r="CK893" s="262"/>
      <c r="CL893" s="262"/>
      <c r="CM893" s="262"/>
      <c r="CN893" s="262"/>
    </row>
    <row r="894" spans="4:92" ht="14.25" customHeight="1" x14ac:dyDescent="0.35">
      <c r="D894" s="224"/>
      <c r="E894" s="225"/>
      <c r="F894" s="225"/>
      <c r="G894" s="225"/>
      <c r="H894" s="225"/>
      <c r="I894" s="225"/>
      <c r="J894" s="225"/>
      <c r="K894" s="225"/>
      <c r="L894" s="225"/>
      <c r="M894" s="225"/>
      <c r="N894" s="225"/>
      <c r="O894" s="225"/>
      <c r="P894" s="225"/>
      <c r="Q894" s="225"/>
      <c r="R894" s="225"/>
      <c r="S894" s="225"/>
      <c r="T894" s="225"/>
      <c r="U894" s="225"/>
      <c r="V894" s="225"/>
      <c r="W894" s="225"/>
      <c r="X894" s="225"/>
      <c r="Y894" s="225"/>
      <c r="Z894" s="225"/>
      <c r="AA894" s="225"/>
      <c r="AB894" s="225"/>
      <c r="AC894" s="225"/>
      <c r="AD894" s="225"/>
      <c r="AE894" s="225"/>
      <c r="AF894" s="225"/>
      <c r="AG894" s="225"/>
      <c r="AH894" s="225"/>
      <c r="AI894" s="225"/>
      <c r="AJ894" s="225"/>
      <c r="AK894" s="225"/>
      <c r="AL894" s="225"/>
      <c r="AM894" s="225"/>
      <c r="AN894" s="226"/>
      <c r="AO894" s="237"/>
      <c r="AP894" s="238"/>
      <c r="AQ894" s="238"/>
      <c r="AR894" s="238"/>
      <c r="AS894" s="238"/>
      <c r="AT894" s="238"/>
      <c r="AU894" s="238"/>
      <c r="AV894" s="238"/>
      <c r="AW894" s="238"/>
      <c r="AX894" s="238"/>
      <c r="AY894" s="238"/>
      <c r="AZ894" s="238"/>
      <c r="BA894" s="238"/>
      <c r="BB894" s="238"/>
      <c r="BC894" s="238"/>
      <c r="BD894" s="238"/>
      <c r="BE894" s="238"/>
      <c r="BF894" s="238"/>
      <c r="BG894" s="238"/>
      <c r="BH894" s="238"/>
      <c r="BI894" s="238"/>
      <c r="BJ894" s="238"/>
      <c r="BK894" s="239"/>
      <c r="BL894" s="194"/>
      <c r="BM894" s="194"/>
      <c r="BN894" s="194"/>
      <c r="BO894" s="194"/>
      <c r="BP894" s="194"/>
      <c r="BQ894" s="194"/>
      <c r="BR894" s="194"/>
      <c r="BS894" s="194"/>
      <c r="BT894" s="194"/>
      <c r="BU894" s="194"/>
      <c r="BV894" s="194"/>
      <c r="BW894" s="194"/>
      <c r="BX894" s="194"/>
      <c r="BY894" s="194"/>
      <c r="BZ894" s="194"/>
      <c r="CA894" s="262"/>
      <c r="CB894" s="262"/>
      <c r="CC894" s="262"/>
      <c r="CD894" s="262"/>
      <c r="CE894" s="262"/>
      <c r="CF894" s="262"/>
      <c r="CG894" s="262"/>
      <c r="CH894" s="262"/>
      <c r="CI894" s="262"/>
      <c r="CJ894" s="262"/>
      <c r="CK894" s="262"/>
      <c r="CL894" s="262"/>
      <c r="CM894" s="262"/>
      <c r="CN894" s="262"/>
    </row>
    <row r="895" spans="4:92" ht="14.25" customHeight="1" x14ac:dyDescent="0.35">
      <c r="D895" s="224"/>
      <c r="E895" s="225"/>
      <c r="F895" s="225"/>
      <c r="G895" s="225"/>
      <c r="H895" s="225"/>
      <c r="I895" s="225"/>
      <c r="J895" s="225"/>
      <c r="K895" s="225"/>
      <c r="L895" s="225"/>
      <c r="M895" s="225"/>
      <c r="N895" s="225"/>
      <c r="O895" s="225"/>
      <c r="P895" s="225"/>
      <c r="Q895" s="225"/>
      <c r="R895" s="225"/>
      <c r="S895" s="225"/>
      <c r="T895" s="225"/>
      <c r="U895" s="225"/>
      <c r="V895" s="225"/>
      <c r="W895" s="225"/>
      <c r="X895" s="225"/>
      <c r="Y895" s="225"/>
      <c r="Z895" s="225"/>
      <c r="AA895" s="225"/>
      <c r="AB895" s="225"/>
      <c r="AC895" s="225"/>
      <c r="AD895" s="225"/>
      <c r="AE895" s="225"/>
      <c r="AF895" s="225"/>
      <c r="AG895" s="225"/>
      <c r="AH895" s="225"/>
      <c r="AI895" s="225"/>
      <c r="AJ895" s="225"/>
      <c r="AK895" s="225"/>
      <c r="AL895" s="225"/>
      <c r="AM895" s="225"/>
      <c r="AN895" s="226"/>
      <c r="AO895" s="237"/>
      <c r="AP895" s="238"/>
      <c r="AQ895" s="238"/>
      <c r="AR895" s="238"/>
      <c r="AS895" s="238"/>
      <c r="AT895" s="238"/>
      <c r="AU895" s="238"/>
      <c r="AV895" s="238"/>
      <c r="AW895" s="238"/>
      <c r="AX895" s="238"/>
      <c r="AY895" s="238"/>
      <c r="AZ895" s="238"/>
      <c r="BA895" s="238"/>
      <c r="BB895" s="238"/>
      <c r="BC895" s="238"/>
      <c r="BD895" s="238"/>
      <c r="BE895" s="238"/>
      <c r="BF895" s="238"/>
      <c r="BG895" s="238"/>
      <c r="BH895" s="238"/>
      <c r="BI895" s="238"/>
      <c r="BJ895" s="238"/>
      <c r="BK895" s="239"/>
      <c r="BL895" s="194"/>
      <c r="BM895" s="194"/>
      <c r="BN895" s="194"/>
      <c r="BO895" s="194"/>
      <c r="BP895" s="194"/>
      <c r="BQ895" s="194"/>
      <c r="BR895" s="194"/>
      <c r="BS895" s="194"/>
      <c r="BT895" s="194"/>
      <c r="BU895" s="194"/>
      <c r="BV895" s="194"/>
      <c r="BW895" s="194"/>
      <c r="BX895" s="194"/>
      <c r="BY895" s="194"/>
      <c r="BZ895" s="194"/>
      <c r="CA895" s="194"/>
      <c r="CB895" s="194"/>
      <c r="CC895" s="194"/>
      <c r="CD895" s="194"/>
      <c r="CE895" s="194"/>
      <c r="CF895" s="194"/>
      <c r="CG895" s="194"/>
      <c r="CH895" s="194"/>
      <c r="CI895" s="194"/>
      <c r="CJ895" s="194"/>
      <c r="CK895" s="194"/>
      <c r="CL895" s="194"/>
      <c r="CM895" s="194"/>
      <c r="CN895" s="194"/>
    </row>
    <row r="896" spans="4:92" ht="14.25" customHeight="1" x14ac:dyDescent="0.35">
      <c r="D896" s="224"/>
      <c r="E896" s="225"/>
      <c r="F896" s="225"/>
      <c r="G896" s="225"/>
      <c r="H896" s="225"/>
      <c r="I896" s="225"/>
      <c r="J896" s="225"/>
      <c r="K896" s="225"/>
      <c r="L896" s="225"/>
      <c r="M896" s="225"/>
      <c r="N896" s="225"/>
      <c r="O896" s="225"/>
      <c r="P896" s="225"/>
      <c r="Q896" s="225"/>
      <c r="R896" s="225"/>
      <c r="S896" s="225"/>
      <c r="T896" s="225"/>
      <c r="U896" s="225"/>
      <c r="V896" s="225"/>
      <c r="W896" s="225"/>
      <c r="X896" s="225"/>
      <c r="Y896" s="225"/>
      <c r="Z896" s="225"/>
      <c r="AA896" s="225"/>
      <c r="AB896" s="225"/>
      <c r="AC896" s="225"/>
      <c r="AD896" s="225"/>
      <c r="AE896" s="225"/>
      <c r="AF896" s="225"/>
      <c r="AG896" s="225"/>
      <c r="AH896" s="225"/>
      <c r="AI896" s="225"/>
      <c r="AJ896" s="225"/>
      <c r="AK896" s="225"/>
      <c r="AL896" s="225"/>
      <c r="AM896" s="225"/>
      <c r="AN896" s="226"/>
      <c r="AO896" s="237"/>
      <c r="AP896" s="238"/>
      <c r="AQ896" s="238"/>
      <c r="AR896" s="238"/>
      <c r="AS896" s="238"/>
      <c r="AT896" s="238"/>
      <c r="AU896" s="238"/>
      <c r="AV896" s="238"/>
      <c r="AW896" s="238"/>
      <c r="AX896" s="238"/>
      <c r="AY896" s="238"/>
      <c r="AZ896" s="238"/>
      <c r="BA896" s="238"/>
      <c r="BB896" s="238"/>
      <c r="BC896" s="238"/>
      <c r="BD896" s="238"/>
      <c r="BE896" s="238"/>
      <c r="BF896" s="238"/>
      <c r="BG896" s="238"/>
      <c r="BH896" s="238"/>
      <c r="BI896" s="238"/>
      <c r="BJ896" s="238"/>
      <c r="BK896" s="239"/>
      <c r="BL896" s="194"/>
      <c r="BM896" s="194"/>
      <c r="BN896" s="194"/>
      <c r="BO896" s="194"/>
      <c r="BP896" s="194"/>
      <c r="BQ896" s="194"/>
      <c r="BR896" s="194"/>
      <c r="BS896" s="194"/>
      <c r="BT896" s="194"/>
      <c r="BU896" s="194"/>
      <c r="BV896" s="194"/>
      <c r="BW896" s="194"/>
      <c r="BX896" s="194"/>
      <c r="BY896" s="194"/>
      <c r="BZ896" s="194"/>
      <c r="CA896" s="194"/>
      <c r="CB896" s="194"/>
      <c r="CC896" s="194"/>
      <c r="CD896" s="194"/>
      <c r="CE896" s="194"/>
      <c r="CF896" s="194"/>
      <c r="CG896" s="194"/>
      <c r="CH896" s="194"/>
      <c r="CI896" s="194"/>
      <c r="CJ896" s="194"/>
      <c r="CK896" s="194"/>
      <c r="CL896" s="194"/>
      <c r="CM896" s="194"/>
      <c r="CN896" s="194"/>
    </row>
    <row r="897" spans="4:92" ht="14.25" customHeight="1" x14ac:dyDescent="0.35">
      <c r="D897" s="224"/>
      <c r="E897" s="225"/>
      <c r="F897" s="225"/>
      <c r="G897" s="225"/>
      <c r="H897" s="225"/>
      <c r="I897" s="225"/>
      <c r="J897" s="225"/>
      <c r="K897" s="225"/>
      <c r="L897" s="225"/>
      <c r="M897" s="225"/>
      <c r="N897" s="225"/>
      <c r="O897" s="225"/>
      <c r="P897" s="225"/>
      <c r="Q897" s="225"/>
      <c r="R897" s="225"/>
      <c r="S897" s="225"/>
      <c r="T897" s="225"/>
      <c r="U897" s="225"/>
      <c r="V897" s="225"/>
      <c r="W897" s="225"/>
      <c r="X897" s="225"/>
      <c r="Y897" s="225"/>
      <c r="Z897" s="225"/>
      <c r="AA897" s="225"/>
      <c r="AB897" s="225"/>
      <c r="AC897" s="225"/>
      <c r="AD897" s="225"/>
      <c r="AE897" s="225"/>
      <c r="AF897" s="225"/>
      <c r="AG897" s="225"/>
      <c r="AH897" s="225"/>
      <c r="AI897" s="225"/>
      <c r="AJ897" s="225"/>
      <c r="AK897" s="225"/>
      <c r="AL897" s="225"/>
      <c r="AM897" s="225"/>
      <c r="AN897" s="226"/>
      <c r="AO897" s="237"/>
      <c r="AP897" s="238"/>
      <c r="AQ897" s="238"/>
      <c r="AR897" s="238"/>
      <c r="AS897" s="238"/>
      <c r="AT897" s="238"/>
      <c r="AU897" s="238"/>
      <c r="AV897" s="238"/>
      <c r="AW897" s="238"/>
      <c r="AX897" s="238"/>
      <c r="AY897" s="238"/>
      <c r="AZ897" s="238"/>
      <c r="BA897" s="238"/>
      <c r="BB897" s="238"/>
      <c r="BC897" s="238"/>
      <c r="BD897" s="238"/>
      <c r="BE897" s="238"/>
      <c r="BF897" s="238"/>
      <c r="BG897" s="238"/>
      <c r="BH897" s="238"/>
      <c r="BI897" s="238"/>
      <c r="BJ897" s="238"/>
      <c r="BK897" s="239"/>
      <c r="BL897" s="194"/>
      <c r="BM897" s="194"/>
      <c r="BN897" s="194"/>
      <c r="BO897" s="194"/>
      <c r="BP897" s="194"/>
      <c r="BQ897" s="194"/>
      <c r="BR897" s="194"/>
      <c r="BS897" s="194"/>
      <c r="BT897" s="194"/>
      <c r="BU897" s="194"/>
      <c r="BV897" s="194"/>
      <c r="BW897" s="194"/>
      <c r="BX897" s="194"/>
      <c r="BY897" s="194"/>
      <c r="BZ897" s="194"/>
      <c r="CA897" s="194"/>
      <c r="CB897" s="194"/>
      <c r="CC897" s="194"/>
      <c r="CD897" s="194"/>
      <c r="CE897" s="194"/>
      <c r="CF897" s="194"/>
      <c r="CG897" s="194"/>
      <c r="CH897" s="194"/>
      <c r="CI897" s="194"/>
      <c r="CJ897" s="194"/>
      <c r="CK897" s="194"/>
      <c r="CL897" s="194"/>
      <c r="CM897" s="194"/>
      <c r="CN897" s="194"/>
    </row>
    <row r="898" spans="4:92" ht="14.25" customHeight="1" x14ac:dyDescent="0.35">
      <c r="D898" s="130" t="s">
        <v>678</v>
      </c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 t="s">
        <v>718</v>
      </c>
      <c r="W898" s="130"/>
      <c r="X898" s="130"/>
      <c r="Y898" s="130"/>
      <c r="Z898" s="130"/>
      <c r="AA898" s="130"/>
      <c r="AB898" s="130"/>
      <c r="AC898" s="130"/>
      <c r="AD898" s="130"/>
      <c r="AE898" s="130"/>
      <c r="AF898" s="130"/>
      <c r="AG898" s="130"/>
      <c r="AH898" s="130"/>
      <c r="AI898" s="130"/>
      <c r="AJ898" s="130"/>
      <c r="AK898" s="130"/>
      <c r="AL898" s="130"/>
      <c r="AM898" s="130"/>
      <c r="AN898" s="130"/>
      <c r="AO898" s="130"/>
      <c r="AP898" s="130"/>
      <c r="AQ898" s="130"/>
      <c r="AR898" s="130"/>
      <c r="AS898" s="130"/>
      <c r="AT898" s="130"/>
      <c r="AU898" s="130"/>
      <c r="AV898" s="130"/>
      <c r="AW898" s="130"/>
      <c r="AX898" s="130"/>
      <c r="AY898" s="130"/>
      <c r="AZ898" s="130"/>
      <c r="BA898" s="130"/>
      <c r="BB898" s="130"/>
      <c r="BC898" s="130"/>
      <c r="BD898" s="130"/>
      <c r="BE898" s="130"/>
      <c r="BF898" s="130"/>
      <c r="BG898" s="130"/>
      <c r="BH898" s="130"/>
      <c r="BI898" s="130"/>
      <c r="BJ898" s="130"/>
      <c r="BK898" s="130"/>
      <c r="BL898" s="130"/>
      <c r="BM898" s="130"/>
      <c r="BN898" s="130"/>
      <c r="BO898" s="130"/>
      <c r="BP898" s="130"/>
      <c r="BQ898" s="130"/>
      <c r="BR898" s="130"/>
      <c r="BS898" s="130"/>
      <c r="BT898" s="130"/>
      <c r="BU898" s="130"/>
      <c r="BV898" s="130"/>
      <c r="BW898" s="130"/>
      <c r="BX898" s="130"/>
      <c r="BY898" s="130"/>
      <c r="BZ898" s="130"/>
      <c r="CA898" s="130"/>
      <c r="CB898" s="130"/>
      <c r="CC898" s="130"/>
      <c r="CD898" s="130"/>
      <c r="CE898" s="130"/>
      <c r="CF898" s="130"/>
      <c r="CG898" s="130"/>
      <c r="CH898" s="130"/>
      <c r="CI898" s="130"/>
      <c r="CJ898" s="130"/>
      <c r="CK898" s="130"/>
      <c r="CL898" s="130"/>
      <c r="CM898" s="130"/>
      <c r="CN898" s="130"/>
    </row>
    <row r="899" spans="4:92" ht="14.25" customHeight="1" x14ac:dyDescent="0.35"/>
    <row r="900" spans="4:92" ht="14.25" customHeight="1" x14ac:dyDescent="0.35">
      <c r="D900" s="260" t="s">
        <v>716</v>
      </c>
      <c r="E900" s="260"/>
      <c r="F900" s="260"/>
      <c r="G900" s="260"/>
      <c r="H900" s="260"/>
      <c r="I900" s="260"/>
      <c r="J900" s="260"/>
      <c r="K900" s="260"/>
      <c r="L900" s="260"/>
      <c r="M900" s="260"/>
      <c r="N900" s="260"/>
      <c r="O900" s="260"/>
      <c r="P900" s="260"/>
      <c r="Q900" s="260"/>
      <c r="R900" s="260"/>
      <c r="S900" s="260"/>
      <c r="T900" s="260"/>
      <c r="U900" s="260"/>
      <c r="V900" s="260"/>
      <c r="W900" s="260"/>
      <c r="X900" s="260"/>
      <c r="Y900" s="260"/>
      <c r="Z900" s="260"/>
      <c r="AA900" s="260"/>
      <c r="AB900" s="260"/>
      <c r="AC900" s="260"/>
      <c r="AD900" s="260"/>
      <c r="AE900" s="260"/>
      <c r="AF900" s="260"/>
      <c r="AG900" s="260"/>
      <c r="AH900" s="260"/>
      <c r="AI900" s="260"/>
      <c r="AJ900" s="260"/>
      <c r="AK900" s="260"/>
      <c r="AL900" s="260"/>
      <c r="AM900" s="260"/>
      <c r="AN900" s="260"/>
      <c r="AO900" s="260"/>
      <c r="AP900" s="260"/>
      <c r="AQ900" s="260"/>
      <c r="AR900" s="260"/>
      <c r="AS900" s="260"/>
      <c r="AT900" s="260"/>
      <c r="AW900" s="260" t="s">
        <v>508</v>
      </c>
      <c r="AX900" s="260"/>
      <c r="AY900" s="260"/>
      <c r="AZ900" s="260"/>
      <c r="BA900" s="260"/>
      <c r="BB900" s="260"/>
      <c r="BC900" s="260"/>
      <c r="BD900" s="260"/>
      <c r="BE900" s="260"/>
      <c r="BF900" s="260"/>
      <c r="BG900" s="260"/>
      <c r="BH900" s="260"/>
      <c r="BI900" s="260"/>
      <c r="BJ900" s="260"/>
      <c r="BK900" s="260"/>
      <c r="BL900" s="260"/>
      <c r="BM900" s="260"/>
      <c r="BN900" s="260"/>
      <c r="BO900" s="260"/>
      <c r="BP900" s="260"/>
      <c r="BQ900" s="260"/>
      <c r="BR900" s="260"/>
      <c r="BS900" s="260"/>
      <c r="BT900" s="260"/>
      <c r="BU900" s="260"/>
      <c r="BV900" s="260"/>
      <c r="BW900" s="260"/>
      <c r="BX900" s="260"/>
      <c r="BY900" s="260"/>
      <c r="BZ900" s="260"/>
      <c r="CA900" s="260"/>
      <c r="CB900" s="260"/>
      <c r="CC900" s="260"/>
      <c r="CD900" s="260"/>
      <c r="CE900" s="260"/>
      <c r="CF900" s="260"/>
      <c r="CG900" s="260"/>
      <c r="CH900" s="260"/>
      <c r="CI900" s="260"/>
      <c r="CJ900" s="260"/>
      <c r="CK900" s="260"/>
      <c r="CL900" s="260"/>
      <c r="CM900" s="260"/>
    </row>
    <row r="901" spans="4:92" ht="14.25" customHeight="1" x14ac:dyDescent="0.35">
      <c r="D901" s="261"/>
      <c r="E901" s="261"/>
      <c r="F901" s="261"/>
      <c r="G901" s="261"/>
      <c r="H901" s="261"/>
      <c r="I901" s="261"/>
      <c r="J901" s="261"/>
      <c r="K901" s="261"/>
      <c r="L901" s="261"/>
      <c r="M901" s="261"/>
      <c r="N901" s="261"/>
      <c r="O901" s="261"/>
      <c r="P901" s="261"/>
      <c r="Q901" s="261"/>
      <c r="R901" s="261"/>
      <c r="S901" s="261"/>
      <c r="T901" s="261"/>
      <c r="U901" s="261"/>
      <c r="V901" s="261"/>
      <c r="W901" s="261"/>
      <c r="X901" s="261"/>
      <c r="Y901" s="261"/>
      <c r="Z901" s="261"/>
      <c r="AA901" s="261"/>
      <c r="AB901" s="261"/>
      <c r="AC901" s="261"/>
      <c r="AD901" s="261"/>
      <c r="AE901" s="261"/>
      <c r="AF901" s="261"/>
      <c r="AG901" s="261"/>
      <c r="AH901" s="261"/>
      <c r="AI901" s="261"/>
      <c r="AJ901" s="261"/>
      <c r="AK901" s="261"/>
      <c r="AL901" s="261"/>
      <c r="AM901" s="261"/>
      <c r="AN901" s="261"/>
      <c r="AO901" s="261"/>
      <c r="AP901" s="261"/>
      <c r="AQ901" s="261"/>
      <c r="AR901" s="261"/>
      <c r="AS901" s="261"/>
      <c r="AT901" s="261"/>
      <c r="AW901" s="260"/>
      <c r="AX901" s="260"/>
      <c r="AY901" s="260"/>
      <c r="AZ901" s="260"/>
      <c r="BA901" s="260"/>
      <c r="BB901" s="260"/>
      <c r="BC901" s="260"/>
      <c r="BD901" s="260"/>
      <c r="BE901" s="260"/>
      <c r="BF901" s="260"/>
      <c r="BG901" s="260"/>
      <c r="BH901" s="260"/>
      <c r="BI901" s="260"/>
      <c r="BJ901" s="260"/>
      <c r="BK901" s="260"/>
      <c r="BL901" s="260"/>
      <c r="BM901" s="260"/>
      <c r="BN901" s="260"/>
      <c r="BO901" s="260"/>
      <c r="BP901" s="260"/>
      <c r="BQ901" s="260"/>
      <c r="BR901" s="260"/>
      <c r="BS901" s="260"/>
      <c r="BT901" s="260"/>
      <c r="BU901" s="260"/>
      <c r="BV901" s="260"/>
      <c r="BW901" s="260"/>
      <c r="BX901" s="260"/>
      <c r="BY901" s="260"/>
      <c r="BZ901" s="260"/>
      <c r="CA901" s="260"/>
      <c r="CB901" s="260"/>
      <c r="CC901" s="260"/>
      <c r="CD901" s="260"/>
      <c r="CE901" s="260"/>
      <c r="CF901" s="260"/>
      <c r="CG901" s="260"/>
      <c r="CH901" s="260"/>
      <c r="CI901" s="260"/>
      <c r="CJ901" s="260"/>
      <c r="CK901" s="260"/>
      <c r="CL901" s="260"/>
      <c r="CM901" s="260"/>
    </row>
    <row r="902" spans="4:92" ht="14.25" customHeight="1" x14ac:dyDescent="0.35">
      <c r="D902" s="197" t="s">
        <v>503</v>
      </c>
      <c r="E902" s="197"/>
      <c r="F902" s="197"/>
      <c r="G902" s="197"/>
      <c r="H902" s="197"/>
      <c r="I902" s="197"/>
      <c r="J902" s="197"/>
      <c r="K902" s="197"/>
      <c r="L902" s="197"/>
      <c r="M902" s="197"/>
      <c r="N902" s="197"/>
      <c r="O902" s="197"/>
      <c r="P902" s="197"/>
      <c r="Q902" s="197"/>
      <c r="R902" s="197"/>
      <c r="S902" s="197"/>
      <c r="T902" s="197"/>
      <c r="U902" s="197"/>
      <c r="V902" s="197"/>
      <c r="W902" s="197"/>
      <c r="X902" s="197"/>
      <c r="Y902" s="197"/>
      <c r="Z902" s="197" t="s">
        <v>504</v>
      </c>
      <c r="AA902" s="197"/>
      <c r="AB902" s="197"/>
      <c r="AC902" s="197"/>
      <c r="AD902" s="197"/>
      <c r="AE902" s="197"/>
      <c r="AF902" s="197"/>
      <c r="AG902" s="197"/>
      <c r="AH902" s="197"/>
      <c r="AI902" s="197"/>
      <c r="AJ902" s="197"/>
      <c r="AK902" s="197"/>
      <c r="AL902" s="197"/>
      <c r="AM902" s="197"/>
      <c r="AN902" s="197"/>
      <c r="AO902" s="197"/>
      <c r="AP902" s="197"/>
      <c r="AQ902" s="197"/>
      <c r="AR902" s="197"/>
      <c r="AS902" s="197"/>
      <c r="AT902" s="197"/>
      <c r="AU902" s="7"/>
      <c r="AV902" s="215" t="s">
        <v>509</v>
      </c>
      <c r="AW902" s="216"/>
      <c r="AX902" s="216"/>
      <c r="AY902" s="216"/>
      <c r="AZ902" s="216"/>
      <c r="BA902" s="216"/>
      <c r="BB902" s="216"/>
      <c r="BC902" s="216"/>
      <c r="BD902" s="216"/>
      <c r="BE902" s="216"/>
      <c r="BF902" s="216"/>
      <c r="BG902" s="216"/>
      <c r="BH902" s="216"/>
      <c r="BI902" s="216"/>
      <c r="BJ902" s="216"/>
      <c r="BK902" s="217"/>
      <c r="BL902" s="215" t="s">
        <v>510</v>
      </c>
      <c r="BM902" s="216"/>
      <c r="BN902" s="216"/>
      <c r="BO902" s="216"/>
      <c r="BP902" s="216"/>
      <c r="BQ902" s="216"/>
      <c r="BR902" s="216"/>
      <c r="BS902" s="197" t="s">
        <v>511</v>
      </c>
      <c r="BT902" s="197"/>
      <c r="BU902" s="197"/>
      <c r="BV902" s="197"/>
      <c r="BW902" s="197"/>
      <c r="BX902" s="197"/>
      <c r="BY902" s="197"/>
      <c r="BZ902" s="197" t="s">
        <v>512</v>
      </c>
      <c r="CA902" s="197"/>
      <c r="CB902" s="197"/>
      <c r="CC902" s="197"/>
      <c r="CD902" s="197"/>
      <c r="CE902" s="197"/>
      <c r="CF902" s="197"/>
      <c r="CG902" s="215" t="s">
        <v>513</v>
      </c>
      <c r="CH902" s="216"/>
      <c r="CI902" s="216"/>
      <c r="CJ902" s="216"/>
      <c r="CK902" s="216"/>
      <c r="CL902" s="216"/>
      <c r="CM902" s="216"/>
      <c r="CN902" s="217"/>
    </row>
    <row r="903" spans="4:92" ht="14.25" customHeight="1" x14ac:dyDescent="0.35">
      <c r="D903" s="197"/>
      <c r="E903" s="197"/>
      <c r="F903" s="197"/>
      <c r="G903" s="197"/>
      <c r="H903" s="197"/>
      <c r="I903" s="197"/>
      <c r="J903" s="197"/>
      <c r="K903" s="197"/>
      <c r="L903" s="197"/>
      <c r="M903" s="197"/>
      <c r="N903" s="197"/>
      <c r="O903" s="197"/>
      <c r="P903" s="197"/>
      <c r="Q903" s="197"/>
      <c r="R903" s="197"/>
      <c r="S903" s="197"/>
      <c r="T903" s="197"/>
      <c r="U903" s="197"/>
      <c r="V903" s="197"/>
      <c r="W903" s="197"/>
      <c r="X903" s="197"/>
      <c r="Y903" s="197"/>
      <c r="Z903" s="195" t="s">
        <v>505</v>
      </c>
      <c r="AA903" s="196"/>
      <c r="AB903" s="196"/>
      <c r="AC903" s="196"/>
      <c r="AD903" s="196"/>
      <c r="AE903" s="198"/>
      <c r="AF903" s="195" t="s">
        <v>506</v>
      </c>
      <c r="AG903" s="196"/>
      <c r="AH903" s="196"/>
      <c r="AI903" s="196"/>
      <c r="AJ903" s="196"/>
      <c r="AK903" s="196"/>
      <c r="AL903" s="196"/>
      <c r="AM903" s="198"/>
      <c r="AN903" s="195" t="s">
        <v>507</v>
      </c>
      <c r="AO903" s="196"/>
      <c r="AP903" s="196"/>
      <c r="AQ903" s="196"/>
      <c r="AR903" s="196"/>
      <c r="AS903" s="196"/>
      <c r="AT903" s="198"/>
      <c r="AU903" s="7"/>
      <c r="AV903" s="221"/>
      <c r="AW903" s="222"/>
      <c r="AX903" s="222"/>
      <c r="AY903" s="222"/>
      <c r="AZ903" s="222"/>
      <c r="BA903" s="222"/>
      <c r="BB903" s="222"/>
      <c r="BC903" s="222"/>
      <c r="BD903" s="222"/>
      <c r="BE903" s="222"/>
      <c r="BF903" s="222"/>
      <c r="BG903" s="222"/>
      <c r="BH903" s="222"/>
      <c r="BI903" s="222"/>
      <c r="BJ903" s="222"/>
      <c r="BK903" s="223"/>
      <c r="BL903" s="218"/>
      <c r="BM903" s="219"/>
      <c r="BN903" s="219"/>
      <c r="BO903" s="219"/>
      <c r="BP903" s="219"/>
      <c r="BQ903" s="219"/>
      <c r="BR903" s="219"/>
      <c r="BS903" s="197"/>
      <c r="BT903" s="197"/>
      <c r="BU903" s="197"/>
      <c r="BV903" s="197"/>
      <c r="BW903" s="197"/>
      <c r="BX903" s="197"/>
      <c r="BY903" s="197"/>
      <c r="BZ903" s="197"/>
      <c r="CA903" s="197"/>
      <c r="CB903" s="197"/>
      <c r="CC903" s="197"/>
      <c r="CD903" s="197"/>
      <c r="CE903" s="197"/>
      <c r="CF903" s="197"/>
      <c r="CG903" s="221"/>
      <c r="CH903" s="222"/>
      <c r="CI903" s="222"/>
      <c r="CJ903" s="222"/>
      <c r="CK903" s="222"/>
      <c r="CL903" s="222"/>
      <c r="CM903" s="222"/>
      <c r="CN903" s="223"/>
    </row>
    <row r="904" spans="4:92" ht="14.25" customHeight="1" x14ac:dyDescent="0.35">
      <c r="D904" s="224"/>
      <c r="E904" s="225"/>
      <c r="F904" s="225"/>
      <c r="G904" s="225"/>
      <c r="H904" s="225"/>
      <c r="I904" s="225"/>
      <c r="J904" s="225"/>
      <c r="K904" s="225"/>
      <c r="L904" s="225"/>
      <c r="M904" s="225"/>
      <c r="N904" s="225"/>
      <c r="O904" s="225"/>
      <c r="P904" s="225"/>
      <c r="Q904" s="225"/>
      <c r="R904" s="225"/>
      <c r="S904" s="225"/>
      <c r="T904" s="225"/>
      <c r="U904" s="225"/>
      <c r="V904" s="225"/>
      <c r="W904" s="225"/>
      <c r="X904" s="225"/>
      <c r="Y904" s="226"/>
      <c r="Z904" s="224"/>
      <c r="AA904" s="225"/>
      <c r="AB904" s="225"/>
      <c r="AC904" s="225"/>
      <c r="AD904" s="225"/>
      <c r="AE904" s="226"/>
      <c r="AF904" s="224"/>
      <c r="AG904" s="225"/>
      <c r="AH904" s="225"/>
      <c r="AI904" s="225"/>
      <c r="AJ904" s="225"/>
      <c r="AK904" s="225"/>
      <c r="AL904" s="225"/>
      <c r="AM904" s="226"/>
      <c r="AN904" s="224"/>
      <c r="AO904" s="225"/>
      <c r="AP904" s="225"/>
      <c r="AQ904" s="225"/>
      <c r="AR904" s="225"/>
      <c r="AS904" s="225"/>
      <c r="AT904" s="226"/>
      <c r="AV904" s="243" t="s">
        <v>812</v>
      </c>
      <c r="AW904" s="243"/>
      <c r="AX904" s="243"/>
      <c r="AY904" s="243"/>
      <c r="AZ904" s="243"/>
      <c r="BA904" s="243"/>
      <c r="BB904" s="243"/>
      <c r="BC904" s="243"/>
      <c r="BD904" s="243"/>
      <c r="BE904" s="243"/>
      <c r="BF904" s="243"/>
      <c r="BG904" s="243"/>
      <c r="BH904" s="243"/>
      <c r="BI904" s="243"/>
      <c r="BJ904" s="243"/>
      <c r="BK904" s="243"/>
      <c r="BL904" s="213">
        <v>1</v>
      </c>
      <c r="BM904" s="213"/>
      <c r="BN904" s="213"/>
      <c r="BO904" s="213"/>
      <c r="BP904" s="213"/>
      <c r="BQ904" s="213"/>
      <c r="BR904" s="213"/>
      <c r="BS904" s="224">
        <v>361</v>
      </c>
      <c r="BT904" s="225"/>
      <c r="BU904" s="225"/>
      <c r="BV904" s="225"/>
      <c r="BW904" s="225"/>
      <c r="BX904" s="225"/>
      <c r="BY904" s="226"/>
      <c r="BZ904" s="224">
        <v>14</v>
      </c>
      <c r="CA904" s="225"/>
      <c r="CB904" s="225"/>
      <c r="CC904" s="225"/>
      <c r="CD904" s="225"/>
      <c r="CE904" s="225"/>
      <c r="CF904" s="226"/>
      <c r="CG904" s="213">
        <f>SUM(BL904:CF904)</f>
        <v>376</v>
      </c>
      <c r="CH904" s="213"/>
      <c r="CI904" s="213"/>
      <c r="CJ904" s="213"/>
      <c r="CK904" s="213"/>
      <c r="CL904" s="213"/>
      <c r="CM904" s="213"/>
      <c r="CN904" s="213"/>
    </row>
    <row r="905" spans="4:92" ht="14.25" customHeight="1" x14ac:dyDescent="0.35">
      <c r="D905" s="224"/>
      <c r="E905" s="225"/>
      <c r="F905" s="225"/>
      <c r="G905" s="225"/>
      <c r="H905" s="225"/>
      <c r="I905" s="225"/>
      <c r="J905" s="225"/>
      <c r="K905" s="225"/>
      <c r="L905" s="225"/>
      <c r="M905" s="225"/>
      <c r="N905" s="225"/>
      <c r="O905" s="225"/>
      <c r="P905" s="225"/>
      <c r="Q905" s="225"/>
      <c r="R905" s="225"/>
      <c r="S905" s="225"/>
      <c r="T905" s="225"/>
      <c r="U905" s="225"/>
      <c r="V905" s="225"/>
      <c r="W905" s="225"/>
      <c r="X905" s="225"/>
      <c r="Y905" s="226"/>
      <c r="Z905" s="224"/>
      <c r="AA905" s="225"/>
      <c r="AB905" s="225"/>
      <c r="AC905" s="225"/>
      <c r="AD905" s="225"/>
      <c r="AE905" s="226"/>
      <c r="AF905" s="224"/>
      <c r="AG905" s="225"/>
      <c r="AH905" s="225"/>
      <c r="AI905" s="225"/>
      <c r="AJ905" s="225"/>
      <c r="AK905" s="225"/>
      <c r="AL905" s="225"/>
      <c r="AM905" s="226"/>
      <c r="AN905" s="224"/>
      <c r="AO905" s="225"/>
      <c r="AP905" s="225"/>
      <c r="AQ905" s="225"/>
      <c r="AR905" s="225"/>
      <c r="AS905" s="225"/>
      <c r="AT905" s="226"/>
      <c r="AV905" s="243"/>
      <c r="AW905" s="243"/>
      <c r="AX905" s="243"/>
      <c r="AY905" s="243"/>
      <c r="AZ905" s="243"/>
      <c r="BA905" s="243"/>
      <c r="BB905" s="243"/>
      <c r="BC905" s="243"/>
      <c r="BD905" s="243"/>
      <c r="BE905" s="243"/>
      <c r="BF905" s="243"/>
      <c r="BG905" s="243"/>
      <c r="BH905" s="243"/>
      <c r="BI905" s="243"/>
      <c r="BJ905" s="243"/>
      <c r="BK905" s="243"/>
      <c r="BL905" s="213"/>
      <c r="BM905" s="213"/>
      <c r="BN905" s="213"/>
      <c r="BO905" s="213"/>
      <c r="BP905" s="213"/>
      <c r="BQ905" s="213"/>
      <c r="BR905" s="213"/>
      <c r="BS905" s="224"/>
      <c r="BT905" s="225"/>
      <c r="BU905" s="225"/>
      <c r="BV905" s="225"/>
      <c r="BW905" s="225"/>
      <c r="BX905" s="225"/>
      <c r="BY905" s="226"/>
      <c r="BZ905" s="224"/>
      <c r="CA905" s="225"/>
      <c r="CB905" s="225"/>
      <c r="CC905" s="225"/>
      <c r="CD905" s="225"/>
      <c r="CE905" s="225"/>
      <c r="CF905" s="226"/>
      <c r="CG905" s="213"/>
      <c r="CH905" s="213"/>
      <c r="CI905" s="213"/>
      <c r="CJ905" s="213"/>
      <c r="CK905" s="213"/>
      <c r="CL905" s="213"/>
      <c r="CM905" s="213"/>
      <c r="CN905" s="213"/>
    </row>
    <row r="906" spans="4:92" ht="14.25" customHeight="1" x14ac:dyDescent="0.35">
      <c r="D906" s="224"/>
      <c r="E906" s="225"/>
      <c r="F906" s="225"/>
      <c r="G906" s="225"/>
      <c r="H906" s="225"/>
      <c r="I906" s="225"/>
      <c r="J906" s="225"/>
      <c r="K906" s="225"/>
      <c r="L906" s="225"/>
      <c r="M906" s="225"/>
      <c r="N906" s="225"/>
      <c r="O906" s="225"/>
      <c r="P906" s="225"/>
      <c r="Q906" s="225"/>
      <c r="R906" s="225"/>
      <c r="S906" s="225"/>
      <c r="T906" s="225"/>
      <c r="U906" s="225"/>
      <c r="V906" s="225"/>
      <c r="W906" s="225"/>
      <c r="X906" s="225"/>
      <c r="Y906" s="226"/>
      <c r="Z906" s="224"/>
      <c r="AA906" s="225"/>
      <c r="AB906" s="225"/>
      <c r="AC906" s="225"/>
      <c r="AD906" s="225"/>
      <c r="AE906" s="226"/>
      <c r="AF906" s="224"/>
      <c r="AG906" s="225"/>
      <c r="AH906" s="225"/>
      <c r="AI906" s="225"/>
      <c r="AJ906" s="225"/>
      <c r="AK906" s="225"/>
      <c r="AL906" s="225"/>
      <c r="AM906" s="226"/>
      <c r="AN906" s="224"/>
      <c r="AO906" s="225"/>
      <c r="AP906" s="225"/>
      <c r="AQ906" s="225"/>
      <c r="AR906" s="225"/>
      <c r="AS906" s="225"/>
      <c r="AT906" s="226"/>
      <c r="AV906" s="243"/>
      <c r="AW906" s="243"/>
      <c r="AX906" s="243"/>
      <c r="AY906" s="243"/>
      <c r="AZ906" s="243"/>
      <c r="BA906" s="243"/>
      <c r="BB906" s="243"/>
      <c r="BC906" s="243"/>
      <c r="BD906" s="243"/>
      <c r="BE906" s="243"/>
      <c r="BF906" s="243"/>
      <c r="BG906" s="243"/>
      <c r="BH906" s="243"/>
      <c r="BI906" s="243"/>
      <c r="BJ906" s="243"/>
      <c r="BK906" s="243"/>
      <c r="BL906" s="213"/>
      <c r="BM906" s="213"/>
      <c r="BN906" s="213"/>
      <c r="BO906" s="213"/>
      <c r="BP906" s="213"/>
      <c r="BQ906" s="213"/>
      <c r="BR906" s="213"/>
      <c r="BS906" s="224"/>
      <c r="BT906" s="225"/>
      <c r="BU906" s="225"/>
      <c r="BV906" s="225"/>
      <c r="BW906" s="225"/>
      <c r="BX906" s="225"/>
      <c r="BY906" s="226"/>
      <c r="BZ906" s="224"/>
      <c r="CA906" s="225"/>
      <c r="CB906" s="225"/>
      <c r="CC906" s="225"/>
      <c r="CD906" s="225"/>
      <c r="CE906" s="225"/>
      <c r="CF906" s="226"/>
      <c r="CG906" s="213"/>
      <c r="CH906" s="213"/>
      <c r="CI906" s="213"/>
      <c r="CJ906" s="213"/>
      <c r="CK906" s="213"/>
      <c r="CL906" s="213"/>
      <c r="CM906" s="213"/>
      <c r="CN906" s="213"/>
    </row>
    <row r="907" spans="4:92" ht="14.25" customHeight="1" x14ac:dyDescent="0.35">
      <c r="D907" s="224"/>
      <c r="E907" s="225"/>
      <c r="F907" s="225"/>
      <c r="G907" s="225"/>
      <c r="H907" s="225"/>
      <c r="I907" s="225"/>
      <c r="J907" s="225"/>
      <c r="K907" s="225"/>
      <c r="L907" s="225"/>
      <c r="M907" s="225"/>
      <c r="N907" s="225"/>
      <c r="O907" s="225"/>
      <c r="P907" s="225"/>
      <c r="Q907" s="225"/>
      <c r="R907" s="225"/>
      <c r="S907" s="225"/>
      <c r="T907" s="225"/>
      <c r="U907" s="225"/>
      <c r="V907" s="225"/>
      <c r="W907" s="225"/>
      <c r="X907" s="225"/>
      <c r="Y907" s="226"/>
      <c r="Z907" s="224"/>
      <c r="AA907" s="225"/>
      <c r="AB907" s="225"/>
      <c r="AC907" s="225"/>
      <c r="AD907" s="225"/>
      <c r="AE907" s="226"/>
      <c r="AF907" s="224"/>
      <c r="AG907" s="225"/>
      <c r="AH907" s="225"/>
      <c r="AI907" s="225"/>
      <c r="AJ907" s="225"/>
      <c r="AK907" s="225"/>
      <c r="AL907" s="225"/>
      <c r="AM907" s="226"/>
      <c r="AN907" s="224"/>
      <c r="AO907" s="225"/>
      <c r="AP907" s="225"/>
      <c r="AQ907" s="225"/>
      <c r="AR907" s="225"/>
      <c r="AS907" s="225"/>
      <c r="AT907" s="226"/>
      <c r="AV907" s="243"/>
      <c r="AW907" s="243"/>
      <c r="AX907" s="243"/>
      <c r="AY907" s="243"/>
      <c r="AZ907" s="243"/>
      <c r="BA907" s="243"/>
      <c r="BB907" s="243"/>
      <c r="BC907" s="243"/>
      <c r="BD907" s="243"/>
      <c r="BE907" s="243"/>
      <c r="BF907" s="243"/>
      <c r="BG907" s="243"/>
      <c r="BH907" s="243"/>
      <c r="BI907" s="243"/>
      <c r="BJ907" s="243"/>
      <c r="BK907" s="243"/>
      <c r="BL907" s="213"/>
      <c r="BM907" s="213"/>
      <c r="BN907" s="213"/>
      <c r="BO907" s="213"/>
      <c r="BP907" s="213"/>
      <c r="BQ907" s="213"/>
      <c r="BR907" s="213"/>
      <c r="BS907" s="224"/>
      <c r="BT907" s="225"/>
      <c r="BU907" s="225"/>
      <c r="BV907" s="225"/>
      <c r="BW907" s="225"/>
      <c r="BX907" s="225"/>
      <c r="BY907" s="226"/>
      <c r="BZ907" s="224"/>
      <c r="CA907" s="225"/>
      <c r="CB907" s="225"/>
      <c r="CC907" s="225"/>
      <c r="CD907" s="225"/>
      <c r="CE907" s="225"/>
      <c r="CF907" s="226"/>
      <c r="CG907" s="213"/>
      <c r="CH907" s="213"/>
      <c r="CI907" s="213"/>
      <c r="CJ907" s="213"/>
      <c r="CK907" s="213"/>
      <c r="CL907" s="213"/>
      <c r="CM907" s="213"/>
      <c r="CN907" s="213"/>
    </row>
    <row r="908" spans="4:92" ht="14.25" customHeight="1" x14ac:dyDescent="0.35">
      <c r="D908" s="224"/>
      <c r="E908" s="225"/>
      <c r="F908" s="225"/>
      <c r="G908" s="225"/>
      <c r="H908" s="225"/>
      <c r="I908" s="225"/>
      <c r="J908" s="225"/>
      <c r="K908" s="225"/>
      <c r="L908" s="225"/>
      <c r="M908" s="225"/>
      <c r="N908" s="225"/>
      <c r="O908" s="225"/>
      <c r="P908" s="225"/>
      <c r="Q908" s="225"/>
      <c r="R908" s="225"/>
      <c r="S908" s="225"/>
      <c r="T908" s="225"/>
      <c r="U908" s="225"/>
      <c r="V908" s="225"/>
      <c r="W908" s="225"/>
      <c r="X908" s="225"/>
      <c r="Y908" s="226"/>
      <c r="Z908" s="224"/>
      <c r="AA908" s="225"/>
      <c r="AB908" s="225"/>
      <c r="AC908" s="225"/>
      <c r="AD908" s="225"/>
      <c r="AE908" s="226"/>
      <c r="AF908" s="224"/>
      <c r="AG908" s="225"/>
      <c r="AH908" s="225"/>
      <c r="AI908" s="225"/>
      <c r="AJ908" s="225"/>
      <c r="AK908" s="225"/>
      <c r="AL908" s="225"/>
      <c r="AM908" s="226"/>
      <c r="AN908" s="224"/>
      <c r="AO908" s="225"/>
      <c r="AP908" s="225"/>
      <c r="AQ908" s="225"/>
      <c r="AR908" s="225"/>
      <c r="AS908" s="225"/>
      <c r="AT908" s="226"/>
      <c r="AV908" s="243"/>
      <c r="AW908" s="243"/>
      <c r="AX908" s="243"/>
      <c r="AY908" s="243"/>
      <c r="AZ908" s="243"/>
      <c r="BA908" s="243"/>
      <c r="BB908" s="243"/>
      <c r="BC908" s="243"/>
      <c r="BD908" s="243"/>
      <c r="BE908" s="243"/>
      <c r="BF908" s="243"/>
      <c r="BG908" s="243"/>
      <c r="BH908" s="243"/>
      <c r="BI908" s="243"/>
      <c r="BJ908" s="243"/>
      <c r="BK908" s="243"/>
      <c r="BL908" s="213"/>
      <c r="BM908" s="213"/>
      <c r="BN908" s="213"/>
      <c r="BO908" s="213"/>
      <c r="BP908" s="213"/>
      <c r="BQ908" s="213"/>
      <c r="BR908" s="213"/>
      <c r="BS908" s="224"/>
      <c r="BT908" s="225"/>
      <c r="BU908" s="225"/>
      <c r="BV908" s="225"/>
      <c r="BW908" s="225"/>
      <c r="BX908" s="225"/>
      <c r="BY908" s="226"/>
      <c r="BZ908" s="224"/>
      <c r="CA908" s="225"/>
      <c r="CB908" s="225"/>
      <c r="CC908" s="225"/>
      <c r="CD908" s="225"/>
      <c r="CE908" s="225"/>
      <c r="CF908" s="226"/>
      <c r="CG908" s="213"/>
      <c r="CH908" s="213"/>
      <c r="CI908" s="213"/>
      <c r="CJ908" s="213"/>
      <c r="CK908" s="213"/>
      <c r="CL908" s="213"/>
      <c r="CM908" s="213"/>
      <c r="CN908" s="213"/>
    </row>
    <row r="909" spans="4:92" ht="14.25" customHeight="1" x14ac:dyDescent="0.35">
      <c r="D909" s="224"/>
      <c r="E909" s="225"/>
      <c r="F909" s="225"/>
      <c r="G909" s="225"/>
      <c r="H909" s="225"/>
      <c r="I909" s="225"/>
      <c r="J909" s="225"/>
      <c r="K909" s="225"/>
      <c r="L909" s="225"/>
      <c r="M909" s="225"/>
      <c r="N909" s="225"/>
      <c r="O909" s="225"/>
      <c r="P909" s="225"/>
      <c r="Q909" s="225"/>
      <c r="R909" s="225"/>
      <c r="S909" s="225"/>
      <c r="T909" s="225"/>
      <c r="U909" s="225"/>
      <c r="V909" s="225"/>
      <c r="W909" s="225"/>
      <c r="X909" s="225"/>
      <c r="Y909" s="226"/>
      <c r="Z909" s="224"/>
      <c r="AA909" s="225"/>
      <c r="AB909" s="225"/>
      <c r="AC909" s="225"/>
      <c r="AD909" s="225"/>
      <c r="AE909" s="226"/>
      <c r="AF909" s="224"/>
      <c r="AG909" s="225"/>
      <c r="AH909" s="225"/>
      <c r="AI909" s="225"/>
      <c r="AJ909" s="225"/>
      <c r="AK909" s="225"/>
      <c r="AL909" s="225"/>
      <c r="AM909" s="226"/>
      <c r="AN909" s="224"/>
      <c r="AO909" s="225"/>
      <c r="AP909" s="225"/>
      <c r="AQ909" s="225"/>
      <c r="AR909" s="225"/>
      <c r="AS909" s="225"/>
      <c r="AT909" s="226"/>
      <c r="AV909" s="243"/>
      <c r="AW909" s="243"/>
      <c r="AX909" s="243"/>
      <c r="AY909" s="243"/>
      <c r="AZ909" s="243"/>
      <c r="BA909" s="243"/>
      <c r="BB909" s="243"/>
      <c r="BC909" s="243"/>
      <c r="BD909" s="243"/>
      <c r="BE909" s="243"/>
      <c r="BF909" s="243"/>
      <c r="BG909" s="243"/>
      <c r="BH909" s="243"/>
      <c r="BI909" s="243"/>
      <c r="BJ909" s="243"/>
      <c r="BK909" s="243"/>
      <c r="BL909" s="213"/>
      <c r="BM909" s="213"/>
      <c r="BN909" s="213"/>
      <c r="BO909" s="213"/>
      <c r="BP909" s="213"/>
      <c r="BQ909" s="213"/>
      <c r="BR909" s="213"/>
      <c r="BS909" s="224"/>
      <c r="BT909" s="225"/>
      <c r="BU909" s="225"/>
      <c r="BV909" s="225"/>
      <c r="BW909" s="225"/>
      <c r="BX909" s="225"/>
      <c r="BY909" s="226"/>
      <c r="BZ909" s="224"/>
      <c r="CA909" s="225"/>
      <c r="CB909" s="225"/>
      <c r="CC909" s="225"/>
      <c r="CD909" s="225"/>
      <c r="CE909" s="225"/>
      <c r="CF909" s="226"/>
      <c r="CG909" s="213"/>
      <c r="CH909" s="213"/>
      <c r="CI909" s="213"/>
      <c r="CJ909" s="213"/>
      <c r="CK909" s="213"/>
      <c r="CL909" s="213"/>
      <c r="CM909" s="213"/>
      <c r="CN909" s="213"/>
    </row>
    <row r="910" spans="4:92" ht="14.25" customHeight="1" x14ac:dyDescent="0.35">
      <c r="D910" s="224"/>
      <c r="E910" s="225"/>
      <c r="F910" s="225"/>
      <c r="G910" s="225"/>
      <c r="H910" s="225"/>
      <c r="I910" s="225"/>
      <c r="J910" s="225"/>
      <c r="K910" s="225"/>
      <c r="L910" s="225"/>
      <c r="M910" s="225"/>
      <c r="N910" s="225"/>
      <c r="O910" s="225"/>
      <c r="P910" s="225"/>
      <c r="Q910" s="225"/>
      <c r="R910" s="225"/>
      <c r="S910" s="225"/>
      <c r="T910" s="225"/>
      <c r="U910" s="225"/>
      <c r="V910" s="225"/>
      <c r="W910" s="225"/>
      <c r="X910" s="225"/>
      <c r="Y910" s="226"/>
      <c r="Z910" s="224"/>
      <c r="AA910" s="225"/>
      <c r="AB910" s="225"/>
      <c r="AC910" s="225"/>
      <c r="AD910" s="225"/>
      <c r="AE910" s="226"/>
      <c r="AF910" s="224"/>
      <c r="AG910" s="225"/>
      <c r="AH910" s="225"/>
      <c r="AI910" s="225"/>
      <c r="AJ910" s="225"/>
      <c r="AK910" s="225"/>
      <c r="AL910" s="225"/>
      <c r="AM910" s="226"/>
      <c r="AN910" s="224"/>
      <c r="AO910" s="225"/>
      <c r="AP910" s="225"/>
      <c r="AQ910" s="225"/>
      <c r="AR910" s="225"/>
      <c r="AS910" s="225"/>
      <c r="AT910" s="226"/>
      <c r="AV910" s="243"/>
      <c r="AW910" s="243"/>
      <c r="AX910" s="243"/>
      <c r="AY910" s="243"/>
      <c r="AZ910" s="243"/>
      <c r="BA910" s="243"/>
      <c r="BB910" s="243"/>
      <c r="BC910" s="243"/>
      <c r="BD910" s="243"/>
      <c r="BE910" s="243"/>
      <c r="BF910" s="243"/>
      <c r="BG910" s="243"/>
      <c r="BH910" s="243"/>
      <c r="BI910" s="243"/>
      <c r="BJ910" s="243"/>
      <c r="BK910" s="243"/>
      <c r="BL910" s="213"/>
      <c r="BM910" s="213"/>
      <c r="BN910" s="213"/>
      <c r="BO910" s="213"/>
      <c r="BP910" s="213"/>
      <c r="BQ910" s="213"/>
      <c r="BR910" s="213"/>
      <c r="BS910" s="224"/>
      <c r="BT910" s="225"/>
      <c r="BU910" s="225"/>
      <c r="BV910" s="225"/>
      <c r="BW910" s="225"/>
      <c r="BX910" s="225"/>
      <c r="BY910" s="226"/>
      <c r="BZ910" s="224"/>
      <c r="CA910" s="225"/>
      <c r="CB910" s="225"/>
      <c r="CC910" s="225"/>
      <c r="CD910" s="225"/>
      <c r="CE910" s="225"/>
      <c r="CF910" s="226"/>
      <c r="CG910" s="213"/>
      <c r="CH910" s="213"/>
      <c r="CI910" s="213"/>
      <c r="CJ910" s="213"/>
      <c r="CK910" s="213"/>
      <c r="CL910" s="213"/>
      <c r="CM910" s="213"/>
      <c r="CN910" s="213"/>
    </row>
    <row r="911" spans="4:92" ht="14.25" customHeight="1" x14ac:dyDescent="0.35">
      <c r="D911" s="224"/>
      <c r="E911" s="225"/>
      <c r="F911" s="225"/>
      <c r="G911" s="225"/>
      <c r="H911" s="225"/>
      <c r="I911" s="225"/>
      <c r="J911" s="225"/>
      <c r="K911" s="225"/>
      <c r="L911" s="225"/>
      <c r="M911" s="225"/>
      <c r="N911" s="225"/>
      <c r="O911" s="225"/>
      <c r="P911" s="225"/>
      <c r="Q911" s="225"/>
      <c r="R911" s="225"/>
      <c r="S911" s="225"/>
      <c r="T911" s="225"/>
      <c r="U911" s="225"/>
      <c r="V911" s="225"/>
      <c r="W911" s="225"/>
      <c r="X911" s="225"/>
      <c r="Y911" s="226"/>
      <c r="Z911" s="224"/>
      <c r="AA911" s="225"/>
      <c r="AB911" s="225"/>
      <c r="AC911" s="225"/>
      <c r="AD911" s="225"/>
      <c r="AE911" s="226"/>
      <c r="AF911" s="224"/>
      <c r="AG911" s="225"/>
      <c r="AH911" s="225"/>
      <c r="AI911" s="225"/>
      <c r="AJ911" s="225"/>
      <c r="AK911" s="225"/>
      <c r="AL911" s="225"/>
      <c r="AM911" s="226"/>
      <c r="AN911" s="224"/>
      <c r="AO911" s="225"/>
      <c r="AP911" s="225"/>
      <c r="AQ911" s="225"/>
      <c r="AR911" s="225"/>
      <c r="AS911" s="225"/>
      <c r="AT911" s="226"/>
      <c r="AV911" s="243"/>
      <c r="AW911" s="243"/>
      <c r="AX911" s="243"/>
      <c r="AY911" s="243"/>
      <c r="AZ911" s="243"/>
      <c r="BA911" s="243"/>
      <c r="BB911" s="243"/>
      <c r="BC911" s="243"/>
      <c r="BD911" s="243"/>
      <c r="BE911" s="243"/>
      <c r="BF911" s="243"/>
      <c r="BG911" s="243"/>
      <c r="BH911" s="243"/>
      <c r="BI911" s="243"/>
      <c r="BJ911" s="243"/>
      <c r="BK911" s="243"/>
      <c r="BL911" s="213"/>
      <c r="BM911" s="213"/>
      <c r="BN911" s="213"/>
      <c r="BO911" s="213"/>
      <c r="BP911" s="213"/>
      <c r="BQ911" s="213"/>
      <c r="BR911" s="213"/>
      <c r="BS911" s="224"/>
      <c r="BT911" s="225"/>
      <c r="BU911" s="225"/>
      <c r="BV911" s="225"/>
      <c r="BW911" s="225"/>
      <c r="BX911" s="225"/>
      <c r="BY911" s="226"/>
      <c r="BZ911" s="224"/>
      <c r="CA911" s="225"/>
      <c r="CB911" s="225"/>
      <c r="CC911" s="225"/>
      <c r="CD911" s="225"/>
      <c r="CE911" s="225"/>
      <c r="CF911" s="226"/>
      <c r="CG911" s="213"/>
      <c r="CH911" s="213"/>
      <c r="CI911" s="213"/>
      <c r="CJ911" s="213"/>
      <c r="CK911" s="213"/>
      <c r="CL911" s="213"/>
      <c r="CM911" s="213"/>
      <c r="CN911" s="213"/>
    </row>
    <row r="912" spans="4:92" ht="14.25" customHeight="1" x14ac:dyDescent="0.35">
      <c r="D912" s="224"/>
      <c r="E912" s="225"/>
      <c r="F912" s="225"/>
      <c r="G912" s="225"/>
      <c r="H912" s="225"/>
      <c r="I912" s="225"/>
      <c r="J912" s="225"/>
      <c r="K912" s="225"/>
      <c r="L912" s="225"/>
      <c r="M912" s="225"/>
      <c r="N912" s="225"/>
      <c r="O912" s="225"/>
      <c r="P912" s="225"/>
      <c r="Q912" s="225"/>
      <c r="R912" s="225"/>
      <c r="S912" s="225"/>
      <c r="T912" s="225"/>
      <c r="U912" s="225"/>
      <c r="V912" s="225"/>
      <c r="W912" s="225"/>
      <c r="X912" s="225"/>
      <c r="Y912" s="226"/>
      <c r="Z912" s="224"/>
      <c r="AA912" s="225"/>
      <c r="AB912" s="225"/>
      <c r="AC912" s="225"/>
      <c r="AD912" s="225"/>
      <c r="AE912" s="226"/>
      <c r="AF912" s="224"/>
      <c r="AG912" s="225"/>
      <c r="AH912" s="225"/>
      <c r="AI912" s="225"/>
      <c r="AJ912" s="225"/>
      <c r="AK912" s="225"/>
      <c r="AL912" s="225"/>
      <c r="AM912" s="226"/>
      <c r="AN912" s="224"/>
      <c r="AO912" s="225"/>
      <c r="AP912" s="225"/>
      <c r="AQ912" s="225"/>
      <c r="AR912" s="225"/>
      <c r="AS912" s="225"/>
      <c r="AT912" s="226"/>
      <c r="AV912" s="243"/>
      <c r="AW912" s="243"/>
      <c r="AX912" s="243"/>
      <c r="AY912" s="243"/>
      <c r="AZ912" s="243"/>
      <c r="BA912" s="243"/>
      <c r="BB912" s="243"/>
      <c r="BC912" s="243"/>
      <c r="BD912" s="243"/>
      <c r="BE912" s="243"/>
      <c r="BF912" s="243"/>
      <c r="BG912" s="243"/>
      <c r="BH912" s="243"/>
      <c r="BI912" s="243"/>
      <c r="BJ912" s="243"/>
      <c r="BK912" s="243"/>
      <c r="BL912" s="213"/>
      <c r="BM912" s="213"/>
      <c r="BN912" s="213"/>
      <c r="BO912" s="213"/>
      <c r="BP912" s="213"/>
      <c r="BQ912" s="213"/>
      <c r="BR912" s="213"/>
      <c r="BS912" s="224"/>
      <c r="BT912" s="225"/>
      <c r="BU912" s="225"/>
      <c r="BV912" s="225"/>
      <c r="BW912" s="225"/>
      <c r="BX912" s="225"/>
      <c r="BY912" s="226"/>
      <c r="BZ912" s="224"/>
      <c r="CA912" s="225"/>
      <c r="CB912" s="225"/>
      <c r="CC912" s="225"/>
      <c r="CD912" s="225"/>
      <c r="CE912" s="225"/>
      <c r="CF912" s="226"/>
      <c r="CG912" s="213"/>
      <c r="CH912" s="213"/>
      <c r="CI912" s="213"/>
      <c r="CJ912" s="213"/>
      <c r="CK912" s="213"/>
      <c r="CL912" s="213"/>
      <c r="CM912" s="213"/>
      <c r="CN912" s="213"/>
    </row>
    <row r="913" spans="4:144" ht="14.25" customHeight="1" x14ac:dyDescent="0.35">
      <c r="D913" s="224"/>
      <c r="E913" s="225"/>
      <c r="F913" s="225"/>
      <c r="G913" s="225"/>
      <c r="H913" s="225"/>
      <c r="I913" s="225"/>
      <c r="J913" s="225"/>
      <c r="K913" s="225"/>
      <c r="L913" s="225"/>
      <c r="M913" s="225"/>
      <c r="N913" s="225"/>
      <c r="O913" s="225"/>
      <c r="P913" s="225"/>
      <c r="Q913" s="225"/>
      <c r="R913" s="225"/>
      <c r="S913" s="225"/>
      <c r="T913" s="225"/>
      <c r="U913" s="225"/>
      <c r="V913" s="225"/>
      <c r="W913" s="225"/>
      <c r="X913" s="225"/>
      <c r="Y913" s="226"/>
      <c r="Z913" s="224"/>
      <c r="AA913" s="225"/>
      <c r="AB913" s="225"/>
      <c r="AC913" s="225"/>
      <c r="AD913" s="225"/>
      <c r="AE913" s="226"/>
      <c r="AF913" s="224"/>
      <c r="AG913" s="225"/>
      <c r="AH913" s="225"/>
      <c r="AI913" s="225"/>
      <c r="AJ913" s="225"/>
      <c r="AK913" s="225"/>
      <c r="AL913" s="225"/>
      <c r="AM913" s="226"/>
      <c r="AN913" s="224"/>
      <c r="AO913" s="225"/>
      <c r="AP913" s="225"/>
      <c r="AQ913" s="225"/>
      <c r="AR913" s="225"/>
      <c r="AS913" s="225"/>
      <c r="AT913" s="226"/>
      <c r="AV913" s="243"/>
      <c r="AW913" s="243"/>
      <c r="AX913" s="243"/>
      <c r="AY913" s="243"/>
      <c r="AZ913" s="243"/>
      <c r="BA913" s="243"/>
      <c r="BB913" s="243"/>
      <c r="BC913" s="243"/>
      <c r="BD913" s="243"/>
      <c r="BE913" s="243"/>
      <c r="BF913" s="243"/>
      <c r="BG913" s="243"/>
      <c r="BH913" s="243"/>
      <c r="BI913" s="243"/>
      <c r="BJ913" s="243"/>
      <c r="BK913" s="243"/>
      <c r="BL913" s="213"/>
      <c r="BM913" s="213"/>
      <c r="BN913" s="213"/>
      <c r="BO913" s="213"/>
      <c r="BP913" s="213"/>
      <c r="BQ913" s="213"/>
      <c r="BR913" s="213"/>
      <c r="BS913" s="224"/>
      <c r="BT913" s="225"/>
      <c r="BU913" s="225"/>
      <c r="BV913" s="225"/>
      <c r="BW913" s="225"/>
      <c r="BX913" s="225"/>
      <c r="BY913" s="226"/>
      <c r="BZ913" s="224"/>
      <c r="CA913" s="225"/>
      <c r="CB913" s="225"/>
      <c r="CC913" s="225"/>
      <c r="CD913" s="225"/>
      <c r="CE913" s="225"/>
      <c r="CF913" s="226"/>
      <c r="CG913" s="213"/>
      <c r="CH913" s="213"/>
      <c r="CI913" s="213"/>
      <c r="CJ913" s="213"/>
      <c r="CK913" s="213"/>
      <c r="CL913" s="213"/>
      <c r="CM913" s="213"/>
      <c r="CN913" s="213"/>
    </row>
    <row r="914" spans="4:144" ht="14.25" customHeight="1" x14ac:dyDescent="0.35">
      <c r="D914" s="224"/>
      <c r="E914" s="225"/>
      <c r="F914" s="225"/>
      <c r="G914" s="225"/>
      <c r="H914" s="225"/>
      <c r="I914" s="225"/>
      <c r="J914" s="225"/>
      <c r="K914" s="225"/>
      <c r="L914" s="225"/>
      <c r="M914" s="225"/>
      <c r="N914" s="225"/>
      <c r="O914" s="225"/>
      <c r="P914" s="225"/>
      <c r="Q914" s="225"/>
      <c r="R914" s="225"/>
      <c r="S914" s="225"/>
      <c r="T914" s="225"/>
      <c r="U914" s="225"/>
      <c r="V914" s="225"/>
      <c r="W914" s="225"/>
      <c r="X914" s="225"/>
      <c r="Y914" s="226"/>
      <c r="Z914" s="224"/>
      <c r="AA914" s="225"/>
      <c r="AB914" s="225"/>
      <c r="AC914" s="225"/>
      <c r="AD914" s="225"/>
      <c r="AE914" s="226"/>
      <c r="AF914" s="224"/>
      <c r="AG914" s="225"/>
      <c r="AH914" s="225"/>
      <c r="AI914" s="225"/>
      <c r="AJ914" s="225"/>
      <c r="AK914" s="225"/>
      <c r="AL914" s="225"/>
      <c r="AM914" s="226"/>
      <c r="AN914" s="224"/>
      <c r="AO914" s="225"/>
      <c r="AP914" s="225"/>
      <c r="AQ914" s="225"/>
      <c r="AR914" s="225"/>
      <c r="AS914" s="225"/>
      <c r="AT914" s="226"/>
      <c r="AV914" s="243"/>
      <c r="AW914" s="243"/>
      <c r="AX914" s="243"/>
      <c r="AY914" s="243"/>
      <c r="AZ914" s="243"/>
      <c r="BA914" s="243"/>
      <c r="BB914" s="243"/>
      <c r="BC914" s="243"/>
      <c r="BD914" s="243"/>
      <c r="BE914" s="243"/>
      <c r="BF914" s="243"/>
      <c r="BG914" s="243"/>
      <c r="BH914" s="243"/>
      <c r="BI914" s="243"/>
      <c r="BJ914" s="243"/>
      <c r="BK914" s="243"/>
      <c r="BL914" s="213"/>
      <c r="BM914" s="213"/>
      <c r="BN914" s="213"/>
      <c r="BO914" s="213"/>
      <c r="BP914" s="213"/>
      <c r="BQ914" s="213"/>
      <c r="BR914" s="213"/>
      <c r="BS914" s="224"/>
      <c r="BT914" s="225"/>
      <c r="BU914" s="225"/>
      <c r="BV914" s="225"/>
      <c r="BW914" s="225"/>
      <c r="BX914" s="225"/>
      <c r="BY914" s="226"/>
      <c r="BZ914" s="224"/>
      <c r="CA914" s="225"/>
      <c r="CB914" s="225"/>
      <c r="CC914" s="225"/>
      <c r="CD914" s="225"/>
      <c r="CE914" s="225"/>
      <c r="CF914" s="226"/>
      <c r="CG914" s="213"/>
      <c r="CH914" s="213"/>
      <c r="CI914" s="213"/>
      <c r="CJ914" s="213"/>
      <c r="CK914" s="213"/>
      <c r="CL914" s="213"/>
      <c r="CM914" s="213"/>
      <c r="CN914" s="213"/>
    </row>
    <row r="915" spans="4:144" ht="14.25" customHeight="1" x14ac:dyDescent="0.35">
      <c r="D915" s="130" t="s">
        <v>514</v>
      </c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  <c r="AA915" s="130"/>
      <c r="AB915" s="130"/>
      <c r="AC915" s="130"/>
      <c r="AD915" s="130"/>
      <c r="AE915" s="130"/>
      <c r="AF915" s="130"/>
      <c r="AG915" s="130"/>
      <c r="AH915" s="130"/>
      <c r="AI915" s="130"/>
      <c r="AJ915" s="130"/>
      <c r="AK915" s="130"/>
      <c r="AL915" s="130"/>
      <c r="AM915" s="130"/>
      <c r="AN915" s="130"/>
      <c r="AO915" s="130"/>
      <c r="AP915" s="130"/>
      <c r="AQ915" s="130"/>
      <c r="AR915" s="130"/>
      <c r="AS915" s="130"/>
      <c r="AT915" s="130"/>
      <c r="AU915" s="89"/>
      <c r="AV915" s="361" t="s">
        <v>514</v>
      </c>
      <c r="AW915" s="361"/>
      <c r="AX915" s="361"/>
      <c r="AY915" s="361"/>
      <c r="AZ915" s="361"/>
      <c r="BA915" s="361"/>
      <c r="BB915" s="361"/>
      <c r="BC915" s="361"/>
      <c r="BD915" s="361"/>
      <c r="BE915" s="361"/>
      <c r="BF915" s="361"/>
      <c r="BG915" s="361"/>
      <c r="BH915" s="361"/>
      <c r="BI915" s="361"/>
      <c r="BJ915" s="361"/>
      <c r="BK915" s="361"/>
      <c r="BL915" s="361"/>
      <c r="BM915" s="361"/>
      <c r="BN915" s="361"/>
      <c r="BO915" s="361"/>
      <c r="BP915" s="361"/>
      <c r="BQ915" s="361"/>
      <c r="BR915" s="361"/>
      <c r="BS915" s="361"/>
      <c r="BT915" s="361"/>
      <c r="BU915" s="361"/>
      <c r="BV915" s="361"/>
      <c r="BW915" s="361"/>
      <c r="BX915" s="361"/>
      <c r="BY915" s="361"/>
      <c r="BZ915" s="361"/>
      <c r="CA915" s="361"/>
      <c r="CB915" s="361"/>
      <c r="CC915" s="361"/>
      <c r="CD915" s="361"/>
      <c r="CE915" s="361"/>
      <c r="CF915" s="361"/>
      <c r="CG915" s="361"/>
      <c r="CH915" s="361"/>
      <c r="CI915" s="361"/>
      <c r="CJ915" s="361"/>
      <c r="CK915" s="361"/>
      <c r="CL915" s="361"/>
      <c r="CM915" s="361"/>
      <c r="CN915" s="89"/>
    </row>
    <row r="916" spans="4:144" ht="14.25" customHeight="1" x14ac:dyDescent="0.35"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  <c r="AA916" s="131"/>
      <c r="AB916" s="131"/>
      <c r="AC916" s="131"/>
      <c r="AD916" s="131"/>
      <c r="AE916" s="131"/>
      <c r="AF916" s="131"/>
      <c r="AG916" s="131"/>
      <c r="AH916" s="131"/>
      <c r="AI916" s="131"/>
      <c r="AJ916" s="131"/>
      <c r="AK916" s="131"/>
      <c r="AL916" s="131"/>
      <c r="AM916" s="131"/>
      <c r="AN916" s="131"/>
      <c r="AO916" s="131"/>
      <c r="AP916" s="131"/>
      <c r="AQ916" s="131"/>
      <c r="AR916" s="131"/>
      <c r="AS916" s="131"/>
      <c r="AT916" s="131"/>
      <c r="AU916" s="89"/>
      <c r="AV916" s="131"/>
      <c r="AW916" s="131"/>
      <c r="AX916" s="131"/>
      <c r="AY916" s="131"/>
      <c r="AZ916" s="131"/>
      <c r="BA916" s="131"/>
      <c r="BB916" s="131"/>
      <c r="BC916" s="131"/>
      <c r="BD916" s="131"/>
      <c r="BE916" s="131"/>
      <c r="BF916" s="131"/>
      <c r="BG916" s="131"/>
      <c r="BH916" s="131"/>
      <c r="BI916" s="131"/>
      <c r="BJ916" s="131"/>
      <c r="BK916" s="131"/>
      <c r="BL916" s="131"/>
      <c r="BM916" s="131"/>
      <c r="BN916" s="131"/>
      <c r="BO916" s="131"/>
      <c r="BP916" s="131"/>
      <c r="BQ916" s="131"/>
      <c r="BR916" s="131"/>
      <c r="BS916" s="131"/>
      <c r="BT916" s="131"/>
      <c r="BU916" s="131"/>
      <c r="BV916" s="131"/>
      <c r="BW916" s="131"/>
      <c r="BX916" s="131"/>
      <c r="BY916" s="131"/>
      <c r="BZ916" s="131"/>
      <c r="CA916" s="131"/>
      <c r="CB916" s="131"/>
      <c r="CC916" s="131"/>
      <c r="CD916" s="131"/>
      <c r="CE916" s="131"/>
      <c r="CF916" s="131"/>
      <c r="CG916" s="131"/>
      <c r="CH916" s="131"/>
      <c r="CI916" s="131"/>
      <c r="CJ916" s="131"/>
      <c r="CK916" s="131"/>
      <c r="CL916" s="131"/>
      <c r="CM916" s="131"/>
      <c r="CN916" s="89"/>
    </row>
    <row r="917" spans="4:144" ht="14.25" customHeight="1" x14ac:dyDescent="0.35">
      <c r="D917" s="244" t="s">
        <v>515</v>
      </c>
      <c r="E917" s="244"/>
      <c r="F917" s="244"/>
      <c r="G917" s="244"/>
      <c r="H917" s="244"/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  <c r="AA917" s="244"/>
      <c r="AB917" s="244"/>
      <c r="AC917" s="244"/>
      <c r="AD917" s="244"/>
      <c r="AE917" s="244"/>
      <c r="AF917" s="244"/>
      <c r="AG917" s="244"/>
      <c r="AH917" s="244"/>
      <c r="AI917" s="244"/>
      <c r="AJ917" s="244"/>
      <c r="AK917" s="244"/>
      <c r="AL917" s="244"/>
      <c r="AM917" s="244"/>
      <c r="AN917" s="244"/>
      <c r="AO917" s="244"/>
      <c r="AP917" s="244"/>
      <c r="AQ917" s="244"/>
      <c r="AR917" s="244"/>
      <c r="AS917" s="244"/>
      <c r="AT917" s="244"/>
    </row>
    <row r="918" spans="4:144" ht="14.25" customHeight="1" x14ac:dyDescent="0.35">
      <c r="D918" s="244"/>
      <c r="E918" s="244"/>
      <c r="F918" s="244"/>
      <c r="G918" s="244"/>
      <c r="H918" s="244"/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  <c r="AA918" s="244"/>
      <c r="AB918" s="244"/>
      <c r="AC918" s="244"/>
      <c r="AD918" s="244"/>
      <c r="AE918" s="244"/>
      <c r="AF918" s="244"/>
      <c r="AG918" s="244"/>
      <c r="AH918" s="244"/>
      <c r="AI918" s="244"/>
      <c r="AJ918" s="244"/>
      <c r="AK918" s="244"/>
      <c r="AL918" s="244"/>
      <c r="AM918" s="244"/>
      <c r="AN918" s="244"/>
      <c r="AO918" s="244"/>
      <c r="AP918" s="244"/>
      <c r="AQ918" s="244"/>
      <c r="AR918" s="244"/>
      <c r="AS918" s="244"/>
      <c r="AT918" s="244"/>
      <c r="EM918" s="165" t="s">
        <v>542</v>
      </c>
      <c r="EN918" s="178">
        <f>AA923/$AA$922*100</f>
        <v>53.731343283582092</v>
      </c>
    </row>
    <row r="919" spans="4:144" ht="14.25" customHeight="1" x14ac:dyDescent="0.35">
      <c r="D919" s="209"/>
      <c r="E919" s="209"/>
      <c r="F919" s="209"/>
      <c r="G919" s="209"/>
      <c r="H919" s="209"/>
      <c r="I919" s="209"/>
      <c r="J919" s="209"/>
      <c r="K919" s="209"/>
      <c r="L919" s="209"/>
      <c r="M919" s="209"/>
      <c r="N919" s="209"/>
      <c r="O919" s="209"/>
      <c r="P919" s="209"/>
      <c r="Q919" s="209"/>
      <c r="R919" s="209"/>
      <c r="S919" s="209"/>
      <c r="T919" s="209"/>
      <c r="U919" s="209"/>
      <c r="V919" s="209"/>
      <c r="W919" s="209"/>
      <c r="X919" s="209"/>
      <c r="Y919" s="209"/>
      <c r="Z919" s="209"/>
      <c r="AA919" s="209"/>
      <c r="AB919" s="209"/>
      <c r="AC919" s="209"/>
      <c r="AD919" s="209"/>
      <c r="AE919" s="209"/>
      <c r="AF919" s="209"/>
      <c r="AG919" s="209"/>
      <c r="AH919" s="209"/>
      <c r="AI919" s="209"/>
      <c r="AJ919" s="209"/>
      <c r="AK919" s="209"/>
      <c r="AL919" s="209"/>
      <c r="AM919" s="209"/>
      <c r="AN919" s="209"/>
      <c r="AO919" s="209"/>
      <c r="AP919" s="209"/>
      <c r="AQ919" s="209"/>
      <c r="AR919" s="209"/>
      <c r="AS919" s="209"/>
      <c r="AT919" s="209"/>
      <c r="EM919" s="165" t="s">
        <v>540</v>
      </c>
      <c r="EN919" s="178">
        <f>AA924/$AA$922*100</f>
        <v>0</v>
      </c>
    </row>
    <row r="920" spans="4:144" ht="14.25" customHeight="1" x14ac:dyDescent="0.35">
      <c r="D920" s="215" t="s">
        <v>516</v>
      </c>
      <c r="E920" s="216"/>
      <c r="F920" s="216"/>
      <c r="G920" s="216"/>
      <c r="H920" s="216"/>
      <c r="I920" s="216"/>
      <c r="J920" s="216"/>
      <c r="K920" s="216"/>
      <c r="L920" s="216"/>
      <c r="M920" s="216"/>
      <c r="N920" s="216"/>
      <c r="O920" s="216"/>
      <c r="P920" s="216"/>
      <c r="Q920" s="216"/>
      <c r="R920" s="216"/>
      <c r="S920" s="216"/>
      <c r="T920" s="216"/>
      <c r="U920" s="216"/>
      <c r="V920" s="216"/>
      <c r="W920" s="216"/>
      <c r="X920" s="216"/>
      <c r="Y920" s="216"/>
      <c r="Z920" s="217"/>
      <c r="AA920" s="215" t="s">
        <v>517</v>
      </c>
      <c r="AB920" s="216"/>
      <c r="AC920" s="216"/>
      <c r="AD920" s="216"/>
      <c r="AE920" s="216"/>
      <c r="AF920" s="216"/>
      <c r="AG920" s="216"/>
      <c r="AH920" s="216"/>
      <c r="AI920" s="216"/>
      <c r="AJ920" s="216"/>
      <c r="AK920" s="216"/>
      <c r="AL920" s="216"/>
      <c r="AM920" s="216"/>
      <c r="AN920" s="216"/>
      <c r="AO920" s="216"/>
      <c r="AP920" s="216"/>
      <c r="AQ920" s="216"/>
      <c r="AR920" s="216"/>
      <c r="AS920" s="216"/>
      <c r="AT920" s="217"/>
      <c r="EM920" s="165" t="s">
        <v>541</v>
      </c>
      <c r="EN920" s="178">
        <f>AA925/$AA$922*100</f>
        <v>46.268656716417908</v>
      </c>
    </row>
    <row r="921" spans="4:144" ht="14.25" customHeight="1" x14ac:dyDescent="0.35">
      <c r="D921" s="221"/>
      <c r="E921" s="222"/>
      <c r="F921" s="222"/>
      <c r="G921" s="222"/>
      <c r="H921" s="222"/>
      <c r="I921" s="222"/>
      <c r="J921" s="222"/>
      <c r="K921" s="222"/>
      <c r="L921" s="222"/>
      <c r="M921" s="222"/>
      <c r="N921" s="222"/>
      <c r="O921" s="222"/>
      <c r="P921" s="222"/>
      <c r="Q921" s="222"/>
      <c r="R921" s="222"/>
      <c r="S921" s="222"/>
      <c r="T921" s="222"/>
      <c r="U921" s="222"/>
      <c r="V921" s="222"/>
      <c r="W921" s="222"/>
      <c r="X921" s="222"/>
      <c r="Y921" s="222"/>
      <c r="Z921" s="223"/>
      <c r="AA921" s="221"/>
      <c r="AB921" s="222"/>
      <c r="AC921" s="222"/>
      <c r="AD921" s="222"/>
      <c r="AE921" s="222"/>
      <c r="AF921" s="222"/>
      <c r="AG921" s="222"/>
      <c r="AH921" s="222"/>
      <c r="AI921" s="222"/>
      <c r="AJ921" s="222"/>
      <c r="AK921" s="222"/>
      <c r="AL921" s="222"/>
      <c r="AM921" s="222"/>
      <c r="AN921" s="222"/>
      <c r="AO921" s="222"/>
      <c r="AP921" s="222"/>
      <c r="AQ921" s="222"/>
      <c r="AR921" s="222"/>
      <c r="AS921" s="222"/>
      <c r="AT921" s="223"/>
    </row>
    <row r="922" spans="4:144" ht="14.25" customHeight="1" x14ac:dyDescent="0.35">
      <c r="D922" s="224" t="s">
        <v>518</v>
      </c>
      <c r="E922" s="225"/>
      <c r="F922" s="225"/>
      <c r="G922" s="225"/>
      <c r="H922" s="225"/>
      <c r="I922" s="225"/>
      <c r="J922" s="225"/>
      <c r="K922" s="225"/>
      <c r="L922" s="225"/>
      <c r="M922" s="225"/>
      <c r="N922" s="225"/>
      <c r="O922" s="225"/>
      <c r="P922" s="225"/>
      <c r="Q922" s="225"/>
      <c r="R922" s="225"/>
      <c r="S922" s="225"/>
      <c r="T922" s="225"/>
      <c r="U922" s="225"/>
      <c r="V922" s="225"/>
      <c r="W922" s="225"/>
      <c r="X922" s="225"/>
      <c r="Y922" s="225"/>
      <c r="Z922" s="226"/>
      <c r="AA922" s="256">
        <v>67</v>
      </c>
      <c r="AB922" s="257"/>
      <c r="AC922" s="257"/>
      <c r="AD922" s="257"/>
      <c r="AE922" s="257"/>
      <c r="AF922" s="257"/>
      <c r="AG922" s="257"/>
      <c r="AH922" s="257"/>
      <c r="AI922" s="257"/>
      <c r="AJ922" s="257"/>
      <c r="AK922" s="257"/>
      <c r="AL922" s="257"/>
      <c r="AM922" s="257"/>
      <c r="AN922" s="257"/>
      <c r="AO922" s="257"/>
      <c r="AP922" s="257"/>
      <c r="AQ922" s="257"/>
      <c r="AR922" s="257"/>
      <c r="AS922" s="257"/>
      <c r="AT922" s="258"/>
    </row>
    <row r="923" spans="4:144" ht="14.25" customHeight="1" x14ac:dyDescent="0.35">
      <c r="D923" s="224" t="s">
        <v>519</v>
      </c>
      <c r="E923" s="225"/>
      <c r="F923" s="225"/>
      <c r="G923" s="225"/>
      <c r="H923" s="225"/>
      <c r="I923" s="225"/>
      <c r="J923" s="225"/>
      <c r="K923" s="225"/>
      <c r="L923" s="225"/>
      <c r="M923" s="225"/>
      <c r="N923" s="225"/>
      <c r="O923" s="225"/>
      <c r="P923" s="225"/>
      <c r="Q923" s="225"/>
      <c r="R923" s="225"/>
      <c r="S923" s="225"/>
      <c r="T923" s="225"/>
      <c r="U923" s="225"/>
      <c r="V923" s="225"/>
      <c r="W923" s="225"/>
      <c r="X923" s="225"/>
      <c r="Y923" s="225"/>
      <c r="Z923" s="226"/>
      <c r="AA923" s="256">
        <v>36</v>
      </c>
      <c r="AB923" s="257"/>
      <c r="AC923" s="257"/>
      <c r="AD923" s="257"/>
      <c r="AE923" s="257"/>
      <c r="AF923" s="257"/>
      <c r="AG923" s="257"/>
      <c r="AH923" s="257"/>
      <c r="AI923" s="257"/>
      <c r="AJ923" s="257"/>
      <c r="AK923" s="257"/>
      <c r="AL923" s="257"/>
      <c r="AM923" s="257"/>
      <c r="AN923" s="257"/>
      <c r="AO923" s="257"/>
      <c r="AP923" s="257"/>
      <c r="AQ923" s="257"/>
      <c r="AR923" s="257"/>
      <c r="AS923" s="257"/>
      <c r="AT923" s="258"/>
    </row>
    <row r="924" spans="4:144" ht="14.25" customHeight="1" x14ac:dyDescent="0.35">
      <c r="D924" s="224" t="s">
        <v>520</v>
      </c>
      <c r="E924" s="225"/>
      <c r="F924" s="225"/>
      <c r="G924" s="225"/>
      <c r="H924" s="225"/>
      <c r="I924" s="225"/>
      <c r="J924" s="225"/>
      <c r="K924" s="225"/>
      <c r="L924" s="225"/>
      <c r="M924" s="225"/>
      <c r="N924" s="225"/>
      <c r="O924" s="225"/>
      <c r="P924" s="225"/>
      <c r="Q924" s="225"/>
      <c r="R924" s="225"/>
      <c r="S924" s="225"/>
      <c r="T924" s="225"/>
      <c r="U924" s="225"/>
      <c r="V924" s="225"/>
      <c r="W924" s="225"/>
      <c r="X924" s="225"/>
      <c r="Y924" s="225"/>
      <c r="Z924" s="226"/>
      <c r="AA924" s="256">
        <v>0</v>
      </c>
      <c r="AB924" s="257"/>
      <c r="AC924" s="257"/>
      <c r="AD924" s="257"/>
      <c r="AE924" s="257"/>
      <c r="AF924" s="257"/>
      <c r="AG924" s="257"/>
      <c r="AH924" s="257"/>
      <c r="AI924" s="257"/>
      <c r="AJ924" s="257"/>
      <c r="AK924" s="257"/>
      <c r="AL924" s="257"/>
      <c r="AM924" s="257"/>
      <c r="AN924" s="257"/>
      <c r="AO924" s="257"/>
      <c r="AP924" s="257"/>
      <c r="AQ924" s="257"/>
      <c r="AR924" s="257"/>
      <c r="AS924" s="257"/>
      <c r="AT924" s="258"/>
    </row>
    <row r="925" spans="4:144" ht="14.25" customHeight="1" x14ac:dyDescent="0.35">
      <c r="D925" s="224" t="s">
        <v>521</v>
      </c>
      <c r="E925" s="225"/>
      <c r="F925" s="225"/>
      <c r="G925" s="225"/>
      <c r="H925" s="225"/>
      <c r="I925" s="225"/>
      <c r="J925" s="225"/>
      <c r="K925" s="225"/>
      <c r="L925" s="225"/>
      <c r="M925" s="225"/>
      <c r="N925" s="225"/>
      <c r="O925" s="225"/>
      <c r="P925" s="225"/>
      <c r="Q925" s="225"/>
      <c r="R925" s="225"/>
      <c r="S925" s="225"/>
      <c r="T925" s="225"/>
      <c r="U925" s="225"/>
      <c r="V925" s="225"/>
      <c r="W925" s="225"/>
      <c r="X925" s="225"/>
      <c r="Y925" s="225"/>
      <c r="Z925" s="226"/>
      <c r="AA925" s="256">
        <v>31</v>
      </c>
      <c r="AB925" s="257"/>
      <c r="AC925" s="257"/>
      <c r="AD925" s="257"/>
      <c r="AE925" s="257"/>
      <c r="AF925" s="257"/>
      <c r="AG925" s="257"/>
      <c r="AH925" s="257"/>
      <c r="AI925" s="257"/>
      <c r="AJ925" s="257"/>
      <c r="AK925" s="257"/>
      <c r="AL925" s="257"/>
      <c r="AM925" s="257"/>
      <c r="AN925" s="257"/>
      <c r="AO925" s="257"/>
      <c r="AP925" s="257"/>
      <c r="AQ925" s="257"/>
      <c r="AR925" s="257"/>
      <c r="AS925" s="257"/>
      <c r="AT925" s="258"/>
    </row>
    <row r="926" spans="4:144" ht="14.25" customHeight="1" x14ac:dyDescent="0.35">
      <c r="D926" s="130" t="s">
        <v>514</v>
      </c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  <c r="AA926" s="130"/>
      <c r="AB926" s="130"/>
      <c r="AC926" s="130"/>
      <c r="AD926" s="130"/>
      <c r="AE926" s="130"/>
      <c r="AF926" s="130"/>
      <c r="AG926" s="130"/>
      <c r="AH926" s="130"/>
      <c r="AI926" s="130"/>
      <c r="AJ926" s="130"/>
      <c r="AK926" s="130"/>
      <c r="AL926" s="130"/>
      <c r="AM926" s="130"/>
      <c r="AN926" s="130"/>
      <c r="AO926" s="130"/>
      <c r="AP926" s="130"/>
      <c r="AQ926" s="130"/>
      <c r="AR926" s="130"/>
      <c r="AS926" s="130"/>
      <c r="AT926" s="130"/>
    </row>
    <row r="927" spans="4:144" ht="14.25" customHeight="1" x14ac:dyDescent="0.35"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</row>
    <row r="928" spans="4:144" ht="14.25" customHeight="1" x14ac:dyDescent="0.35">
      <c r="D928" s="252" t="s">
        <v>522</v>
      </c>
      <c r="E928" s="252"/>
      <c r="F928" s="252"/>
      <c r="G928" s="252"/>
      <c r="H928" s="252"/>
      <c r="I928" s="252"/>
      <c r="J928" s="252"/>
      <c r="K928" s="252"/>
      <c r="L928" s="252"/>
      <c r="M928" s="252"/>
      <c r="N928" s="252"/>
      <c r="O928" s="252"/>
      <c r="P928" s="252"/>
      <c r="Q928" s="252"/>
      <c r="R928" s="252"/>
      <c r="S928" s="252"/>
      <c r="T928" s="252"/>
      <c r="U928" s="252"/>
      <c r="V928" s="252"/>
      <c r="W928" s="252"/>
      <c r="X928" s="252"/>
      <c r="Y928" s="252"/>
      <c r="Z928" s="252"/>
      <c r="AA928" s="252"/>
      <c r="AB928" s="252"/>
      <c r="AC928" s="252"/>
      <c r="AD928" s="252"/>
      <c r="AE928" s="252"/>
      <c r="AF928" s="252"/>
      <c r="AG928" s="252"/>
      <c r="AH928" s="252"/>
      <c r="AI928" s="252"/>
      <c r="AJ928" s="252"/>
      <c r="AK928" s="252"/>
      <c r="AL928" s="252"/>
      <c r="AM928" s="252"/>
      <c r="AN928" s="252"/>
      <c r="AO928" s="252"/>
      <c r="AP928" s="252"/>
      <c r="AQ928" s="252"/>
      <c r="AR928" s="252"/>
      <c r="AS928" s="252"/>
      <c r="AT928" s="252"/>
    </row>
    <row r="929" spans="4:145" ht="14.25" customHeight="1" x14ac:dyDescent="0.35">
      <c r="D929" s="259"/>
      <c r="E929" s="259"/>
      <c r="F929" s="259"/>
      <c r="G929" s="259"/>
      <c r="H929" s="259"/>
      <c r="I929" s="259"/>
      <c r="J929" s="259"/>
      <c r="K929" s="259"/>
      <c r="L929" s="259"/>
      <c r="M929" s="259"/>
      <c r="N929" s="259"/>
      <c r="O929" s="259"/>
      <c r="P929" s="259"/>
      <c r="Q929" s="259"/>
      <c r="R929" s="259"/>
      <c r="S929" s="259"/>
      <c r="T929" s="259"/>
      <c r="U929" s="259"/>
      <c r="V929" s="259"/>
      <c r="W929" s="259"/>
      <c r="X929" s="259"/>
      <c r="Y929" s="259"/>
      <c r="Z929" s="259"/>
      <c r="AA929" s="259"/>
      <c r="AB929" s="259"/>
      <c r="AC929" s="259"/>
      <c r="AD929" s="259"/>
      <c r="AE929" s="259"/>
      <c r="AF929" s="259"/>
      <c r="AG929" s="259"/>
      <c r="AH929" s="259"/>
      <c r="AI929" s="259"/>
      <c r="AJ929" s="259"/>
      <c r="AK929" s="259"/>
      <c r="AL929" s="259"/>
      <c r="AM929" s="259"/>
      <c r="AN929" s="259"/>
      <c r="AO929" s="259"/>
      <c r="AP929" s="259"/>
      <c r="AQ929" s="259"/>
      <c r="AR929" s="259"/>
      <c r="AS929" s="259"/>
      <c r="AT929" s="259"/>
    </row>
    <row r="930" spans="4:145" ht="14.25" customHeight="1" x14ac:dyDescent="0.35">
      <c r="D930" s="215" t="s">
        <v>523</v>
      </c>
      <c r="E930" s="216"/>
      <c r="F930" s="216"/>
      <c r="G930" s="216"/>
      <c r="H930" s="216"/>
      <c r="I930" s="216"/>
      <c r="J930" s="216"/>
      <c r="K930" s="216"/>
      <c r="L930" s="216"/>
      <c r="M930" s="216"/>
      <c r="N930" s="216"/>
      <c r="O930" s="216"/>
      <c r="P930" s="216"/>
      <c r="Q930" s="216"/>
      <c r="R930" s="216"/>
      <c r="S930" s="216"/>
      <c r="T930" s="216"/>
      <c r="U930" s="216"/>
      <c r="V930" s="216"/>
      <c r="W930" s="216"/>
      <c r="X930" s="216"/>
      <c r="Y930" s="216"/>
      <c r="Z930" s="217"/>
      <c r="AA930" s="215" t="s">
        <v>524</v>
      </c>
      <c r="AB930" s="216"/>
      <c r="AC930" s="216"/>
      <c r="AD930" s="216"/>
      <c r="AE930" s="216"/>
      <c r="AF930" s="216"/>
      <c r="AG930" s="216"/>
      <c r="AH930" s="216"/>
      <c r="AI930" s="216"/>
      <c r="AJ930" s="216"/>
      <c r="AK930" s="216"/>
      <c r="AL930" s="216"/>
      <c r="AM930" s="216"/>
      <c r="AN930" s="216"/>
      <c r="AO930" s="216"/>
      <c r="AP930" s="216"/>
      <c r="AQ930" s="216"/>
      <c r="AR930" s="216"/>
      <c r="AS930" s="216"/>
      <c r="AT930" s="217"/>
    </row>
    <row r="931" spans="4:145" ht="14.25" customHeight="1" x14ac:dyDescent="0.35">
      <c r="D931" s="221"/>
      <c r="E931" s="222"/>
      <c r="F931" s="222"/>
      <c r="G931" s="222"/>
      <c r="H931" s="222"/>
      <c r="I931" s="222"/>
      <c r="J931" s="222"/>
      <c r="K931" s="222"/>
      <c r="L931" s="222"/>
      <c r="M931" s="222"/>
      <c r="N931" s="222"/>
      <c r="O931" s="222"/>
      <c r="P931" s="222"/>
      <c r="Q931" s="222"/>
      <c r="R931" s="222"/>
      <c r="S931" s="222"/>
      <c r="T931" s="222"/>
      <c r="U931" s="222"/>
      <c r="V931" s="222"/>
      <c r="W931" s="222"/>
      <c r="X931" s="222"/>
      <c r="Y931" s="222"/>
      <c r="Z931" s="223"/>
      <c r="AA931" s="221"/>
      <c r="AB931" s="222"/>
      <c r="AC931" s="222"/>
      <c r="AD931" s="222"/>
      <c r="AE931" s="222"/>
      <c r="AF931" s="222"/>
      <c r="AG931" s="222"/>
      <c r="AH931" s="222"/>
      <c r="AI931" s="222"/>
      <c r="AJ931" s="222"/>
      <c r="AK931" s="222"/>
      <c r="AL931" s="222"/>
      <c r="AM931" s="222"/>
      <c r="AN931" s="222"/>
      <c r="AO931" s="222"/>
      <c r="AP931" s="222"/>
      <c r="AQ931" s="222"/>
      <c r="AR931" s="222"/>
      <c r="AS931" s="222"/>
      <c r="AT931" s="223"/>
    </row>
    <row r="932" spans="4:145" ht="14.25" customHeight="1" x14ac:dyDescent="0.35">
      <c r="D932" s="224" t="s">
        <v>525</v>
      </c>
      <c r="E932" s="225"/>
      <c r="F932" s="225"/>
      <c r="G932" s="225"/>
      <c r="H932" s="225"/>
      <c r="I932" s="225"/>
      <c r="J932" s="225"/>
      <c r="K932" s="225"/>
      <c r="L932" s="225"/>
      <c r="M932" s="225"/>
      <c r="N932" s="225"/>
      <c r="O932" s="225"/>
      <c r="P932" s="225"/>
      <c r="Q932" s="225"/>
      <c r="R932" s="225"/>
      <c r="S932" s="225"/>
      <c r="T932" s="225"/>
      <c r="U932" s="225"/>
      <c r="V932" s="225"/>
      <c r="W932" s="225"/>
      <c r="X932" s="225"/>
      <c r="Y932" s="225"/>
      <c r="Z932" s="226"/>
      <c r="AA932" s="224">
        <v>0</v>
      </c>
      <c r="AB932" s="225"/>
      <c r="AC932" s="225"/>
      <c r="AD932" s="225"/>
      <c r="AE932" s="225"/>
      <c r="AF932" s="225"/>
      <c r="AG932" s="225"/>
      <c r="AH932" s="225"/>
      <c r="AI932" s="225"/>
      <c r="AJ932" s="225"/>
      <c r="AK932" s="225"/>
      <c r="AL932" s="225"/>
      <c r="AM932" s="225"/>
      <c r="AN932" s="225"/>
      <c r="AO932" s="225"/>
      <c r="AP932" s="225"/>
      <c r="AQ932" s="225"/>
      <c r="AR932" s="225"/>
      <c r="AS932" s="225"/>
      <c r="AT932" s="226"/>
    </row>
    <row r="933" spans="4:145" ht="14.25" customHeight="1" x14ac:dyDescent="0.35">
      <c r="D933" s="224" t="s">
        <v>526</v>
      </c>
      <c r="E933" s="225"/>
      <c r="F933" s="225"/>
      <c r="G933" s="225"/>
      <c r="H933" s="225"/>
      <c r="I933" s="225"/>
      <c r="J933" s="225"/>
      <c r="K933" s="225"/>
      <c r="L933" s="225"/>
      <c r="M933" s="225"/>
      <c r="N933" s="225"/>
      <c r="O933" s="225"/>
      <c r="P933" s="225"/>
      <c r="Q933" s="225"/>
      <c r="R933" s="225"/>
      <c r="S933" s="225"/>
      <c r="T933" s="225"/>
      <c r="U933" s="225"/>
      <c r="V933" s="225"/>
      <c r="W933" s="225"/>
      <c r="X933" s="225"/>
      <c r="Y933" s="225"/>
      <c r="Z933" s="226"/>
      <c r="AA933" s="224">
        <v>52</v>
      </c>
      <c r="AB933" s="225"/>
      <c r="AC933" s="225"/>
      <c r="AD933" s="225"/>
      <c r="AE933" s="225"/>
      <c r="AF933" s="225"/>
      <c r="AG933" s="225"/>
      <c r="AH933" s="225"/>
      <c r="AI933" s="225"/>
      <c r="AJ933" s="225"/>
      <c r="AK933" s="225"/>
      <c r="AL933" s="225"/>
      <c r="AM933" s="225"/>
      <c r="AN933" s="225"/>
      <c r="AO933" s="225"/>
      <c r="AP933" s="225"/>
      <c r="AQ933" s="225"/>
      <c r="AR933" s="225"/>
      <c r="AS933" s="225"/>
      <c r="AT933" s="226"/>
      <c r="AV933" s="535" t="s">
        <v>514</v>
      </c>
      <c r="AW933" s="535"/>
      <c r="AX933" s="535"/>
      <c r="AY933" s="535"/>
      <c r="AZ933" s="535"/>
      <c r="BA933" s="535"/>
      <c r="BB933" s="535"/>
      <c r="BC933" s="535"/>
      <c r="BD933" s="535"/>
      <c r="BE933" s="535"/>
      <c r="BF933" s="535"/>
      <c r="BG933" s="535"/>
      <c r="BH933" s="535"/>
      <c r="BI933" s="535"/>
      <c r="BJ933" s="535"/>
      <c r="BK933" s="535"/>
      <c r="BL933" s="535"/>
      <c r="BM933" s="535"/>
      <c r="BN933" s="535"/>
      <c r="BO933" s="535"/>
      <c r="BP933" s="535"/>
      <c r="BQ933" s="535"/>
      <c r="BR933" s="535"/>
      <c r="BS933" s="535"/>
      <c r="BT933" s="535"/>
      <c r="BU933" s="535"/>
      <c r="BV933" s="535"/>
      <c r="BW933" s="535"/>
      <c r="BX933" s="535"/>
      <c r="BY933" s="535"/>
      <c r="BZ933" s="535"/>
      <c r="CA933" s="535"/>
      <c r="CB933" s="535"/>
      <c r="CC933" s="535"/>
      <c r="CD933" s="535"/>
      <c r="CE933" s="535"/>
      <c r="CF933" s="535"/>
      <c r="CG933" s="535"/>
      <c r="CH933" s="535"/>
      <c r="CI933" s="535"/>
      <c r="CJ933" s="535"/>
      <c r="CK933" s="535"/>
      <c r="CL933" s="535"/>
    </row>
    <row r="934" spans="4:145" ht="14.25" customHeight="1" x14ac:dyDescent="0.35">
      <c r="D934" s="224" t="s">
        <v>527</v>
      </c>
      <c r="E934" s="225"/>
      <c r="F934" s="225"/>
      <c r="G934" s="225"/>
      <c r="H934" s="225"/>
      <c r="I934" s="225"/>
      <c r="J934" s="225"/>
      <c r="K934" s="225"/>
      <c r="L934" s="225"/>
      <c r="M934" s="225"/>
      <c r="N934" s="225"/>
      <c r="O934" s="225"/>
      <c r="P934" s="225"/>
      <c r="Q934" s="225"/>
      <c r="R934" s="225"/>
      <c r="S934" s="225"/>
      <c r="T934" s="225"/>
      <c r="U934" s="225"/>
      <c r="V934" s="225"/>
      <c r="W934" s="225"/>
      <c r="X934" s="225"/>
      <c r="Y934" s="225"/>
      <c r="Z934" s="226"/>
      <c r="AA934" s="224">
        <v>2</v>
      </c>
      <c r="AB934" s="225"/>
      <c r="AC934" s="225"/>
      <c r="AD934" s="225"/>
      <c r="AE934" s="225"/>
      <c r="AF934" s="225"/>
      <c r="AG934" s="225"/>
      <c r="AH934" s="225"/>
      <c r="AI934" s="225"/>
      <c r="AJ934" s="225"/>
      <c r="AK934" s="225"/>
      <c r="AL934" s="225"/>
      <c r="AM934" s="225"/>
      <c r="AN934" s="225"/>
      <c r="AO934" s="225"/>
      <c r="AP934" s="225"/>
      <c r="AQ934" s="225"/>
      <c r="AR934" s="225"/>
      <c r="AS934" s="225"/>
      <c r="AT934" s="226"/>
    </row>
    <row r="935" spans="4:145" ht="14.25" customHeight="1" x14ac:dyDescent="0.35">
      <c r="D935" s="224" t="s">
        <v>528</v>
      </c>
      <c r="E935" s="225"/>
      <c r="F935" s="225"/>
      <c r="G935" s="225"/>
      <c r="H935" s="225"/>
      <c r="I935" s="225"/>
      <c r="J935" s="225"/>
      <c r="K935" s="225"/>
      <c r="L935" s="225"/>
      <c r="M935" s="225"/>
      <c r="N935" s="225"/>
      <c r="O935" s="225"/>
      <c r="P935" s="225"/>
      <c r="Q935" s="225"/>
      <c r="R935" s="225"/>
      <c r="S935" s="225"/>
      <c r="T935" s="225"/>
      <c r="U935" s="225"/>
      <c r="V935" s="225"/>
      <c r="W935" s="225"/>
      <c r="X935" s="225"/>
      <c r="Y935" s="225"/>
      <c r="Z935" s="226"/>
      <c r="AA935" s="224">
        <v>0</v>
      </c>
      <c r="AB935" s="225"/>
      <c r="AC935" s="225"/>
      <c r="AD935" s="225"/>
      <c r="AE935" s="225"/>
      <c r="AF935" s="225"/>
      <c r="AG935" s="225"/>
      <c r="AH935" s="225"/>
      <c r="AI935" s="225"/>
      <c r="AJ935" s="225"/>
      <c r="AK935" s="225"/>
      <c r="AL935" s="225"/>
      <c r="AM935" s="225"/>
      <c r="AN935" s="225"/>
      <c r="AO935" s="225"/>
      <c r="AP935" s="225"/>
      <c r="AQ935" s="225"/>
      <c r="AR935" s="225"/>
      <c r="AS935" s="225"/>
      <c r="AT935" s="226"/>
    </row>
    <row r="936" spans="4:145" ht="14.25" customHeight="1" x14ac:dyDescent="0.35">
      <c r="D936" s="224" t="s">
        <v>529</v>
      </c>
      <c r="E936" s="225"/>
      <c r="F936" s="225"/>
      <c r="G936" s="225"/>
      <c r="H936" s="225"/>
      <c r="I936" s="225"/>
      <c r="J936" s="225"/>
      <c r="K936" s="225"/>
      <c r="L936" s="225"/>
      <c r="M936" s="225"/>
      <c r="N936" s="225"/>
      <c r="O936" s="225"/>
      <c r="P936" s="225"/>
      <c r="Q936" s="225"/>
      <c r="R936" s="225"/>
      <c r="S936" s="225"/>
      <c r="T936" s="225"/>
      <c r="U936" s="225"/>
      <c r="V936" s="225"/>
      <c r="W936" s="225"/>
      <c r="X936" s="225"/>
      <c r="Y936" s="225"/>
      <c r="Z936" s="226"/>
      <c r="AA936" s="224">
        <v>1</v>
      </c>
      <c r="AB936" s="225"/>
      <c r="AC936" s="225"/>
      <c r="AD936" s="225"/>
      <c r="AE936" s="225"/>
      <c r="AF936" s="225"/>
      <c r="AG936" s="225"/>
      <c r="AH936" s="225"/>
      <c r="AI936" s="225"/>
      <c r="AJ936" s="225"/>
      <c r="AK936" s="225"/>
      <c r="AL936" s="225"/>
      <c r="AM936" s="225"/>
      <c r="AN936" s="225"/>
      <c r="AO936" s="225"/>
      <c r="AP936" s="225"/>
      <c r="AQ936" s="225"/>
      <c r="AR936" s="225"/>
      <c r="AS936" s="225"/>
      <c r="AT936" s="226"/>
      <c r="EM936" s="165" t="s">
        <v>543</v>
      </c>
      <c r="EN936" s="179" t="e">
        <f>EO936/$EO$939*100</f>
        <v>#DIV/0!</v>
      </c>
      <c r="EO936" s="165">
        <f>AA949</f>
        <v>0</v>
      </c>
    </row>
    <row r="937" spans="4:145" ht="14.25" customHeight="1" x14ac:dyDescent="0.35">
      <c r="D937" s="224" t="s">
        <v>530</v>
      </c>
      <c r="E937" s="225"/>
      <c r="F937" s="225"/>
      <c r="G937" s="225"/>
      <c r="H937" s="225"/>
      <c r="I937" s="225"/>
      <c r="J937" s="225"/>
      <c r="K937" s="225"/>
      <c r="L937" s="225"/>
      <c r="M937" s="225"/>
      <c r="N937" s="225"/>
      <c r="O937" s="225"/>
      <c r="P937" s="225"/>
      <c r="Q937" s="225"/>
      <c r="R937" s="225"/>
      <c r="S937" s="225"/>
      <c r="T937" s="225"/>
      <c r="U937" s="225"/>
      <c r="V937" s="225"/>
      <c r="W937" s="225"/>
      <c r="X937" s="225"/>
      <c r="Y937" s="225"/>
      <c r="Z937" s="226"/>
      <c r="AA937" s="224">
        <v>6</v>
      </c>
      <c r="AB937" s="225"/>
      <c r="AC937" s="225"/>
      <c r="AD937" s="225"/>
      <c r="AE937" s="225"/>
      <c r="AF937" s="225"/>
      <c r="AG937" s="225"/>
      <c r="AH937" s="225"/>
      <c r="AI937" s="225"/>
      <c r="AJ937" s="225"/>
      <c r="AK937" s="225"/>
      <c r="AL937" s="225"/>
      <c r="AM937" s="225"/>
      <c r="AN937" s="225"/>
      <c r="AO937" s="225"/>
      <c r="AP937" s="225"/>
      <c r="AQ937" s="225"/>
      <c r="AR937" s="225"/>
      <c r="AS937" s="225"/>
      <c r="AT937" s="226"/>
      <c r="EM937" s="165" t="s">
        <v>544</v>
      </c>
      <c r="EN937" s="179" t="e">
        <f t="shared" ref="EN937:EN938" si="41">EO937/$EO$939*100</f>
        <v>#DIV/0!</v>
      </c>
      <c r="EO937" s="165">
        <f>AA950</f>
        <v>0</v>
      </c>
    </row>
    <row r="938" spans="4:145" ht="14.25" customHeight="1" x14ac:dyDescent="0.35">
      <c r="D938" s="224" t="s">
        <v>531</v>
      </c>
      <c r="E938" s="225"/>
      <c r="F938" s="225"/>
      <c r="G938" s="225"/>
      <c r="H938" s="225"/>
      <c r="I938" s="225"/>
      <c r="J938" s="225"/>
      <c r="K938" s="225"/>
      <c r="L938" s="225"/>
      <c r="M938" s="225"/>
      <c r="N938" s="225"/>
      <c r="O938" s="225"/>
      <c r="P938" s="225"/>
      <c r="Q938" s="225"/>
      <c r="R938" s="225"/>
      <c r="S938" s="225"/>
      <c r="T938" s="225"/>
      <c r="U938" s="225"/>
      <c r="V938" s="225"/>
      <c r="W938" s="225"/>
      <c r="X938" s="225"/>
      <c r="Y938" s="225"/>
      <c r="Z938" s="226"/>
      <c r="AA938" s="224">
        <v>6</v>
      </c>
      <c r="AB938" s="225"/>
      <c r="AC938" s="225"/>
      <c r="AD938" s="225"/>
      <c r="AE938" s="225"/>
      <c r="AF938" s="225"/>
      <c r="AG938" s="225"/>
      <c r="AH938" s="225"/>
      <c r="AI938" s="225"/>
      <c r="AJ938" s="225"/>
      <c r="AK938" s="225"/>
      <c r="AL938" s="225"/>
      <c r="AM938" s="225"/>
      <c r="AN938" s="225"/>
      <c r="AO938" s="225"/>
      <c r="AP938" s="225"/>
      <c r="AQ938" s="225"/>
      <c r="AR938" s="225"/>
      <c r="AS938" s="225"/>
      <c r="AT938" s="226"/>
      <c r="EM938" s="165" t="s">
        <v>545</v>
      </c>
      <c r="EN938" s="179" t="e">
        <f t="shared" si="41"/>
        <v>#DIV/0!</v>
      </c>
      <c r="EO938" s="165">
        <f>AA951</f>
        <v>0</v>
      </c>
    </row>
    <row r="939" spans="4:145" ht="14.25" customHeight="1" x14ac:dyDescent="0.35">
      <c r="D939" s="224" t="s">
        <v>532</v>
      </c>
      <c r="E939" s="225"/>
      <c r="F939" s="225"/>
      <c r="G939" s="225"/>
      <c r="H939" s="225"/>
      <c r="I939" s="225"/>
      <c r="J939" s="225"/>
      <c r="K939" s="225"/>
      <c r="L939" s="225"/>
      <c r="M939" s="225"/>
      <c r="N939" s="225"/>
      <c r="O939" s="225"/>
      <c r="P939" s="225"/>
      <c r="Q939" s="225"/>
      <c r="R939" s="225"/>
      <c r="S939" s="225"/>
      <c r="T939" s="225"/>
      <c r="U939" s="225"/>
      <c r="V939" s="225"/>
      <c r="W939" s="225"/>
      <c r="X939" s="225"/>
      <c r="Y939" s="225"/>
      <c r="Z939" s="226"/>
      <c r="AA939" s="224">
        <v>1</v>
      </c>
      <c r="AB939" s="225"/>
      <c r="AC939" s="225"/>
      <c r="AD939" s="225"/>
      <c r="AE939" s="225"/>
      <c r="AF939" s="225"/>
      <c r="AG939" s="225"/>
      <c r="AH939" s="225"/>
      <c r="AI939" s="225"/>
      <c r="AJ939" s="225"/>
      <c r="AK939" s="225"/>
      <c r="AL939" s="225"/>
      <c r="AM939" s="225"/>
      <c r="AN939" s="225"/>
      <c r="AO939" s="225"/>
      <c r="AP939" s="225"/>
      <c r="AQ939" s="225"/>
      <c r="AR939" s="225"/>
      <c r="AS939" s="225"/>
      <c r="AT939" s="226"/>
      <c r="EM939" s="165" t="s">
        <v>513</v>
      </c>
      <c r="EO939" s="165">
        <f>EO936+EO937+EO938</f>
        <v>0</v>
      </c>
    </row>
    <row r="940" spans="4:145" ht="14.25" customHeight="1" x14ac:dyDescent="0.35">
      <c r="D940" s="224" t="s">
        <v>533</v>
      </c>
      <c r="E940" s="225"/>
      <c r="F940" s="225"/>
      <c r="G940" s="225"/>
      <c r="H940" s="225"/>
      <c r="I940" s="225"/>
      <c r="J940" s="225"/>
      <c r="K940" s="225"/>
      <c r="L940" s="225"/>
      <c r="M940" s="225"/>
      <c r="N940" s="225"/>
      <c r="O940" s="225"/>
      <c r="P940" s="225"/>
      <c r="Q940" s="225"/>
      <c r="R940" s="225"/>
      <c r="S940" s="225"/>
      <c r="T940" s="225"/>
      <c r="U940" s="225"/>
      <c r="V940" s="225"/>
      <c r="W940" s="225"/>
      <c r="X940" s="225"/>
      <c r="Y940" s="225"/>
      <c r="Z940" s="226"/>
      <c r="AA940" s="224">
        <v>1</v>
      </c>
      <c r="AB940" s="225"/>
      <c r="AC940" s="225"/>
      <c r="AD940" s="225"/>
      <c r="AE940" s="225"/>
      <c r="AF940" s="225"/>
      <c r="AG940" s="225"/>
      <c r="AH940" s="225"/>
      <c r="AI940" s="225"/>
      <c r="AJ940" s="225"/>
      <c r="AK940" s="225"/>
      <c r="AL940" s="225"/>
      <c r="AM940" s="225"/>
      <c r="AN940" s="225"/>
      <c r="AO940" s="225"/>
      <c r="AP940" s="225"/>
      <c r="AQ940" s="225"/>
      <c r="AR940" s="225"/>
      <c r="AS940" s="225"/>
      <c r="AT940" s="226"/>
    </row>
    <row r="941" spans="4:145" ht="14.25" customHeight="1" x14ac:dyDescent="0.35">
      <c r="D941" s="224" t="s">
        <v>534</v>
      </c>
      <c r="E941" s="225"/>
      <c r="F941" s="225"/>
      <c r="G941" s="225"/>
      <c r="H941" s="225"/>
      <c r="I941" s="225"/>
      <c r="J941" s="225"/>
      <c r="K941" s="225"/>
      <c r="L941" s="225"/>
      <c r="M941" s="225"/>
      <c r="N941" s="225"/>
      <c r="O941" s="225"/>
      <c r="P941" s="225"/>
      <c r="Q941" s="225"/>
      <c r="R941" s="225"/>
      <c r="S941" s="225"/>
      <c r="T941" s="225"/>
      <c r="U941" s="225"/>
      <c r="V941" s="225"/>
      <c r="W941" s="225"/>
      <c r="X941" s="225"/>
      <c r="Y941" s="225"/>
      <c r="Z941" s="226"/>
      <c r="AA941" s="224">
        <v>0</v>
      </c>
      <c r="AB941" s="225"/>
      <c r="AC941" s="225"/>
      <c r="AD941" s="225"/>
      <c r="AE941" s="225"/>
      <c r="AF941" s="225"/>
      <c r="AG941" s="225"/>
      <c r="AH941" s="225"/>
      <c r="AI941" s="225"/>
      <c r="AJ941" s="225"/>
      <c r="AK941" s="225"/>
      <c r="AL941" s="225"/>
      <c r="AM941" s="225"/>
      <c r="AN941" s="225"/>
      <c r="AO941" s="225"/>
      <c r="AP941" s="225"/>
      <c r="AQ941" s="225"/>
      <c r="AR941" s="225"/>
      <c r="AS941" s="225"/>
      <c r="AT941" s="226"/>
    </row>
    <row r="942" spans="4:145" ht="14.25" customHeight="1" x14ac:dyDescent="0.35">
      <c r="D942" s="130" t="s">
        <v>514</v>
      </c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  <c r="AA942" s="130"/>
      <c r="AB942" s="130"/>
      <c r="AC942" s="130"/>
      <c r="AD942" s="130"/>
      <c r="AE942" s="130"/>
      <c r="AF942" s="130"/>
      <c r="AG942" s="130"/>
      <c r="AH942" s="130"/>
      <c r="AI942" s="130"/>
      <c r="AJ942" s="130"/>
      <c r="AK942" s="130"/>
      <c r="AL942" s="130"/>
      <c r="AM942" s="130"/>
      <c r="AN942" s="130"/>
      <c r="AO942" s="130"/>
      <c r="AP942" s="130"/>
      <c r="AQ942" s="130"/>
      <c r="AR942" s="130"/>
      <c r="AS942" s="130"/>
      <c r="AT942" s="130"/>
    </row>
    <row r="943" spans="4:145" ht="14.25" customHeight="1" x14ac:dyDescent="0.35"/>
    <row r="944" spans="4:145" ht="14.25" customHeight="1" x14ac:dyDescent="0.35">
      <c r="D944" s="244" t="s">
        <v>535</v>
      </c>
      <c r="E944" s="244"/>
      <c r="F944" s="244"/>
      <c r="G944" s="244"/>
      <c r="H944" s="244"/>
      <c r="I944" s="244"/>
      <c r="J944" s="244"/>
      <c r="K944" s="244"/>
      <c r="L944" s="244"/>
      <c r="M944" s="244"/>
      <c r="N944" s="244"/>
      <c r="O944" s="244"/>
      <c r="P944" s="244"/>
      <c r="Q944" s="244"/>
      <c r="R944" s="244"/>
      <c r="S944" s="244"/>
      <c r="T944" s="244"/>
      <c r="U944" s="244"/>
      <c r="V944" s="244"/>
      <c r="W944" s="244"/>
      <c r="X944" s="244"/>
      <c r="Y944" s="244"/>
      <c r="Z944" s="244"/>
      <c r="AA944" s="244"/>
      <c r="AB944" s="244"/>
      <c r="AC944" s="244"/>
      <c r="AD944" s="244"/>
      <c r="AE944" s="244"/>
      <c r="AF944" s="244"/>
      <c r="AG944" s="244"/>
      <c r="AH944" s="244"/>
      <c r="AI944" s="244"/>
      <c r="AJ944" s="244"/>
      <c r="AK944" s="244"/>
      <c r="AL944" s="244"/>
      <c r="AM944" s="244"/>
      <c r="AN944" s="244"/>
      <c r="AO944" s="244"/>
      <c r="AP944" s="244"/>
      <c r="AQ944" s="244"/>
      <c r="AR944" s="244"/>
      <c r="AS944" s="244"/>
      <c r="AT944" s="244"/>
    </row>
    <row r="945" spans="1:110" ht="14.25" customHeight="1" x14ac:dyDescent="0.35">
      <c r="D945" s="244"/>
      <c r="E945" s="244"/>
      <c r="F945" s="244"/>
      <c r="G945" s="244"/>
      <c r="H945" s="244"/>
      <c r="I945" s="244"/>
      <c r="J945" s="244"/>
      <c r="K945" s="244"/>
      <c r="L945" s="244"/>
      <c r="M945" s="244"/>
      <c r="N945" s="244"/>
      <c r="O945" s="244"/>
      <c r="P945" s="244"/>
      <c r="Q945" s="244"/>
      <c r="R945" s="244"/>
      <c r="S945" s="244"/>
      <c r="T945" s="244"/>
      <c r="U945" s="244"/>
      <c r="V945" s="244"/>
      <c r="W945" s="244"/>
      <c r="X945" s="244"/>
      <c r="Y945" s="244"/>
      <c r="Z945" s="244"/>
      <c r="AA945" s="244"/>
      <c r="AB945" s="244"/>
      <c r="AC945" s="244"/>
      <c r="AD945" s="244"/>
      <c r="AE945" s="244"/>
      <c r="AF945" s="244"/>
      <c r="AG945" s="244"/>
      <c r="AH945" s="244"/>
      <c r="AI945" s="244"/>
      <c r="AJ945" s="244"/>
      <c r="AK945" s="244"/>
      <c r="AL945" s="244"/>
      <c r="AM945" s="244"/>
      <c r="AN945" s="244"/>
      <c r="AO945" s="244"/>
      <c r="AP945" s="244"/>
      <c r="AQ945" s="244"/>
      <c r="AR945" s="244"/>
      <c r="AS945" s="244"/>
      <c r="AT945" s="244"/>
    </row>
    <row r="946" spans="1:110" ht="14.25" customHeight="1" x14ac:dyDescent="0.35">
      <c r="D946" s="209"/>
      <c r="E946" s="209"/>
      <c r="F946" s="209"/>
      <c r="G946" s="209"/>
      <c r="H946" s="209"/>
      <c r="I946" s="209"/>
      <c r="J946" s="209"/>
      <c r="K946" s="209"/>
      <c r="L946" s="209"/>
      <c r="M946" s="209"/>
      <c r="N946" s="209"/>
      <c r="O946" s="209"/>
      <c r="P946" s="209"/>
      <c r="Q946" s="209"/>
      <c r="R946" s="209"/>
      <c r="S946" s="209"/>
      <c r="T946" s="209"/>
      <c r="U946" s="209"/>
      <c r="V946" s="209"/>
      <c r="W946" s="209"/>
      <c r="X946" s="209"/>
      <c r="Y946" s="209"/>
      <c r="Z946" s="209"/>
      <c r="AA946" s="209"/>
      <c r="AB946" s="209"/>
      <c r="AC946" s="209"/>
      <c r="AD946" s="209"/>
      <c r="AE946" s="209"/>
      <c r="AF946" s="209"/>
      <c r="AG946" s="209"/>
      <c r="AH946" s="209"/>
      <c r="AI946" s="209"/>
      <c r="AJ946" s="209"/>
      <c r="AK946" s="209"/>
      <c r="AL946" s="209"/>
      <c r="AM946" s="209"/>
      <c r="AN946" s="209"/>
      <c r="AO946" s="209"/>
      <c r="AP946" s="209"/>
      <c r="AQ946" s="209"/>
      <c r="AR946" s="209"/>
      <c r="AS946" s="209"/>
      <c r="AT946" s="209"/>
    </row>
    <row r="947" spans="1:110" ht="14.25" customHeight="1" x14ac:dyDescent="0.35">
      <c r="D947" s="215" t="s">
        <v>537</v>
      </c>
      <c r="E947" s="216"/>
      <c r="F947" s="216"/>
      <c r="G947" s="216"/>
      <c r="H947" s="216"/>
      <c r="I947" s="216"/>
      <c r="J947" s="216"/>
      <c r="K947" s="216"/>
      <c r="L947" s="216"/>
      <c r="M947" s="216"/>
      <c r="N947" s="216"/>
      <c r="O947" s="216"/>
      <c r="P947" s="216"/>
      <c r="Q947" s="216"/>
      <c r="R947" s="216"/>
      <c r="S947" s="216"/>
      <c r="T947" s="216"/>
      <c r="U947" s="216"/>
      <c r="V947" s="216"/>
      <c r="W947" s="216"/>
      <c r="X947" s="216"/>
      <c r="Y947" s="216"/>
      <c r="Z947" s="217"/>
      <c r="AA947" s="215" t="s">
        <v>536</v>
      </c>
      <c r="AB947" s="216"/>
      <c r="AC947" s="216"/>
      <c r="AD947" s="216"/>
      <c r="AE947" s="216"/>
      <c r="AF947" s="216"/>
      <c r="AG947" s="216"/>
      <c r="AH947" s="216"/>
      <c r="AI947" s="216"/>
      <c r="AJ947" s="216"/>
      <c r="AK947" s="216"/>
      <c r="AL947" s="216"/>
      <c r="AM947" s="216"/>
      <c r="AN947" s="216"/>
      <c r="AO947" s="216"/>
      <c r="AP947" s="216"/>
      <c r="AQ947" s="216"/>
      <c r="AR947" s="216"/>
      <c r="AS947" s="216"/>
      <c r="AT947" s="217"/>
    </row>
    <row r="948" spans="1:110" ht="14.25" customHeight="1" x14ac:dyDescent="0.35">
      <c r="D948" s="221"/>
      <c r="E948" s="222"/>
      <c r="F948" s="222"/>
      <c r="G948" s="222"/>
      <c r="H948" s="222"/>
      <c r="I948" s="222"/>
      <c r="J948" s="222"/>
      <c r="K948" s="222"/>
      <c r="L948" s="222"/>
      <c r="M948" s="222"/>
      <c r="N948" s="222"/>
      <c r="O948" s="222"/>
      <c r="P948" s="222"/>
      <c r="Q948" s="222"/>
      <c r="R948" s="222"/>
      <c r="S948" s="222"/>
      <c r="T948" s="222"/>
      <c r="U948" s="222"/>
      <c r="V948" s="222"/>
      <c r="W948" s="222"/>
      <c r="X948" s="222"/>
      <c r="Y948" s="222"/>
      <c r="Z948" s="223"/>
      <c r="AA948" s="221"/>
      <c r="AB948" s="222"/>
      <c r="AC948" s="222"/>
      <c r="AD948" s="222"/>
      <c r="AE948" s="222"/>
      <c r="AF948" s="222"/>
      <c r="AG948" s="222"/>
      <c r="AH948" s="222"/>
      <c r="AI948" s="222"/>
      <c r="AJ948" s="222"/>
      <c r="AK948" s="222"/>
      <c r="AL948" s="222"/>
      <c r="AM948" s="222"/>
      <c r="AN948" s="222"/>
      <c r="AO948" s="222"/>
      <c r="AP948" s="222"/>
      <c r="AQ948" s="222"/>
      <c r="AR948" s="222"/>
      <c r="AS948" s="222"/>
      <c r="AT948" s="223"/>
    </row>
    <row r="949" spans="1:110" ht="14.25" customHeight="1" x14ac:dyDescent="0.35">
      <c r="D949" s="224" t="s">
        <v>539</v>
      </c>
      <c r="E949" s="225"/>
      <c r="F949" s="225"/>
      <c r="G949" s="225"/>
      <c r="H949" s="225"/>
      <c r="I949" s="225"/>
      <c r="J949" s="225"/>
      <c r="K949" s="225"/>
      <c r="L949" s="225"/>
      <c r="M949" s="225"/>
      <c r="N949" s="225"/>
      <c r="O949" s="225"/>
      <c r="P949" s="225"/>
      <c r="Q949" s="225"/>
      <c r="R949" s="225"/>
      <c r="S949" s="225"/>
      <c r="T949" s="225"/>
      <c r="U949" s="225"/>
      <c r="V949" s="225"/>
      <c r="W949" s="225"/>
      <c r="X949" s="225"/>
      <c r="Y949" s="225"/>
      <c r="Z949" s="226"/>
      <c r="AA949" s="253"/>
      <c r="AB949" s="254"/>
      <c r="AC949" s="254"/>
      <c r="AD949" s="254"/>
      <c r="AE949" s="254"/>
      <c r="AF949" s="254"/>
      <c r="AG949" s="254"/>
      <c r="AH949" s="254"/>
      <c r="AI949" s="254"/>
      <c r="AJ949" s="254"/>
      <c r="AK949" s="254"/>
      <c r="AL949" s="254"/>
      <c r="AM949" s="254"/>
      <c r="AN949" s="254"/>
      <c r="AO949" s="254"/>
      <c r="AP949" s="254"/>
      <c r="AQ949" s="254"/>
      <c r="AR949" s="254"/>
      <c r="AS949" s="254"/>
      <c r="AT949" s="255"/>
    </row>
    <row r="950" spans="1:110" ht="14.25" customHeight="1" x14ac:dyDescent="0.35">
      <c r="D950" s="224" t="s">
        <v>538</v>
      </c>
      <c r="E950" s="225"/>
      <c r="F950" s="225"/>
      <c r="G950" s="225"/>
      <c r="H950" s="225"/>
      <c r="I950" s="225"/>
      <c r="J950" s="225"/>
      <c r="K950" s="225"/>
      <c r="L950" s="225"/>
      <c r="M950" s="225"/>
      <c r="N950" s="225"/>
      <c r="O950" s="225"/>
      <c r="P950" s="225"/>
      <c r="Q950" s="225"/>
      <c r="R950" s="225"/>
      <c r="S950" s="225"/>
      <c r="T950" s="225"/>
      <c r="U950" s="225"/>
      <c r="V950" s="225"/>
      <c r="W950" s="225"/>
      <c r="X950" s="225"/>
      <c r="Y950" s="225"/>
      <c r="Z950" s="226"/>
      <c r="AA950" s="253"/>
      <c r="AB950" s="254"/>
      <c r="AC950" s="254"/>
      <c r="AD950" s="254"/>
      <c r="AE950" s="254"/>
      <c r="AF950" s="254"/>
      <c r="AG950" s="254"/>
      <c r="AH950" s="254"/>
      <c r="AI950" s="254"/>
      <c r="AJ950" s="254"/>
      <c r="AK950" s="254"/>
      <c r="AL950" s="254"/>
      <c r="AM950" s="254"/>
      <c r="AN950" s="254"/>
      <c r="AO950" s="254"/>
      <c r="AP950" s="254"/>
      <c r="AQ950" s="254"/>
      <c r="AR950" s="254"/>
      <c r="AS950" s="254"/>
      <c r="AT950" s="255"/>
    </row>
    <row r="951" spans="1:110" ht="14.25" customHeight="1" x14ac:dyDescent="0.35">
      <c r="D951" s="224" t="s">
        <v>545</v>
      </c>
      <c r="E951" s="225"/>
      <c r="F951" s="225"/>
      <c r="G951" s="225"/>
      <c r="H951" s="225"/>
      <c r="I951" s="225"/>
      <c r="J951" s="225"/>
      <c r="K951" s="225"/>
      <c r="L951" s="225"/>
      <c r="M951" s="225"/>
      <c r="N951" s="225"/>
      <c r="O951" s="225"/>
      <c r="P951" s="225"/>
      <c r="Q951" s="225"/>
      <c r="R951" s="225"/>
      <c r="S951" s="225"/>
      <c r="T951" s="225"/>
      <c r="U951" s="225"/>
      <c r="V951" s="225"/>
      <c r="W951" s="225"/>
      <c r="X951" s="225"/>
      <c r="Y951" s="225"/>
      <c r="Z951" s="226"/>
      <c r="AA951" s="253"/>
      <c r="AB951" s="254"/>
      <c r="AC951" s="254"/>
      <c r="AD951" s="254"/>
      <c r="AE951" s="254"/>
      <c r="AF951" s="254"/>
      <c r="AG951" s="254"/>
      <c r="AH951" s="254"/>
      <c r="AI951" s="254"/>
      <c r="AJ951" s="254"/>
      <c r="AK951" s="254"/>
      <c r="AL951" s="254"/>
      <c r="AM951" s="254"/>
      <c r="AN951" s="254"/>
      <c r="AO951" s="254"/>
      <c r="AP951" s="254"/>
      <c r="AQ951" s="254"/>
      <c r="AR951" s="254"/>
      <c r="AS951" s="254"/>
      <c r="AT951" s="255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</row>
    <row r="952" spans="1:110" ht="14.25" customHeight="1" x14ac:dyDescent="0.35">
      <c r="D952" s="130" t="s">
        <v>514</v>
      </c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  <c r="AE952" s="130"/>
      <c r="AF952" s="130"/>
      <c r="AG952" s="130"/>
      <c r="AH952" s="130"/>
      <c r="AI952" s="130"/>
      <c r="AJ952" s="130"/>
      <c r="AK952" s="130"/>
      <c r="AL952" s="130"/>
      <c r="AM952" s="130"/>
      <c r="AN952" s="130"/>
      <c r="AO952" s="130"/>
      <c r="AP952" s="130"/>
      <c r="AQ952" s="130"/>
      <c r="AR952" s="130"/>
      <c r="AS952" s="130"/>
      <c r="AT952" s="130"/>
      <c r="AV952" s="535" t="s">
        <v>514</v>
      </c>
      <c r="AW952" s="535"/>
      <c r="AX952" s="535"/>
      <c r="AY952" s="535"/>
      <c r="AZ952" s="535"/>
      <c r="BA952" s="535"/>
      <c r="BB952" s="535"/>
      <c r="BC952" s="535"/>
      <c r="BD952" s="535"/>
      <c r="BE952" s="535"/>
      <c r="BF952" s="535"/>
      <c r="BG952" s="535"/>
      <c r="BH952" s="535"/>
      <c r="BI952" s="535"/>
      <c r="BJ952" s="535"/>
      <c r="BK952" s="535"/>
      <c r="BL952" s="535"/>
      <c r="BM952" s="535"/>
      <c r="BN952" s="535"/>
      <c r="BO952" s="535"/>
      <c r="BP952" s="535"/>
      <c r="BQ952" s="535"/>
      <c r="BR952" s="535"/>
      <c r="BS952" s="535"/>
      <c r="BT952" s="535"/>
      <c r="BU952" s="535"/>
      <c r="BV952" s="535"/>
      <c r="BW952" s="535"/>
      <c r="BX952" s="535"/>
      <c r="BY952" s="535"/>
      <c r="BZ952" s="535"/>
      <c r="CA952" s="535"/>
      <c r="CB952" s="535"/>
      <c r="CC952" s="535"/>
      <c r="CD952" s="535"/>
      <c r="CE952" s="535"/>
      <c r="CF952" s="535"/>
      <c r="CG952" s="535"/>
      <c r="CH952" s="535"/>
      <c r="CI952" s="535"/>
      <c r="CJ952" s="535"/>
      <c r="CK952" s="535"/>
      <c r="CL952" s="535"/>
    </row>
    <row r="953" spans="1:110" ht="14.25" customHeight="1" x14ac:dyDescent="0.35"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</row>
    <row r="954" spans="1:110" ht="14.25" customHeight="1" x14ac:dyDescent="0.35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  <c r="AA954" s="135"/>
      <c r="AB954" s="135"/>
      <c r="AC954" s="135"/>
      <c r="AD954" s="135"/>
      <c r="AE954" s="135"/>
      <c r="AF954" s="135"/>
      <c r="AG954" s="135"/>
      <c r="AH954" s="135"/>
      <c r="AI954" s="135"/>
      <c r="AJ954" s="135"/>
      <c r="AK954" s="135"/>
      <c r="AL954" s="135"/>
      <c r="AM954" s="135"/>
      <c r="AN954" s="135"/>
      <c r="AO954" s="135"/>
      <c r="AP954" s="135"/>
      <c r="AQ954" s="135"/>
      <c r="AR954" s="135"/>
      <c r="AS954" s="135"/>
      <c r="AT954" s="135"/>
      <c r="AU954" s="135"/>
      <c r="AV954" s="135"/>
      <c r="AW954" s="135"/>
      <c r="AX954" s="135"/>
      <c r="AY954" s="135"/>
      <c r="AZ954" s="135"/>
      <c r="BA954" s="135"/>
      <c r="BB954" s="135"/>
      <c r="BC954" s="135"/>
      <c r="BD954" s="135"/>
      <c r="BE954" s="135"/>
      <c r="BF954" s="135"/>
      <c r="BG954" s="135"/>
      <c r="BH954" s="135"/>
      <c r="BI954" s="135"/>
      <c r="BJ954" s="135"/>
      <c r="BK954" s="135"/>
      <c r="BL954" s="135"/>
      <c r="BM954" s="135"/>
      <c r="BN954" s="135"/>
      <c r="BO954" s="135"/>
      <c r="BP954" s="135"/>
      <c r="BQ954" s="135"/>
      <c r="BR954" s="135"/>
      <c r="BS954" s="135"/>
      <c r="BT954" s="135"/>
      <c r="BU954" s="135"/>
      <c r="BV954" s="135"/>
      <c r="BW954" s="135"/>
      <c r="BX954" s="135"/>
      <c r="BY954" s="135"/>
      <c r="BZ954" s="135"/>
      <c r="CA954" s="135"/>
      <c r="CB954" s="135"/>
      <c r="CC954" s="135"/>
      <c r="CD954" s="135"/>
      <c r="CE954" s="135"/>
      <c r="CF954" s="135"/>
      <c r="CG954" s="135"/>
      <c r="CH954" s="135"/>
      <c r="CI954" s="135"/>
      <c r="CJ954" s="135"/>
      <c r="CK954" s="135"/>
      <c r="CL954" s="135"/>
      <c r="CM954" s="135"/>
      <c r="CN954" s="135"/>
      <c r="CO954" s="2"/>
      <c r="CP954" s="172"/>
      <c r="CQ954" s="172"/>
      <c r="CR954" s="172"/>
      <c r="CS954" s="172"/>
      <c r="CT954" s="172"/>
      <c r="CU954" s="172"/>
    </row>
    <row r="955" spans="1:110" ht="14.25" customHeight="1" x14ac:dyDescent="0.35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  <c r="AA955" s="135"/>
      <c r="AB955" s="135"/>
      <c r="AC955" s="135"/>
      <c r="AD955" s="135"/>
      <c r="AE955" s="135"/>
      <c r="AF955" s="135"/>
      <c r="AG955" s="135"/>
      <c r="AH955" s="135"/>
      <c r="AI955" s="135"/>
      <c r="AJ955" s="135"/>
      <c r="AK955" s="135"/>
      <c r="AL955" s="135"/>
      <c r="AM955" s="135"/>
      <c r="AN955" s="135"/>
      <c r="AO955" s="135"/>
      <c r="AP955" s="135"/>
      <c r="AQ955" s="135"/>
      <c r="AR955" s="135"/>
      <c r="AS955" s="135"/>
      <c r="AT955" s="135"/>
      <c r="AU955" s="135"/>
      <c r="AV955" s="135"/>
      <c r="AW955" s="135"/>
      <c r="AX955" s="135"/>
      <c r="AY955" s="135"/>
      <c r="AZ955" s="135"/>
      <c r="BA955" s="135"/>
      <c r="BB955" s="135"/>
      <c r="BC955" s="135"/>
      <c r="BD955" s="135"/>
      <c r="BE955" s="135"/>
      <c r="BF955" s="135"/>
      <c r="BG955" s="135"/>
      <c r="BH955" s="135"/>
      <c r="BI955" s="135"/>
      <c r="BJ955" s="135"/>
      <c r="BK955" s="135"/>
      <c r="BL955" s="135"/>
      <c r="BM955" s="135"/>
      <c r="BN955" s="135"/>
      <c r="BO955" s="135"/>
      <c r="BP955" s="135"/>
      <c r="BQ955" s="135"/>
      <c r="BR955" s="135"/>
      <c r="BS955" s="135"/>
      <c r="BT955" s="135"/>
      <c r="BU955" s="135"/>
      <c r="BV955" s="135"/>
      <c r="BW955" s="135"/>
      <c r="BX955" s="135"/>
      <c r="BY955" s="135"/>
      <c r="BZ955" s="135"/>
      <c r="CA955" s="135"/>
      <c r="CB955" s="135"/>
      <c r="CC955" s="135"/>
      <c r="CD955" s="135"/>
      <c r="CE955" s="135"/>
      <c r="CF955" s="135"/>
      <c r="CG955" s="135"/>
      <c r="CH955" s="135"/>
      <c r="CI955" s="135"/>
      <c r="CJ955" s="135"/>
      <c r="CK955" s="135"/>
      <c r="CL955" s="135"/>
      <c r="CM955" s="135"/>
      <c r="CN955" s="135"/>
      <c r="CO955" s="2"/>
      <c r="CP955" s="172"/>
      <c r="CQ955" s="172"/>
      <c r="CR955" s="172"/>
      <c r="CS955" s="172"/>
      <c r="CT955" s="172"/>
      <c r="CU955" s="172"/>
    </row>
    <row r="956" spans="1:110" ht="14.25" customHeight="1" x14ac:dyDescent="0.35">
      <c r="CM956" s="338"/>
      <c r="CN956" s="338"/>
    </row>
    <row r="957" spans="1:110" ht="14.25" customHeight="1" x14ac:dyDescent="0.35">
      <c r="D957" s="188" t="s">
        <v>546</v>
      </c>
      <c r="E957" s="188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  <c r="Z957" s="188"/>
      <c r="AA957" s="188"/>
      <c r="AB957" s="188"/>
      <c r="AC957" s="122"/>
      <c r="AD957" s="122"/>
      <c r="AE957" s="122"/>
      <c r="AF957" s="122"/>
      <c r="AG957" s="122"/>
      <c r="AH957" s="122"/>
      <c r="AI957" s="122"/>
      <c r="AJ957" s="122"/>
      <c r="AK957" s="122"/>
      <c r="AL957" s="122"/>
      <c r="AM957" s="122"/>
      <c r="AN957" s="122"/>
      <c r="AO957" s="122"/>
      <c r="AP957" s="122"/>
      <c r="AQ957" s="122"/>
      <c r="AR957" s="122"/>
      <c r="AS957" s="122"/>
      <c r="AT957" s="122"/>
      <c r="AU957" s="2"/>
      <c r="AV957" s="260" t="s">
        <v>549</v>
      </c>
      <c r="AW957" s="260"/>
      <c r="AX957" s="260"/>
      <c r="AY957" s="260"/>
      <c r="AZ957" s="260"/>
      <c r="BA957" s="260"/>
      <c r="BB957" s="260"/>
      <c r="BC957" s="260"/>
      <c r="BD957" s="260"/>
      <c r="BE957" s="260"/>
      <c r="BF957" s="260"/>
      <c r="BG957" s="260"/>
      <c r="BH957" s="260"/>
      <c r="BI957" s="260"/>
      <c r="BJ957" s="260"/>
      <c r="BK957" s="260"/>
      <c r="BL957" s="260"/>
      <c r="BM957" s="260"/>
      <c r="BN957" s="260"/>
      <c r="BO957" s="260"/>
      <c r="BP957" s="260"/>
      <c r="BQ957" s="260"/>
      <c r="BR957" s="260"/>
      <c r="BS957" s="260"/>
      <c r="BT957" s="260"/>
      <c r="BU957" s="260"/>
      <c r="BV957" s="260"/>
      <c r="BW957" s="260"/>
      <c r="BX957" s="260"/>
      <c r="BY957" s="260"/>
      <c r="BZ957" s="260"/>
      <c r="CA957" s="260"/>
      <c r="CB957" s="260"/>
      <c r="CC957" s="260"/>
      <c r="CD957" s="260"/>
      <c r="CE957" s="260"/>
      <c r="CF957" s="260"/>
      <c r="CG957" s="260"/>
      <c r="CH957" s="260"/>
      <c r="CI957" s="260"/>
      <c r="CJ957" s="260"/>
      <c r="CK957" s="260"/>
      <c r="CL957" s="260"/>
      <c r="CM957" s="260"/>
      <c r="CN957" s="260"/>
      <c r="CO957" s="2"/>
    </row>
    <row r="958" spans="1:110" ht="14.25" customHeight="1" x14ac:dyDescent="0.35">
      <c r="D958" s="190"/>
      <c r="E958" s="190"/>
      <c r="F958" s="190"/>
      <c r="G958" s="190"/>
      <c r="H958" s="190"/>
      <c r="I958" s="190"/>
      <c r="J958" s="190"/>
      <c r="K958" s="190"/>
      <c r="L958" s="190"/>
      <c r="M958" s="190"/>
      <c r="N958" s="190"/>
      <c r="O958" s="190"/>
      <c r="P958" s="190"/>
      <c r="Q958" s="190"/>
      <c r="R958" s="190"/>
      <c r="S958" s="190"/>
      <c r="T958" s="190"/>
      <c r="U958" s="190"/>
      <c r="V958" s="190"/>
      <c r="W958" s="190"/>
      <c r="X958" s="190"/>
      <c r="Y958" s="190"/>
      <c r="Z958" s="190"/>
      <c r="AA958" s="190"/>
      <c r="AB958" s="190"/>
      <c r="AC958" s="123"/>
      <c r="AD958" s="123"/>
      <c r="AE958" s="123"/>
      <c r="AF958" s="123"/>
      <c r="AG958" s="123"/>
      <c r="AH958" s="123"/>
      <c r="AI958" s="123"/>
      <c r="AJ958" s="123"/>
      <c r="AK958" s="123"/>
      <c r="AL958" s="123"/>
      <c r="AM958" s="123"/>
      <c r="AN958" s="123"/>
      <c r="AO958" s="123"/>
      <c r="AP958" s="123"/>
      <c r="AQ958" s="123"/>
      <c r="AR958" s="123"/>
      <c r="AS958" s="123"/>
      <c r="AT958" s="123"/>
      <c r="AU958" s="2"/>
      <c r="AV958" s="261"/>
      <c r="AW958" s="261"/>
      <c r="AX958" s="261"/>
      <c r="AY958" s="261"/>
      <c r="AZ958" s="261"/>
      <c r="BA958" s="261"/>
      <c r="BB958" s="261"/>
      <c r="BC958" s="261"/>
      <c r="BD958" s="261"/>
      <c r="BE958" s="261"/>
      <c r="BF958" s="261"/>
      <c r="BG958" s="261"/>
      <c r="BH958" s="261"/>
      <c r="BI958" s="261"/>
      <c r="BJ958" s="261"/>
      <c r="BK958" s="261"/>
      <c r="BL958" s="261"/>
      <c r="BM958" s="261"/>
      <c r="BN958" s="261"/>
      <c r="BO958" s="261"/>
      <c r="BP958" s="261"/>
      <c r="BQ958" s="261"/>
      <c r="BR958" s="261"/>
      <c r="BS958" s="261"/>
      <c r="BT958" s="261"/>
      <c r="BU958" s="261"/>
      <c r="BV958" s="261"/>
      <c r="BW958" s="261"/>
      <c r="BX958" s="261"/>
      <c r="BY958" s="261"/>
      <c r="BZ958" s="261"/>
      <c r="CA958" s="261"/>
      <c r="CB958" s="261"/>
      <c r="CC958" s="261"/>
      <c r="CD958" s="261"/>
      <c r="CE958" s="261"/>
      <c r="CF958" s="261"/>
      <c r="CG958" s="261"/>
      <c r="CH958" s="261"/>
      <c r="CI958" s="261"/>
      <c r="CJ958" s="261"/>
      <c r="CK958" s="261"/>
      <c r="CL958" s="261"/>
      <c r="CM958" s="261"/>
      <c r="CN958" s="261"/>
      <c r="CO958" s="2"/>
    </row>
    <row r="959" spans="1:110" ht="14.25" customHeight="1" x14ac:dyDescent="0.35">
      <c r="D959" s="215" t="s">
        <v>24</v>
      </c>
      <c r="E959" s="216"/>
      <c r="F959" s="216"/>
      <c r="G959" s="216"/>
      <c r="H959" s="216"/>
      <c r="I959" s="216"/>
      <c r="J959" s="216"/>
      <c r="K959" s="216"/>
      <c r="L959" s="216"/>
      <c r="M959" s="216"/>
      <c r="N959" s="216"/>
      <c r="O959" s="216"/>
      <c r="P959" s="216"/>
      <c r="Q959" s="216"/>
      <c r="R959" s="216"/>
      <c r="S959" s="216"/>
      <c r="T959" s="216"/>
      <c r="U959" s="216"/>
      <c r="V959" s="216"/>
      <c r="W959" s="216"/>
      <c r="X959" s="216"/>
      <c r="Y959" s="217"/>
      <c r="Z959" s="195" t="s">
        <v>45</v>
      </c>
      <c r="AA959" s="196"/>
      <c r="AB959" s="196"/>
      <c r="AC959" s="196"/>
      <c r="AD959" s="196"/>
      <c r="AE959" s="196"/>
      <c r="AF959" s="196"/>
      <c r="AG959" s="196"/>
      <c r="AH959" s="196"/>
      <c r="AI959" s="196"/>
      <c r="AJ959" s="196"/>
      <c r="AK959" s="196"/>
      <c r="AL959" s="196"/>
      <c r="AM959" s="198"/>
      <c r="AN959" s="215" t="s">
        <v>481</v>
      </c>
      <c r="AO959" s="216"/>
      <c r="AP959" s="216"/>
      <c r="AQ959" s="216"/>
      <c r="AR959" s="216"/>
      <c r="AS959" s="216"/>
      <c r="AT959" s="217"/>
      <c r="AU959" s="2"/>
      <c r="AV959" s="215" t="s">
        <v>24</v>
      </c>
      <c r="AW959" s="216"/>
      <c r="AX959" s="216"/>
      <c r="AY959" s="216"/>
      <c r="AZ959" s="216"/>
      <c r="BA959" s="216"/>
      <c r="BB959" s="216"/>
      <c r="BC959" s="216"/>
      <c r="BD959" s="216"/>
      <c r="BE959" s="216"/>
      <c r="BF959" s="216"/>
      <c r="BG959" s="216"/>
      <c r="BH959" s="216"/>
      <c r="BI959" s="216"/>
      <c r="BJ959" s="216"/>
      <c r="BK959" s="216"/>
      <c r="BL959" s="216"/>
      <c r="BM959" s="216"/>
      <c r="BN959" s="216"/>
      <c r="BO959" s="216"/>
      <c r="BP959" s="216"/>
      <c r="BQ959" s="217"/>
      <c r="BR959" s="195" t="s">
        <v>45</v>
      </c>
      <c r="BS959" s="196"/>
      <c r="BT959" s="196"/>
      <c r="BU959" s="196"/>
      <c r="BV959" s="196"/>
      <c r="BW959" s="196"/>
      <c r="BX959" s="196"/>
      <c r="BY959" s="196"/>
      <c r="BZ959" s="196"/>
      <c r="CA959" s="196"/>
      <c r="CB959" s="196"/>
      <c r="CC959" s="196"/>
      <c r="CD959" s="196"/>
      <c r="CE959" s="196"/>
      <c r="CF959" s="197" t="s">
        <v>481</v>
      </c>
      <c r="CG959" s="197"/>
      <c r="CH959" s="197"/>
      <c r="CI959" s="197"/>
      <c r="CJ959" s="197"/>
      <c r="CK959" s="197"/>
      <c r="CL959" s="197"/>
      <c r="CM959" s="197"/>
      <c r="CN959" s="197"/>
      <c r="CO959" s="2"/>
      <c r="CP959" s="172"/>
      <c r="CQ959" s="172"/>
      <c r="CR959" s="172"/>
      <c r="CS959" s="172"/>
      <c r="CT959" s="172"/>
      <c r="CU959" s="172"/>
      <c r="CV959" s="172"/>
      <c r="CW959" s="172"/>
      <c r="CX959" s="172"/>
      <c r="CY959" s="172"/>
      <c r="CZ959" s="172"/>
      <c r="DA959" s="172"/>
      <c r="DB959" s="172"/>
      <c r="DC959" s="172"/>
      <c r="DD959" s="172"/>
      <c r="DE959" s="172"/>
      <c r="DF959" s="172"/>
    </row>
    <row r="960" spans="1:110" ht="14.25" customHeight="1" x14ac:dyDescent="0.35">
      <c r="D960" s="218"/>
      <c r="E960" s="222"/>
      <c r="F960" s="222"/>
      <c r="G960" s="222"/>
      <c r="H960" s="222"/>
      <c r="I960" s="222"/>
      <c r="J960" s="222"/>
      <c r="K960" s="222"/>
      <c r="L960" s="222"/>
      <c r="M960" s="222"/>
      <c r="N960" s="222"/>
      <c r="O960" s="222"/>
      <c r="P960" s="222"/>
      <c r="Q960" s="222"/>
      <c r="R960" s="222"/>
      <c r="S960" s="222"/>
      <c r="T960" s="222"/>
      <c r="U960" s="222"/>
      <c r="V960" s="222"/>
      <c r="W960" s="222"/>
      <c r="X960" s="222"/>
      <c r="Y960" s="223"/>
      <c r="Z960" s="195" t="s">
        <v>547</v>
      </c>
      <c r="AA960" s="196"/>
      <c r="AB960" s="196"/>
      <c r="AC960" s="196"/>
      <c r="AD960" s="196"/>
      <c r="AE960" s="198"/>
      <c r="AF960" s="195" t="s">
        <v>124</v>
      </c>
      <c r="AG960" s="196"/>
      <c r="AH960" s="196"/>
      <c r="AI960" s="196"/>
      <c r="AJ960" s="196"/>
      <c r="AK960" s="196"/>
      <c r="AL960" s="196"/>
      <c r="AM960" s="198"/>
      <c r="AN960" s="221"/>
      <c r="AO960" s="222"/>
      <c r="AP960" s="222"/>
      <c r="AQ960" s="222"/>
      <c r="AR960" s="222"/>
      <c r="AS960" s="222"/>
      <c r="AT960" s="223"/>
      <c r="AU960" s="2"/>
      <c r="AV960" s="221"/>
      <c r="AW960" s="222"/>
      <c r="AX960" s="222"/>
      <c r="AY960" s="222"/>
      <c r="AZ960" s="222"/>
      <c r="BA960" s="222"/>
      <c r="BB960" s="222"/>
      <c r="BC960" s="222"/>
      <c r="BD960" s="222"/>
      <c r="BE960" s="222"/>
      <c r="BF960" s="222"/>
      <c r="BG960" s="222"/>
      <c r="BH960" s="222"/>
      <c r="BI960" s="222"/>
      <c r="BJ960" s="222"/>
      <c r="BK960" s="222"/>
      <c r="BL960" s="222"/>
      <c r="BM960" s="222"/>
      <c r="BN960" s="222"/>
      <c r="BO960" s="222"/>
      <c r="BP960" s="222"/>
      <c r="BQ960" s="223"/>
      <c r="BR960" s="197" t="s">
        <v>547</v>
      </c>
      <c r="BS960" s="197"/>
      <c r="BT960" s="197"/>
      <c r="BU960" s="197"/>
      <c r="BV960" s="197"/>
      <c r="BW960" s="197"/>
      <c r="BX960" s="197" t="s">
        <v>124</v>
      </c>
      <c r="BY960" s="197"/>
      <c r="BZ960" s="197"/>
      <c r="CA960" s="197"/>
      <c r="CB960" s="197"/>
      <c r="CC960" s="197"/>
      <c r="CD960" s="197"/>
      <c r="CE960" s="197"/>
      <c r="CF960" s="197"/>
      <c r="CG960" s="197"/>
      <c r="CH960" s="197"/>
      <c r="CI960" s="197"/>
      <c r="CJ960" s="197"/>
      <c r="CK960" s="197"/>
      <c r="CL960" s="197"/>
      <c r="CM960" s="197"/>
      <c r="CN960" s="197"/>
      <c r="CO960" s="2"/>
      <c r="CP960" s="172"/>
      <c r="CQ960" s="172"/>
      <c r="CR960" s="172"/>
      <c r="CS960" s="172"/>
      <c r="CT960" s="172"/>
      <c r="CU960" s="172"/>
      <c r="CV960" s="172"/>
      <c r="CW960" s="172"/>
      <c r="CX960" s="172"/>
      <c r="CY960" s="172"/>
      <c r="CZ960" s="172"/>
      <c r="DA960" s="172"/>
      <c r="DB960" s="172"/>
      <c r="DC960" s="172"/>
      <c r="DD960" s="172"/>
      <c r="DE960" s="172"/>
      <c r="DF960" s="172"/>
    </row>
    <row r="961" spans="4:110" ht="17.25" customHeight="1" x14ac:dyDescent="0.35">
      <c r="D961" s="240" t="s">
        <v>923</v>
      </c>
      <c r="E961" s="241"/>
      <c r="F961" s="241"/>
      <c r="G961" s="241"/>
      <c r="H961" s="241"/>
      <c r="I961" s="241"/>
      <c r="J961" s="241"/>
      <c r="K961" s="241"/>
      <c r="L961" s="241"/>
      <c r="M961" s="241"/>
      <c r="N961" s="241"/>
      <c r="O961" s="241"/>
      <c r="P961" s="241"/>
      <c r="Q961" s="241"/>
      <c r="R961" s="241"/>
      <c r="S961" s="241"/>
      <c r="T961" s="241"/>
      <c r="U961" s="241"/>
      <c r="V961" s="241"/>
      <c r="W961" s="241"/>
      <c r="X961" s="241"/>
      <c r="Y961" s="242"/>
      <c r="Z961" s="224" t="s">
        <v>884</v>
      </c>
      <c r="AA961" s="225"/>
      <c r="AB961" s="225"/>
      <c r="AC961" s="225"/>
      <c r="AD961" s="225"/>
      <c r="AE961" s="226"/>
      <c r="AF961" s="224"/>
      <c r="AG961" s="225"/>
      <c r="AH961" s="225"/>
      <c r="AI961" s="225"/>
      <c r="AJ961" s="225"/>
      <c r="AK961" s="225"/>
      <c r="AL961" s="225"/>
      <c r="AM961" s="226"/>
      <c r="AN961" s="224" t="s">
        <v>924</v>
      </c>
      <c r="AO961" s="225"/>
      <c r="AP961" s="225"/>
      <c r="AQ961" s="225"/>
      <c r="AR961" s="225"/>
      <c r="AS961" s="225"/>
      <c r="AT961" s="226"/>
      <c r="AU961" s="2"/>
      <c r="AV961" s="213" t="s">
        <v>959</v>
      </c>
      <c r="AW961" s="213"/>
      <c r="AX961" s="213"/>
      <c r="AY961" s="213"/>
      <c r="AZ961" s="213"/>
      <c r="BA961" s="213"/>
      <c r="BB961" s="213"/>
      <c r="BC961" s="213"/>
      <c r="BD961" s="213"/>
      <c r="BE961" s="213"/>
      <c r="BF961" s="213"/>
      <c r="BG961" s="213"/>
      <c r="BH961" s="213"/>
      <c r="BI961" s="213"/>
      <c r="BJ961" s="213"/>
      <c r="BK961" s="213"/>
      <c r="BL961" s="213"/>
      <c r="BM961" s="213"/>
      <c r="BN961" s="213"/>
      <c r="BO961" s="213"/>
      <c r="BP961" s="213"/>
      <c r="BQ961" s="213"/>
      <c r="BR961" s="213" t="s">
        <v>884</v>
      </c>
      <c r="BS961" s="213"/>
      <c r="BT961" s="213"/>
      <c r="BU961" s="213"/>
      <c r="BV961" s="213"/>
      <c r="BW961" s="213"/>
      <c r="BX961" s="213"/>
      <c r="BY961" s="213"/>
      <c r="BZ961" s="213"/>
      <c r="CA961" s="213"/>
      <c r="CB961" s="213"/>
      <c r="CC961" s="213"/>
      <c r="CD961" s="213"/>
      <c r="CE961" s="213"/>
      <c r="CF961" s="213" t="s">
        <v>924</v>
      </c>
      <c r="CG961" s="213"/>
      <c r="CH961" s="213"/>
      <c r="CI961" s="213"/>
      <c r="CJ961" s="213"/>
      <c r="CK961" s="213"/>
      <c r="CL961" s="213"/>
      <c r="CM961" s="213"/>
      <c r="CN961" s="213"/>
      <c r="CO961" s="2"/>
      <c r="CP961" s="172"/>
      <c r="CQ961" s="172"/>
      <c r="CR961" s="172"/>
      <c r="CS961" s="172"/>
      <c r="CT961" s="172"/>
      <c r="CU961" s="172"/>
      <c r="CV961" s="172"/>
      <c r="CW961" s="172"/>
      <c r="CX961" s="172"/>
      <c r="CY961" s="172"/>
      <c r="CZ961" s="172"/>
      <c r="DA961" s="172"/>
      <c r="DB961" s="172"/>
      <c r="DC961" s="172"/>
      <c r="DD961" s="172"/>
      <c r="DE961" s="172"/>
      <c r="DF961" s="172"/>
    </row>
    <row r="962" spans="4:110" ht="30" customHeight="1" x14ac:dyDescent="0.35">
      <c r="D962" s="240" t="s">
        <v>925</v>
      </c>
      <c r="E962" s="241"/>
      <c r="F962" s="241"/>
      <c r="G962" s="241"/>
      <c r="H962" s="241"/>
      <c r="I962" s="241"/>
      <c r="J962" s="241"/>
      <c r="K962" s="241"/>
      <c r="L962" s="241"/>
      <c r="M962" s="241"/>
      <c r="N962" s="241"/>
      <c r="O962" s="241"/>
      <c r="P962" s="241"/>
      <c r="Q962" s="241"/>
      <c r="R962" s="241"/>
      <c r="S962" s="241"/>
      <c r="T962" s="241"/>
      <c r="U962" s="241"/>
      <c r="V962" s="241"/>
      <c r="W962" s="241"/>
      <c r="X962" s="241"/>
      <c r="Y962" s="242"/>
      <c r="Z962" s="224" t="s">
        <v>884</v>
      </c>
      <c r="AA962" s="225"/>
      <c r="AB962" s="225"/>
      <c r="AC962" s="225"/>
      <c r="AD962" s="225"/>
      <c r="AE962" s="226"/>
      <c r="AF962" s="224"/>
      <c r="AG962" s="225"/>
      <c r="AH962" s="225"/>
      <c r="AI962" s="225"/>
      <c r="AJ962" s="225"/>
      <c r="AK962" s="225"/>
      <c r="AL962" s="225"/>
      <c r="AM962" s="226"/>
      <c r="AN962" s="224" t="s">
        <v>924</v>
      </c>
      <c r="AO962" s="225"/>
      <c r="AP962" s="225"/>
      <c r="AQ962" s="225"/>
      <c r="AR962" s="225"/>
      <c r="AS962" s="225"/>
      <c r="AT962" s="226"/>
      <c r="AU962" s="2"/>
      <c r="AV962" s="213" t="s">
        <v>960</v>
      </c>
      <c r="AW962" s="213"/>
      <c r="AX962" s="213"/>
      <c r="AY962" s="213"/>
      <c r="AZ962" s="213"/>
      <c r="BA962" s="213"/>
      <c r="BB962" s="213"/>
      <c r="BC962" s="213"/>
      <c r="BD962" s="213"/>
      <c r="BE962" s="213"/>
      <c r="BF962" s="213"/>
      <c r="BG962" s="213"/>
      <c r="BH962" s="213"/>
      <c r="BI962" s="213"/>
      <c r="BJ962" s="213"/>
      <c r="BK962" s="213"/>
      <c r="BL962" s="213"/>
      <c r="BM962" s="213"/>
      <c r="BN962" s="213"/>
      <c r="BO962" s="213"/>
      <c r="BP962" s="213"/>
      <c r="BQ962" s="213"/>
      <c r="BR962" s="213" t="s">
        <v>884</v>
      </c>
      <c r="BS962" s="213"/>
      <c r="BT962" s="213"/>
      <c r="BU962" s="213"/>
      <c r="BV962" s="213"/>
      <c r="BW962" s="213"/>
      <c r="BX962" s="213"/>
      <c r="BY962" s="213"/>
      <c r="BZ962" s="213"/>
      <c r="CA962" s="213"/>
      <c r="CB962" s="213"/>
      <c r="CC962" s="213"/>
      <c r="CD962" s="213"/>
      <c r="CE962" s="213"/>
      <c r="CF962" s="213" t="s">
        <v>924</v>
      </c>
      <c r="CG962" s="213"/>
      <c r="CH962" s="213"/>
      <c r="CI962" s="213"/>
      <c r="CJ962" s="213"/>
      <c r="CK962" s="213"/>
      <c r="CL962" s="213"/>
      <c r="CM962" s="213"/>
      <c r="CN962" s="213"/>
      <c r="CO962" s="2"/>
      <c r="CP962" s="172"/>
      <c r="CQ962" s="172"/>
      <c r="CR962" s="172"/>
      <c r="CS962" s="172"/>
      <c r="CT962" s="172"/>
      <c r="CU962" s="172"/>
      <c r="CV962" s="172"/>
      <c r="CW962" s="172"/>
      <c r="CX962" s="172"/>
      <c r="CY962" s="172"/>
      <c r="CZ962" s="172"/>
      <c r="DA962" s="172"/>
      <c r="DB962" s="172"/>
      <c r="DC962" s="172"/>
      <c r="DD962" s="172"/>
      <c r="DE962" s="172"/>
      <c r="DF962" s="172"/>
    </row>
    <row r="963" spans="4:110" ht="30.75" customHeight="1" x14ac:dyDescent="0.35">
      <c r="D963" s="240" t="s">
        <v>926</v>
      </c>
      <c r="E963" s="241"/>
      <c r="F963" s="241"/>
      <c r="G963" s="241"/>
      <c r="H963" s="241"/>
      <c r="I963" s="241"/>
      <c r="J963" s="241"/>
      <c r="K963" s="241"/>
      <c r="L963" s="241"/>
      <c r="M963" s="241"/>
      <c r="N963" s="241"/>
      <c r="O963" s="241"/>
      <c r="P963" s="241"/>
      <c r="Q963" s="241"/>
      <c r="R963" s="241"/>
      <c r="S963" s="241"/>
      <c r="T963" s="241"/>
      <c r="U963" s="241"/>
      <c r="V963" s="241"/>
      <c r="W963" s="241"/>
      <c r="X963" s="241"/>
      <c r="Y963" s="242"/>
      <c r="Z963" s="224"/>
      <c r="AA963" s="225"/>
      <c r="AB963" s="225"/>
      <c r="AC963" s="225"/>
      <c r="AD963" s="225"/>
      <c r="AE963" s="226"/>
      <c r="AF963" s="224" t="s">
        <v>884</v>
      </c>
      <c r="AG963" s="225"/>
      <c r="AH963" s="225"/>
      <c r="AI963" s="225"/>
      <c r="AJ963" s="225"/>
      <c r="AK963" s="225"/>
      <c r="AL963" s="225"/>
      <c r="AM963" s="226"/>
      <c r="AN963" s="224" t="s">
        <v>924</v>
      </c>
      <c r="AO963" s="225"/>
      <c r="AP963" s="225"/>
      <c r="AQ963" s="225"/>
      <c r="AR963" s="225"/>
      <c r="AS963" s="225"/>
      <c r="AT963" s="226"/>
      <c r="AU963" s="2"/>
      <c r="AV963" s="213" t="s">
        <v>961</v>
      </c>
      <c r="AW963" s="213"/>
      <c r="AX963" s="213"/>
      <c r="AY963" s="213"/>
      <c r="AZ963" s="213"/>
      <c r="BA963" s="213"/>
      <c r="BB963" s="213"/>
      <c r="BC963" s="213"/>
      <c r="BD963" s="213"/>
      <c r="BE963" s="213"/>
      <c r="BF963" s="213"/>
      <c r="BG963" s="213"/>
      <c r="BH963" s="213"/>
      <c r="BI963" s="213"/>
      <c r="BJ963" s="213"/>
      <c r="BK963" s="213"/>
      <c r="BL963" s="213"/>
      <c r="BM963" s="213"/>
      <c r="BN963" s="213"/>
      <c r="BO963" s="213"/>
      <c r="BP963" s="213"/>
      <c r="BQ963" s="213"/>
      <c r="BR963" s="213" t="s">
        <v>884</v>
      </c>
      <c r="BS963" s="213"/>
      <c r="BT963" s="213"/>
      <c r="BU963" s="213"/>
      <c r="BV963" s="213"/>
      <c r="BW963" s="213"/>
      <c r="BX963" s="213"/>
      <c r="BY963" s="213"/>
      <c r="BZ963" s="213"/>
      <c r="CA963" s="213"/>
      <c r="CB963" s="213"/>
      <c r="CC963" s="213"/>
      <c r="CD963" s="213"/>
      <c r="CE963" s="213"/>
      <c r="CF963" s="213" t="s">
        <v>924</v>
      </c>
      <c r="CG963" s="213"/>
      <c r="CH963" s="213"/>
      <c r="CI963" s="213"/>
      <c r="CJ963" s="213"/>
      <c r="CK963" s="213"/>
      <c r="CL963" s="213"/>
      <c r="CM963" s="213"/>
      <c r="CN963" s="213"/>
      <c r="CO963" s="2"/>
      <c r="CP963" s="172"/>
      <c r="CQ963" s="172"/>
      <c r="CR963" s="172"/>
      <c r="CS963" s="172"/>
      <c r="CT963" s="172"/>
      <c r="CU963" s="172"/>
      <c r="CV963" s="172"/>
      <c r="CW963" s="172"/>
      <c r="CX963" s="172"/>
      <c r="CY963" s="172"/>
      <c r="CZ963" s="172"/>
      <c r="DA963" s="172"/>
      <c r="DB963" s="172"/>
      <c r="DC963" s="172"/>
      <c r="DD963" s="172"/>
      <c r="DE963" s="172"/>
      <c r="DF963" s="172"/>
    </row>
    <row r="964" spans="4:110" ht="31.5" customHeight="1" x14ac:dyDescent="0.35">
      <c r="D964" s="240" t="s">
        <v>927</v>
      </c>
      <c r="E964" s="241"/>
      <c r="F964" s="241"/>
      <c r="G964" s="241"/>
      <c r="H964" s="241"/>
      <c r="I964" s="241"/>
      <c r="J964" s="241"/>
      <c r="K964" s="241"/>
      <c r="L964" s="241"/>
      <c r="M964" s="241"/>
      <c r="N964" s="241"/>
      <c r="O964" s="241"/>
      <c r="P964" s="241"/>
      <c r="Q964" s="241"/>
      <c r="R964" s="241"/>
      <c r="S964" s="241"/>
      <c r="T964" s="241"/>
      <c r="U964" s="241"/>
      <c r="V964" s="241"/>
      <c r="W964" s="241"/>
      <c r="X964" s="241"/>
      <c r="Y964" s="242"/>
      <c r="Z964" s="224" t="s">
        <v>884</v>
      </c>
      <c r="AA964" s="225"/>
      <c r="AB964" s="225"/>
      <c r="AC964" s="225"/>
      <c r="AD964" s="225"/>
      <c r="AE964" s="226"/>
      <c r="AF964" s="224"/>
      <c r="AG964" s="225"/>
      <c r="AH964" s="225"/>
      <c r="AI964" s="225"/>
      <c r="AJ964" s="225"/>
      <c r="AK964" s="225"/>
      <c r="AL964" s="225"/>
      <c r="AM964" s="226"/>
      <c r="AN964" s="224" t="s">
        <v>924</v>
      </c>
      <c r="AO964" s="225"/>
      <c r="AP964" s="225"/>
      <c r="AQ964" s="225"/>
      <c r="AR964" s="225"/>
      <c r="AS964" s="225"/>
      <c r="AT964" s="226"/>
      <c r="AU964" s="2"/>
      <c r="AV964" s="213" t="s">
        <v>962</v>
      </c>
      <c r="AW964" s="213"/>
      <c r="AX964" s="213"/>
      <c r="AY964" s="213"/>
      <c r="AZ964" s="213"/>
      <c r="BA964" s="213"/>
      <c r="BB964" s="213"/>
      <c r="BC964" s="213"/>
      <c r="BD964" s="213"/>
      <c r="BE964" s="213"/>
      <c r="BF964" s="213"/>
      <c r="BG964" s="213"/>
      <c r="BH964" s="213"/>
      <c r="BI964" s="213"/>
      <c r="BJ964" s="213"/>
      <c r="BK964" s="213"/>
      <c r="BL964" s="213"/>
      <c r="BM964" s="213"/>
      <c r="BN964" s="213"/>
      <c r="BO964" s="213"/>
      <c r="BP964" s="213"/>
      <c r="BQ964" s="213"/>
      <c r="BR964" s="213" t="s">
        <v>884</v>
      </c>
      <c r="BS964" s="213"/>
      <c r="BT964" s="213"/>
      <c r="BU964" s="213"/>
      <c r="BV964" s="213"/>
      <c r="BW964" s="213"/>
      <c r="BX964" s="213"/>
      <c r="BY964" s="213"/>
      <c r="BZ964" s="213"/>
      <c r="CA964" s="213"/>
      <c r="CB964" s="213"/>
      <c r="CC964" s="213"/>
      <c r="CD964" s="213"/>
      <c r="CE964" s="213"/>
      <c r="CF964" s="213" t="s">
        <v>924</v>
      </c>
      <c r="CG964" s="213"/>
      <c r="CH964" s="213"/>
      <c r="CI964" s="213"/>
      <c r="CJ964" s="213"/>
      <c r="CK964" s="213"/>
      <c r="CL964" s="213"/>
      <c r="CM964" s="213"/>
      <c r="CN964" s="213"/>
      <c r="CO964" s="2"/>
      <c r="CP964" s="172"/>
      <c r="CQ964" s="172"/>
      <c r="CR964" s="172"/>
      <c r="CS964" s="172"/>
      <c r="CT964" s="172"/>
      <c r="CU964" s="172"/>
      <c r="CV964" s="172"/>
      <c r="CW964" s="172"/>
      <c r="CX964" s="172"/>
      <c r="CY964" s="172"/>
      <c r="CZ964" s="172"/>
      <c r="DA964" s="172"/>
      <c r="DB964" s="172"/>
      <c r="DC964" s="172"/>
      <c r="DD964" s="172"/>
      <c r="DE964" s="172"/>
      <c r="DF964" s="172"/>
    </row>
    <row r="965" spans="4:110" ht="31.5" customHeight="1" x14ac:dyDescent="0.35">
      <c r="D965" s="240" t="s">
        <v>928</v>
      </c>
      <c r="E965" s="241"/>
      <c r="F965" s="241"/>
      <c r="G965" s="241"/>
      <c r="H965" s="241"/>
      <c r="I965" s="241"/>
      <c r="J965" s="241"/>
      <c r="K965" s="241"/>
      <c r="L965" s="241"/>
      <c r="M965" s="241"/>
      <c r="N965" s="241"/>
      <c r="O965" s="241"/>
      <c r="P965" s="241"/>
      <c r="Q965" s="241"/>
      <c r="R965" s="241"/>
      <c r="S965" s="241"/>
      <c r="T965" s="241"/>
      <c r="U965" s="241"/>
      <c r="V965" s="241"/>
      <c r="W965" s="241"/>
      <c r="X965" s="241"/>
      <c r="Y965" s="242"/>
      <c r="Z965" s="224" t="s">
        <v>884</v>
      </c>
      <c r="AA965" s="225"/>
      <c r="AB965" s="225"/>
      <c r="AC965" s="225"/>
      <c r="AD965" s="225"/>
      <c r="AE965" s="226"/>
      <c r="AF965" s="224"/>
      <c r="AG965" s="225"/>
      <c r="AH965" s="225"/>
      <c r="AI965" s="225"/>
      <c r="AJ965" s="225"/>
      <c r="AK965" s="225"/>
      <c r="AL965" s="225"/>
      <c r="AM965" s="226"/>
      <c r="AN965" s="224" t="s">
        <v>924</v>
      </c>
      <c r="AO965" s="225"/>
      <c r="AP965" s="225"/>
      <c r="AQ965" s="225"/>
      <c r="AR965" s="225"/>
      <c r="AS965" s="225"/>
      <c r="AT965" s="226"/>
      <c r="AU965" s="2"/>
      <c r="AV965" s="213"/>
      <c r="AW965" s="213"/>
      <c r="AX965" s="213"/>
      <c r="AY965" s="213"/>
      <c r="AZ965" s="213"/>
      <c r="BA965" s="213"/>
      <c r="BB965" s="213"/>
      <c r="BC965" s="213"/>
      <c r="BD965" s="213"/>
      <c r="BE965" s="213"/>
      <c r="BF965" s="213"/>
      <c r="BG965" s="213"/>
      <c r="BH965" s="213"/>
      <c r="BI965" s="213"/>
      <c r="BJ965" s="213"/>
      <c r="BK965" s="213"/>
      <c r="BL965" s="213"/>
      <c r="BM965" s="213"/>
      <c r="BN965" s="213"/>
      <c r="BO965" s="213"/>
      <c r="BP965" s="213"/>
      <c r="BQ965" s="213"/>
      <c r="BR965" s="213"/>
      <c r="BS965" s="213"/>
      <c r="BT965" s="213"/>
      <c r="BU965" s="213"/>
      <c r="BV965" s="213"/>
      <c r="BW965" s="213"/>
      <c r="BX965" s="213"/>
      <c r="BY965" s="213"/>
      <c r="BZ965" s="213"/>
      <c r="CA965" s="213"/>
      <c r="CB965" s="213"/>
      <c r="CC965" s="213"/>
      <c r="CD965" s="213"/>
      <c r="CE965" s="213"/>
      <c r="CF965" s="213"/>
      <c r="CG965" s="213"/>
      <c r="CH965" s="213"/>
      <c r="CI965" s="213"/>
      <c r="CJ965" s="213"/>
      <c r="CK965" s="213"/>
      <c r="CL965" s="213"/>
      <c r="CM965" s="213"/>
      <c r="CN965" s="213"/>
      <c r="CO965" s="2"/>
      <c r="CP965" s="172"/>
      <c r="CQ965" s="172"/>
      <c r="CR965" s="172"/>
      <c r="CS965" s="172"/>
      <c r="CT965" s="172"/>
      <c r="CU965" s="172"/>
      <c r="CV965" s="172"/>
      <c r="CW965" s="172"/>
      <c r="CX965" s="172"/>
      <c r="CY965" s="172"/>
      <c r="CZ965" s="172"/>
      <c r="DA965" s="172"/>
      <c r="DB965" s="172"/>
      <c r="DC965" s="172"/>
      <c r="DD965" s="172"/>
      <c r="DE965" s="172"/>
      <c r="DF965" s="172"/>
    </row>
    <row r="966" spans="4:110" ht="30.75" customHeight="1" x14ac:dyDescent="0.35">
      <c r="D966" s="240" t="s">
        <v>929</v>
      </c>
      <c r="E966" s="241"/>
      <c r="F966" s="241"/>
      <c r="G966" s="241"/>
      <c r="H966" s="241"/>
      <c r="I966" s="241"/>
      <c r="J966" s="241"/>
      <c r="K966" s="241"/>
      <c r="L966" s="241"/>
      <c r="M966" s="241"/>
      <c r="N966" s="241"/>
      <c r="O966" s="241"/>
      <c r="P966" s="241"/>
      <c r="Q966" s="241"/>
      <c r="R966" s="241"/>
      <c r="S966" s="241"/>
      <c r="T966" s="241"/>
      <c r="U966" s="241"/>
      <c r="V966" s="241"/>
      <c r="W966" s="241"/>
      <c r="X966" s="241"/>
      <c r="Y966" s="242"/>
      <c r="Z966" s="224"/>
      <c r="AA966" s="225"/>
      <c r="AB966" s="225"/>
      <c r="AC966" s="225"/>
      <c r="AD966" s="225"/>
      <c r="AE966" s="226"/>
      <c r="AF966" s="224" t="s">
        <v>884</v>
      </c>
      <c r="AG966" s="225"/>
      <c r="AH966" s="225"/>
      <c r="AI966" s="225"/>
      <c r="AJ966" s="225"/>
      <c r="AK966" s="225"/>
      <c r="AL966" s="225"/>
      <c r="AM966" s="226"/>
      <c r="AN966" s="224" t="s">
        <v>924</v>
      </c>
      <c r="AO966" s="225"/>
      <c r="AP966" s="225"/>
      <c r="AQ966" s="225"/>
      <c r="AR966" s="225"/>
      <c r="AS966" s="225"/>
      <c r="AT966" s="226"/>
      <c r="AU966" s="2"/>
      <c r="AV966" s="213"/>
      <c r="AW966" s="213"/>
      <c r="AX966" s="213"/>
      <c r="AY966" s="213"/>
      <c r="AZ966" s="213"/>
      <c r="BA966" s="213"/>
      <c r="BB966" s="213"/>
      <c r="BC966" s="213"/>
      <c r="BD966" s="213"/>
      <c r="BE966" s="213"/>
      <c r="BF966" s="213"/>
      <c r="BG966" s="213"/>
      <c r="BH966" s="213"/>
      <c r="BI966" s="213"/>
      <c r="BJ966" s="213"/>
      <c r="BK966" s="213"/>
      <c r="BL966" s="213"/>
      <c r="BM966" s="213"/>
      <c r="BN966" s="213"/>
      <c r="BO966" s="213"/>
      <c r="BP966" s="213"/>
      <c r="BQ966" s="213"/>
      <c r="BR966" s="213"/>
      <c r="BS966" s="213"/>
      <c r="BT966" s="213"/>
      <c r="BU966" s="213"/>
      <c r="BV966" s="213"/>
      <c r="BW966" s="213"/>
      <c r="BX966" s="213"/>
      <c r="BY966" s="213"/>
      <c r="BZ966" s="213"/>
      <c r="CA966" s="213"/>
      <c r="CB966" s="213"/>
      <c r="CC966" s="213"/>
      <c r="CD966" s="213"/>
      <c r="CE966" s="213"/>
      <c r="CF966" s="213"/>
      <c r="CG966" s="213"/>
      <c r="CH966" s="213"/>
      <c r="CI966" s="213"/>
      <c r="CJ966" s="213"/>
      <c r="CK966" s="213"/>
      <c r="CL966" s="213"/>
      <c r="CM966" s="213"/>
      <c r="CN966" s="213"/>
      <c r="CO966" s="2"/>
      <c r="CP966" s="172"/>
      <c r="CQ966" s="172"/>
      <c r="CR966" s="172"/>
      <c r="CS966" s="172"/>
      <c r="CT966" s="172"/>
      <c r="CU966" s="172"/>
      <c r="CV966" s="172"/>
      <c r="CW966" s="172"/>
      <c r="CX966" s="172"/>
      <c r="CY966" s="172"/>
      <c r="CZ966" s="172"/>
      <c r="DA966" s="172"/>
      <c r="DB966" s="172"/>
      <c r="DC966" s="172"/>
      <c r="DD966" s="172"/>
      <c r="DE966" s="172"/>
      <c r="DF966" s="172"/>
    </row>
    <row r="967" spans="4:110" ht="30" customHeight="1" x14ac:dyDescent="0.35">
      <c r="D967" s="240" t="s">
        <v>930</v>
      </c>
      <c r="E967" s="241"/>
      <c r="F967" s="241"/>
      <c r="G967" s="241"/>
      <c r="H967" s="241"/>
      <c r="I967" s="241"/>
      <c r="J967" s="241"/>
      <c r="K967" s="241"/>
      <c r="L967" s="241"/>
      <c r="M967" s="241"/>
      <c r="N967" s="241"/>
      <c r="O967" s="241"/>
      <c r="P967" s="241"/>
      <c r="Q967" s="241"/>
      <c r="R967" s="241"/>
      <c r="S967" s="241"/>
      <c r="T967" s="241"/>
      <c r="U967" s="241"/>
      <c r="V967" s="241"/>
      <c r="W967" s="241"/>
      <c r="X967" s="241"/>
      <c r="Y967" s="242"/>
      <c r="Z967" s="224"/>
      <c r="AA967" s="225"/>
      <c r="AB967" s="225"/>
      <c r="AC967" s="225"/>
      <c r="AD967" s="225"/>
      <c r="AE967" s="226"/>
      <c r="AF967" s="224" t="s">
        <v>884</v>
      </c>
      <c r="AG967" s="225"/>
      <c r="AH967" s="225"/>
      <c r="AI967" s="225"/>
      <c r="AJ967" s="225"/>
      <c r="AK967" s="225"/>
      <c r="AL967" s="225"/>
      <c r="AM967" s="226"/>
      <c r="AN967" s="224" t="s">
        <v>924</v>
      </c>
      <c r="AO967" s="225"/>
      <c r="AP967" s="225"/>
      <c r="AQ967" s="225"/>
      <c r="AR967" s="225"/>
      <c r="AS967" s="225"/>
      <c r="AT967" s="226"/>
      <c r="AU967" s="2"/>
      <c r="AV967" s="213"/>
      <c r="AW967" s="213"/>
      <c r="AX967" s="213"/>
      <c r="AY967" s="213"/>
      <c r="AZ967" s="213"/>
      <c r="BA967" s="213"/>
      <c r="BB967" s="213"/>
      <c r="BC967" s="213"/>
      <c r="BD967" s="213"/>
      <c r="BE967" s="213"/>
      <c r="BF967" s="213"/>
      <c r="BG967" s="213"/>
      <c r="BH967" s="213"/>
      <c r="BI967" s="213"/>
      <c r="BJ967" s="213"/>
      <c r="BK967" s="213"/>
      <c r="BL967" s="213"/>
      <c r="BM967" s="213"/>
      <c r="BN967" s="213"/>
      <c r="BO967" s="213"/>
      <c r="BP967" s="213"/>
      <c r="BQ967" s="213"/>
      <c r="BR967" s="213"/>
      <c r="BS967" s="213"/>
      <c r="BT967" s="213"/>
      <c r="BU967" s="213"/>
      <c r="BV967" s="213"/>
      <c r="BW967" s="213"/>
      <c r="BX967" s="213"/>
      <c r="BY967" s="213"/>
      <c r="BZ967" s="213"/>
      <c r="CA967" s="213"/>
      <c r="CB967" s="213"/>
      <c r="CC967" s="213"/>
      <c r="CD967" s="213"/>
      <c r="CE967" s="213"/>
      <c r="CF967" s="213"/>
      <c r="CG967" s="213"/>
      <c r="CH967" s="213"/>
      <c r="CI967" s="213"/>
      <c r="CJ967" s="213"/>
      <c r="CK967" s="213"/>
      <c r="CL967" s="213"/>
      <c r="CM967" s="213"/>
      <c r="CN967" s="213"/>
      <c r="CO967" s="2"/>
      <c r="CP967" s="172"/>
      <c r="CQ967" s="172"/>
      <c r="CR967" s="172"/>
      <c r="CS967" s="172"/>
      <c r="CT967" s="172"/>
      <c r="CU967" s="172"/>
      <c r="CV967" s="172"/>
      <c r="CW967" s="172"/>
      <c r="CX967" s="172"/>
      <c r="CY967" s="172"/>
      <c r="CZ967" s="172"/>
      <c r="DA967" s="172"/>
      <c r="DB967" s="172"/>
      <c r="DC967" s="172"/>
      <c r="DD967" s="172"/>
      <c r="DE967" s="172"/>
      <c r="DF967" s="172"/>
    </row>
    <row r="968" spans="4:110" ht="30.75" customHeight="1" x14ac:dyDescent="0.35">
      <c r="D968" s="240" t="s">
        <v>931</v>
      </c>
      <c r="E968" s="241"/>
      <c r="F968" s="241"/>
      <c r="G968" s="241"/>
      <c r="H968" s="241"/>
      <c r="I968" s="241"/>
      <c r="J968" s="241"/>
      <c r="K968" s="241"/>
      <c r="L968" s="241"/>
      <c r="M968" s="241"/>
      <c r="N968" s="241"/>
      <c r="O968" s="241"/>
      <c r="P968" s="241"/>
      <c r="Q968" s="241"/>
      <c r="R968" s="241"/>
      <c r="S968" s="241"/>
      <c r="T968" s="241"/>
      <c r="U968" s="241"/>
      <c r="V968" s="241"/>
      <c r="W968" s="241"/>
      <c r="X968" s="241"/>
      <c r="Y968" s="242"/>
      <c r="Z968" s="224" t="s">
        <v>884</v>
      </c>
      <c r="AA968" s="225"/>
      <c r="AB968" s="225"/>
      <c r="AC968" s="225"/>
      <c r="AD968" s="225"/>
      <c r="AE968" s="226"/>
      <c r="AF968" s="224"/>
      <c r="AG968" s="225"/>
      <c r="AH968" s="225"/>
      <c r="AI968" s="225"/>
      <c r="AJ968" s="225"/>
      <c r="AK968" s="225"/>
      <c r="AL968" s="225"/>
      <c r="AM968" s="226"/>
      <c r="AN968" s="224" t="s">
        <v>924</v>
      </c>
      <c r="AO968" s="225"/>
      <c r="AP968" s="225"/>
      <c r="AQ968" s="225"/>
      <c r="AR968" s="225"/>
      <c r="AS968" s="225"/>
      <c r="AT968" s="226"/>
      <c r="AU968" s="2"/>
      <c r="AV968" s="213"/>
      <c r="AW968" s="213"/>
      <c r="AX968" s="213"/>
      <c r="AY968" s="213"/>
      <c r="AZ968" s="213"/>
      <c r="BA968" s="213"/>
      <c r="BB968" s="213"/>
      <c r="BC968" s="213"/>
      <c r="BD968" s="213"/>
      <c r="BE968" s="213"/>
      <c r="BF968" s="213"/>
      <c r="BG968" s="213"/>
      <c r="BH968" s="213"/>
      <c r="BI968" s="213"/>
      <c r="BJ968" s="213"/>
      <c r="BK968" s="213"/>
      <c r="BL968" s="213"/>
      <c r="BM968" s="213"/>
      <c r="BN968" s="213"/>
      <c r="BO968" s="213"/>
      <c r="BP968" s="213"/>
      <c r="BQ968" s="213"/>
      <c r="BR968" s="213"/>
      <c r="BS968" s="213"/>
      <c r="BT968" s="213"/>
      <c r="BU968" s="213"/>
      <c r="BV968" s="213"/>
      <c r="BW968" s="213"/>
      <c r="BX968" s="213"/>
      <c r="BY968" s="213"/>
      <c r="BZ968" s="213"/>
      <c r="CA968" s="213"/>
      <c r="CB968" s="213"/>
      <c r="CC968" s="213"/>
      <c r="CD968" s="213"/>
      <c r="CE968" s="213"/>
      <c r="CF968" s="213"/>
      <c r="CG968" s="213"/>
      <c r="CH968" s="213"/>
      <c r="CI968" s="213"/>
      <c r="CJ968" s="213"/>
      <c r="CK968" s="213"/>
      <c r="CL968" s="213"/>
      <c r="CM968" s="213"/>
      <c r="CN968" s="213"/>
      <c r="CO968" s="2"/>
      <c r="CP968" s="172"/>
      <c r="CQ968" s="172"/>
      <c r="CR968" s="172"/>
      <c r="CS968" s="172"/>
      <c r="CT968" s="172"/>
      <c r="CU968" s="172"/>
      <c r="CV968" s="172"/>
      <c r="CW968" s="172"/>
      <c r="CX968" s="172"/>
      <c r="CY968" s="172"/>
      <c r="CZ968" s="172"/>
      <c r="DA968" s="172"/>
      <c r="DB968" s="172"/>
      <c r="DC968" s="172"/>
      <c r="DD968" s="172"/>
      <c r="DE968" s="172"/>
      <c r="DF968" s="172"/>
    </row>
    <row r="969" spans="4:110" ht="27.75" customHeight="1" x14ac:dyDescent="0.35">
      <c r="D969" s="240" t="s">
        <v>932</v>
      </c>
      <c r="E969" s="241"/>
      <c r="F969" s="241"/>
      <c r="G969" s="241"/>
      <c r="H969" s="241"/>
      <c r="I969" s="241"/>
      <c r="J969" s="241"/>
      <c r="K969" s="241"/>
      <c r="L969" s="241"/>
      <c r="M969" s="241"/>
      <c r="N969" s="241"/>
      <c r="O969" s="241"/>
      <c r="P969" s="241"/>
      <c r="Q969" s="241"/>
      <c r="R969" s="241"/>
      <c r="S969" s="241"/>
      <c r="T969" s="241"/>
      <c r="U969" s="241"/>
      <c r="V969" s="241"/>
      <c r="W969" s="241"/>
      <c r="X969" s="241"/>
      <c r="Y969" s="242"/>
      <c r="Z969" s="224" t="s">
        <v>884</v>
      </c>
      <c r="AA969" s="225"/>
      <c r="AB969" s="225"/>
      <c r="AC969" s="225"/>
      <c r="AD969" s="225"/>
      <c r="AE969" s="226"/>
      <c r="AF969" s="224"/>
      <c r="AG969" s="225"/>
      <c r="AH969" s="225"/>
      <c r="AI969" s="225"/>
      <c r="AJ969" s="225"/>
      <c r="AK969" s="225"/>
      <c r="AL969" s="225"/>
      <c r="AM969" s="226"/>
      <c r="AN969" s="224" t="s">
        <v>924</v>
      </c>
      <c r="AO969" s="225"/>
      <c r="AP969" s="225"/>
      <c r="AQ969" s="225"/>
      <c r="AR969" s="225"/>
      <c r="AS969" s="225"/>
      <c r="AT969" s="226"/>
      <c r="AU969" s="2"/>
      <c r="AV969" s="213"/>
      <c r="AW969" s="213"/>
      <c r="AX969" s="213"/>
      <c r="AY969" s="213"/>
      <c r="AZ969" s="213"/>
      <c r="BA969" s="213"/>
      <c r="BB969" s="213"/>
      <c r="BC969" s="213"/>
      <c r="BD969" s="213"/>
      <c r="BE969" s="213"/>
      <c r="BF969" s="213"/>
      <c r="BG969" s="213"/>
      <c r="BH969" s="213"/>
      <c r="BI969" s="213"/>
      <c r="BJ969" s="213"/>
      <c r="BK969" s="213"/>
      <c r="BL969" s="213"/>
      <c r="BM969" s="213"/>
      <c r="BN969" s="213"/>
      <c r="BO969" s="213"/>
      <c r="BP969" s="213"/>
      <c r="BQ969" s="213"/>
      <c r="BR969" s="213"/>
      <c r="BS969" s="213"/>
      <c r="BT969" s="213"/>
      <c r="BU969" s="213"/>
      <c r="BV969" s="213"/>
      <c r="BW969" s="213"/>
      <c r="BX969" s="213"/>
      <c r="BY969" s="213"/>
      <c r="BZ969" s="213"/>
      <c r="CA969" s="213"/>
      <c r="CB969" s="213"/>
      <c r="CC969" s="213"/>
      <c r="CD969" s="213"/>
      <c r="CE969" s="213"/>
      <c r="CF969" s="213"/>
      <c r="CG969" s="213"/>
      <c r="CH969" s="213"/>
      <c r="CI969" s="213"/>
      <c r="CJ969" s="213"/>
      <c r="CK969" s="213"/>
      <c r="CL969" s="213"/>
      <c r="CM969" s="213"/>
      <c r="CN969" s="213"/>
      <c r="CO969" s="2"/>
      <c r="CP969" s="172"/>
      <c r="CQ969" s="172"/>
      <c r="CR969" s="172"/>
      <c r="CS969" s="172"/>
      <c r="CT969" s="172"/>
      <c r="CU969" s="172"/>
      <c r="CV969" s="172"/>
      <c r="CW969" s="172"/>
      <c r="CX969" s="172"/>
      <c r="CY969" s="172"/>
      <c r="CZ969" s="172"/>
      <c r="DA969" s="172"/>
      <c r="DB969" s="172"/>
      <c r="DC969" s="172"/>
      <c r="DD969" s="172"/>
      <c r="DE969" s="172"/>
      <c r="DF969" s="172"/>
    </row>
    <row r="970" spans="4:110" ht="31.5" customHeight="1" x14ac:dyDescent="0.35">
      <c r="D970" s="240" t="s">
        <v>933</v>
      </c>
      <c r="E970" s="241"/>
      <c r="F970" s="241"/>
      <c r="G970" s="241"/>
      <c r="H970" s="241"/>
      <c r="I970" s="241"/>
      <c r="J970" s="241"/>
      <c r="K970" s="241"/>
      <c r="L970" s="241"/>
      <c r="M970" s="241"/>
      <c r="N970" s="241"/>
      <c r="O970" s="241"/>
      <c r="P970" s="241"/>
      <c r="Q970" s="241"/>
      <c r="R970" s="241"/>
      <c r="S970" s="241"/>
      <c r="T970" s="241"/>
      <c r="U970" s="241"/>
      <c r="V970" s="241"/>
      <c r="W970" s="241"/>
      <c r="X970" s="241"/>
      <c r="Y970" s="242"/>
      <c r="Z970" s="224"/>
      <c r="AA970" s="225"/>
      <c r="AB970" s="225"/>
      <c r="AC970" s="225"/>
      <c r="AD970" s="225"/>
      <c r="AE970" s="226"/>
      <c r="AF970" s="224" t="s">
        <v>884</v>
      </c>
      <c r="AG970" s="225"/>
      <c r="AH970" s="225"/>
      <c r="AI970" s="225"/>
      <c r="AJ970" s="225"/>
      <c r="AK970" s="225"/>
      <c r="AL970" s="225"/>
      <c r="AM970" s="226"/>
      <c r="AN970" s="224" t="s">
        <v>924</v>
      </c>
      <c r="AO970" s="225"/>
      <c r="AP970" s="225"/>
      <c r="AQ970" s="225"/>
      <c r="AR970" s="225"/>
      <c r="AS970" s="225"/>
      <c r="AT970" s="226"/>
      <c r="AU970" s="2"/>
      <c r="AV970" s="213"/>
      <c r="AW970" s="213"/>
      <c r="AX970" s="213"/>
      <c r="AY970" s="213"/>
      <c r="AZ970" s="213"/>
      <c r="BA970" s="213"/>
      <c r="BB970" s="213"/>
      <c r="BC970" s="213"/>
      <c r="BD970" s="213"/>
      <c r="BE970" s="213"/>
      <c r="BF970" s="213"/>
      <c r="BG970" s="213"/>
      <c r="BH970" s="213"/>
      <c r="BI970" s="213"/>
      <c r="BJ970" s="213"/>
      <c r="BK970" s="213"/>
      <c r="BL970" s="213"/>
      <c r="BM970" s="213"/>
      <c r="BN970" s="213"/>
      <c r="BO970" s="213"/>
      <c r="BP970" s="213"/>
      <c r="BQ970" s="213"/>
      <c r="BR970" s="213"/>
      <c r="BS970" s="213"/>
      <c r="BT970" s="213"/>
      <c r="BU970" s="213"/>
      <c r="BV970" s="213"/>
      <c r="BW970" s="213"/>
      <c r="BX970" s="213"/>
      <c r="BY970" s="213"/>
      <c r="BZ970" s="213"/>
      <c r="CA970" s="213"/>
      <c r="CB970" s="213"/>
      <c r="CC970" s="213"/>
      <c r="CD970" s="213"/>
      <c r="CE970" s="213"/>
      <c r="CF970" s="213"/>
      <c r="CG970" s="213"/>
      <c r="CH970" s="213"/>
      <c r="CI970" s="213"/>
      <c r="CJ970" s="213"/>
      <c r="CK970" s="213"/>
      <c r="CL970" s="213"/>
      <c r="CM970" s="213"/>
      <c r="CN970" s="213"/>
      <c r="CO970" s="2"/>
      <c r="CP970" s="172"/>
      <c r="CQ970" s="172"/>
      <c r="CR970" s="172"/>
      <c r="CS970" s="172"/>
      <c r="CT970" s="172"/>
      <c r="CU970" s="172"/>
      <c r="CV970" s="172"/>
      <c r="CW970" s="172"/>
      <c r="CX970" s="172"/>
      <c r="CY970" s="172"/>
      <c r="CZ970" s="172"/>
      <c r="DA970" s="172"/>
      <c r="DB970" s="172"/>
      <c r="DC970" s="172"/>
      <c r="DD970" s="172"/>
      <c r="DE970" s="172"/>
      <c r="DF970" s="172"/>
    </row>
    <row r="971" spans="4:110" ht="29.25" customHeight="1" x14ac:dyDescent="0.35">
      <c r="D971" s="240" t="s">
        <v>934</v>
      </c>
      <c r="E971" s="241"/>
      <c r="F971" s="241"/>
      <c r="G971" s="241"/>
      <c r="H971" s="241"/>
      <c r="I971" s="241"/>
      <c r="J971" s="241"/>
      <c r="K971" s="241"/>
      <c r="L971" s="241"/>
      <c r="M971" s="241"/>
      <c r="N971" s="241"/>
      <c r="O971" s="241"/>
      <c r="P971" s="241"/>
      <c r="Q971" s="241"/>
      <c r="R971" s="241"/>
      <c r="S971" s="241"/>
      <c r="T971" s="241"/>
      <c r="U971" s="241"/>
      <c r="V971" s="241"/>
      <c r="W971" s="241"/>
      <c r="X971" s="241"/>
      <c r="Y971" s="242"/>
      <c r="Z971" s="224"/>
      <c r="AA971" s="225"/>
      <c r="AB971" s="225"/>
      <c r="AC971" s="225"/>
      <c r="AD971" s="225"/>
      <c r="AE971" s="226"/>
      <c r="AF971" s="224" t="s">
        <v>884</v>
      </c>
      <c r="AG971" s="225"/>
      <c r="AH971" s="225"/>
      <c r="AI971" s="225"/>
      <c r="AJ971" s="225"/>
      <c r="AK971" s="225"/>
      <c r="AL971" s="225"/>
      <c r="AM971" s="226"/>
      <c r="AN971" s="224" t="s">
        <v>924</v>
      </c>
      <c r="AO971" s="225"/>
      <c r="AP971" s="225"/>
      <c r="AQ971" s="225"/>
      <c r="AR971" s="225"/>
      <c r="AS971" s="225"/>
      <c r="AT971" s="226"/>
      <c r="AU971" s="2"/>
      <c r="AV971" s="213"/>
      <c r="AW971" s="213"/>
      <c r="AX971" s="213"/>
      <c r="AY971" s="213"/>
      <c r="AZ971" s="213"/>
      <c r="BA971" s="213"/>
      <c r="BB971" s="213"/>
      <c r="BC971" s="213"/>
      <c r="BD971" s="213"/>
      <c r="BE971" s="213"/>
      <c r="BF971" s="213"/>
      <c r="BG971" s="213"/>
      <c r="BH971" s="213"/>
      <c r="BI971" s="213"/>
      <c r="BJ971" s="213"/>
      <c r="BK971" s="213"/>
      <c r="BL971" s="213"/>
      <c r="BM971" s="213"/>
      <c r="BN971" s="213"/>
      <c r="BO971" s="213"/>
      <c r="BP971" s="213"/>
      <c r="BQ971" s="213"/>
      <c r="BR971" s="213"/>
      <c r="BS971" s="213"/>
      <c r="BT971" s="213"/>
      <c r="BU971" s="213"/>
      <c r="BV971" s="213"/>
      <c r="BW971" s="213"/>
      <c r="BX971" s="213"/>
      <c r="BY971" s="213"/>
      <c r="BZ971" s="213"/>
      <c r="CA971" s="213"/>
      <c r="CB971" s="213"/>
      <c r="CC971" s="213"/>
      <c r="CD971" s="213"/>
      <c r="CE971" s="213"/>
      <c r="CF971" s="213"/>
      <c r="CG971" s="213"/>
      <c r="CH971" s="213"/>
      <c r="CI971" s="213"/>
      <c r="CJ971" s="213"/>
      <c r="CK971" s="213"/>
      <c r="CL971" s="213"/>
      <c r="CM971" s="213"/>
      <c r="CN971" s="213"/>
      <c r="CO971" s="2"/>
      <c r="CP971" s="172"/>
      <c r="CQ971" s="172"/>
      <c r="CR971" s="172"/>
      <c r="CS971" s="172"/>
      <c r="CT971" s="172"/>
      <c r="CU971" s="172"/>
      <c r="CV971" s="172"/>
      <c r="CW971" s="172"/>
      <c r="CX971" s="172"/>
      <c r="CY971" s="172"/>
      <c r="CZ971" s="172"/>
      <c r="DA971" s="172"/>
      <c r="DB971" s="172"/>
      <c r="DC971" s="172"/>
      <c r="DD971" s="172"/>
      <c r="DE971" s="172"/>
      <c r="DF971" s="172"/>
    </row>
    <row r="972" spans="4:110" ht="27.75" customHeight="1" x14ac:dyDescent="0.35">
      <c r="D972" s="240" t="s">
        <v>935</v>
      </c>
      <c r="E972" s="241"/>
      <c r="F972" s="241"/>
      <c r="G972" s="241"/>
      <c r="H972" s="241"/>
      <c r="I972" s="241"/>
      <c r="J972" s="241"/>
      <c r="K972" s="241"/>
      <c r="L972" s="241"/>
      <c r="M972" s="241"/>
      <c r="N972" s="241"/>
      <c r="O972" s="241"/>
      <c r="P972" s="241"/>
      <c r="Q972" s="241"/>
      <c r="R972" s="241"/>
      <c r="S972" s="241"/>
      <c r="T972" s="241"/>
      <c r="U972" s="241"/>
      <c r="V972" s="241"/>
      <c r="W972" s="241"/>
      <c r="X972" s="241"/>
      <c r="Y972" s="242"/>
      <c r="Z972" s="224"/>
      <c r="AA972" s="225"/>
      <c r="AB972" s="225"/>
      <c r="AC972" s="225"/>
      <c r="AD972" s="225"/>
      <c r="AE972" s="226"/>
      <c r="AF972" s="224" t="s">
        <v>884</v>
      </c>
      <c r="AG972" s="225"/>
      <c r="AH972" s="225"/>
      <c r="AI972" s="225"/>
      <c r="AJ972" s="225"/>
      <c r="AK972" s="225"/>
      <c r="AL972" s="225"/>
      <c r="AM972" s="226"/>
      <c r="AN972" s="224" t="s">
        <v>924</v>
      </c>
      <c r="AO972" s="225"/>
      <c r="AP972" s="225"/>
      <c r="AQ972" s="225"/>
      <c r="AR972" s="225"/>
      <c r="AS972" s="225"/>
      <c r="AT972" s="226"/>
      <c r="AU972" s="2"/>
      <c r="AV972" s="213"/>
      <c r="AW972" s="213"/>
      <c r="AX972" s="213"/>
      <c r="AY972" s="213"/>
      <c r="AZ972" s="213"/>
      <c r="BA972" s="213"/>
      <c r="BB972" s="213"/>
      <c r="BC972" s="213"/>
      <c r="BD972" s="213"/>
      <c r="BE972" s="213"/>
      <c r="BF972" s="213"/>
      <c r="BG972" s="213"/>
      <c r="BH972" s="213"/>
      <c r="BI972" s="213"/>
      <c r="BJ972" s="213"/>
      <c r="BK972" s="213"/>
      <c r="BL972" s="213"/>
      <c r="BM972" s="213"/>
      <c r="BN972" s="213"/>
      <c r="BO972" s="213"/>
      <c r="BP972" s="213"/>
      <c r="BQ972" s="213"/>
      <c r="BR972" s="213"/>
      <c r="BS972" s="213"/>
      <c r="BT972" s="213"/>
      <c r="BU972" s="213"/>
      <c r="BV972" s="213"/>
      <c r="BW972" s="213"/>
      <c r="BX972" s="213"/>
      <c r="BY972" s="213"/>
      <c r="BZ972" s="213"/>
      <c r="CA972" s="213"/>
      <c r="CB972" s="213"/>
      <c r="CC972" s="213"/>
      <c r="CD972" s="213"/>
      <c r="CE972" s="213"/>
      <c r="CF972" s="213"/>
      <c r="CG972" s="213"/>
      <c r="CH972" s="213"/>
      <c r="CI972" s="213"/>
      <c r="CJ972" s="213"/>
      <c r="CK972" s="213"/>
      <c r="CL972" s="213"/>
      <c r="CM972" s="213"/>
      <c r="CN972" s="213"/>
      <c r="CO972" s="2"/>
      <c r="CP972" s="172"/>
      <c r="CQ972" s="172"/>
      <c r="CR972" s="172"/>
      <c r="CS972" s="172"/>
      <c r="CT972" s="172"/>
      <c r="CU972" s="172"/>
      <c r="CV972" s="172"/>
      <c r="CW972" s="172"/>
      <c r="CX972" s="172"/>
      <c r="CY972" s="172"/>
      <c r="CZ972" s="172"/>
      <c r="DA972" s="172"/>
      <c r="DB972" s="172"/>
      <c r="DC972" s="172"/>
      <c r="DD972" s="172"/>
      <c r="DE972" s="172"/>
      <c r="DF972" s="172"/>
    </row>
    <row r="973" spans="4:110" ht="29.25" customHeight="1" x14ac:dyDescent="0.35">
      <c r="D973" s="240" t="s">
        <v>936</v>
      </c>
      <c r="E973" s="241"/>
      <c r="F973" s="241"/>
      <c r="G973" s="241"/>
      <c r="H973" s="241"/>
      <c r="I973" s="241"/>
      <c r="J973" s="241"/>
      <c r="K973" s="241"/>
      <c r="L973" s="241"/>
      <c r="M973" s="241"/>
      <c r="N973" s="241"/>
      <c r="O973" s="241"/>
      <c r="P973" s="241"/>
      <c r="Q973" s="241"/>
      <c r="R973" s="241"/>
      <c r="S973" s="241"/>
      <c r="T973" s="241"/>
      <c r="U973" s="241"/>
      <c r="V973" s="241"/>
      <c r="W973" s="241"/>
      <c r="X973" s="241"/>
      <c r="Y973" s="242"/>
      <c r="Z973" s="224" t="s">
        <v>884</v>
      </c>
      <c r="AA973" s="225"/>
      <c r="AB973" s="225"/>
      <c r="AC973" s="225"/>
      <c r="AD973" s="225"/>
      <c r="AE973" s="226"/>
      <c r="AF973" s="224"/>
      <c r="AG973" s="225"/>
      <c r="AH973" s="225"/>
      <c r="AI973" s="225"/>
      <c r="AJ973" s="225"/>
      <c r="AK973" s="225"/>
      <c r="AL973" s="225"/>
      <c r="AM973" s="226"/>
      <c r="AN973" s="224" t="s">
        <v>924</v>
      </c>
      <c r="AO973" s="225"/>
      <c r="AP973" s="225"/>
      <c r="AQ973" s="225"/>
      <c r="AR973" s="225"/>
      <c r="AS973" s="225"/>
      <c r="AT973" s="226"/>
      <c r="AU973" s="2"/>
      <c r="AV973" s="213"/>
      <c r="AW973" s="213"/>
      <c r="AX973" s="213"/>
      <c r="AY973" s="213"/>
      <c r="AZ973" s="213"/>
      <c r="BA973" s="213"/>
      <c r="BB973" s="213"/>
      <c r="BC973" s="213"/>
      <c r="BD973" s="213"/>
      <c r="BE973" s="213"/>
      <c r="BF973" s="213"/>
      <c r="BG973" s="213"/>
      <c r="BH973" s="213"/>
      <c r="BI973" s="213"/>
      <c r="BJ973" s="213"/>
      <c r="BK973" s="213"/>
      <c r="BL973" s="213"/>
      <c r="BM973" s="213"/>
      <c r="BN973" s="213"/>
      <c r="BO973" s="213"/>
      <c r="BP973" s="213"/>
      <c r="BQ973" s="213"/>
      <c r="BR973" s="213"/>
      <c r="BS973" s="213"/>
      <c r="BT973" s="213"/>
      <c r="BU973" s="213"/>
      <c r="BV973" s="213"/>
      <c r="BW973" s="213"/>
      <c r="BX973" s="213"/>
      <c r="BY973" s="213"/>
      <c r="BZ973" s="213"/>
      <c r="CA973" s="213"/>
      <c r="CB973" s="213"/>
      <c r="CC973" s="213"/>
      <c r="CD973" s="213"/>
      <c r="CE973" s="213"/>
      <c r="CF973" s="213"/>
      <c r="CG973" s="213"/>
      <c r="CH973" s="213"/>
      <c r="CI973" s="213"/>
      <c r="CJ973" s="213"/>
      <c r="CK973" s="213"/>
      <c r="CL973" s="213"/>
      <c r="CM973" s="213"/>
      <c r="CN973" s="213"/>
      <c r="CO973" s="2"/>
      <c r="CP973" s="172"/>
      <c r="CQ973" s="172"/>
      <c r="CR973" s="172"/>
      <c r="CS973" s="172"/>
      <c r="CT973" s="172"/>
      <c r="CU973" s="172"/>
      <c r="CV973" s="172"/>
      <c r="CW973" s="172"/>
      <c r="CX973" s="172"/>
      <c r="CY973" s="172"/>
      <c r="CZ973" s="172"/>
      <c r="DA973" s="172"/>
      <c r="DB973" s="172"/>
      <c r="DC973" s="172"/>
      <c r="DD973" s="172"/>
      <c r="DE973" s="172"/>
      <c r="DF973" s="172"/>
    </row>
    <row r="974" spans="4:110" ht="29.25" customHeight="1" x14ac:dyDescent="0.35">
      <c r="D974" s="240" t="s">
        <v>937</v>
      </c>
      <c r="E974" s="241"/>
      <c r="F974" s="241"/>
      <c r="G974" s="241"/>
      <c r="H974" s="241"/>
      <c r="I974" s="241"/>
      <c r="J974" s="241"/>
      <c r="K974" s="241"/>
      <c r="L974" s="241"/>
      <c r="M974" s="241"/>
      <c r="N974" s="241"/>
      <c r="O974" s="241"/>
      <c r="P974" s="241"/>
      <c r="Q974" s="241"/>
      <c r="R974" s="241"/>
      <c r="S974" s="241"/>
      <c r="T974" s="241"/>
      <c r="U974" s="241"/>
      <c r="V974" s="241"/>
      <c r="W974" s="241"/>
      <c r="X974" s="241"/>
      <c r="Y974" s="242"/>
      <c r="Z974" s="224" t="s">
        <v>884</v>
      </c>
      <c r="AA974" s="225"/>
      <c r="AB974" s="225"/>
      <c r="AC974" s="225"/>
      <c r="AD974" s="225"/>
      <c r="AE974" s="226"/>
      <c r="AF974" s="224"/>
      <c r="AG974" s="225"/>
      <c r="AH974" s="225"/>
      <c r="AI974" s="225"/>
      <c r="AJ974" s="225"/>
      <c r="AK974" s="225"/>
      <c r="AL974" s="225"/>
      <c r="AM974" s="226"/>
      <c r="AN974" s="224" t="s">
        <v>924</v>
      </c>
      <c r="AO974" s="225"/>
      <c r="AP974" s="225"/>
      <c r="AQ974" s="225"/>
      <c r="AR974" s="225"/>
      <c r="AS974" s="225"/>
      <c r="AT974" s="226"/>
      <c r="AU974" s="2"/>
      <c r="AV974" s="213"/>
      <c r="AW974" s="213"/>
      <c r="AX974" s="213"/>
      <c r="AY974" s="213"/>
      <c r="AZ974" s="213"/>
      <c r="BA974" s="213"/>
      <c r="BB974" s="213"/>
      <c r="BC974" s="213"/>
      <c r="BD974" s="213"/>
      <c r="BE974" s="213"/>
      <c r="BF974" s="213"/>
      <c r="BG974" s="213"/>
      <c r="BH974" s="213"/>
      <c r="BI974" s="213"/>
      <c r="BJ974" s="213"/>
      <c r="BK974" s="213"/>
      <c r="BL974" s="213"/>
      <c r="BM974" s="213"/>
      <c r="BN974" s="213"/>
      <c r="BO974" s="213"/>
      <c r="BP974" s="213"/>
      <c r="BQ974" s="213"/>
      <c r="BR974" s="213"/>
      <c r="BS974" s="213"/>
      <c r="BT974" s="213"/>
      <c r="BU974" s="213"/>
      <c r="BV974" s="213"/>
      <c r="BW974" s="213"/>
      <c r="BX974" s="213"/>
      <c r="BY974" s="213"/>
      <c r="BZ974" s="213"/>
      <c r="CA974" s="213"/>
      <c r="CB974" s="213"/>
      <c r="CC974" s="213"/>
      <c r="CD974" s="213"/>
      <c r="CE974" s="213"/>
      <c r="CF974" s="213"/>
      <c r="CG974" s="213"/>
      <c r="CH974" s="213"/>
      <c r="CI974" s="213"/>
      <c r="CJ974" s="213"/>
      <c r="CK974" s="213"/>
      <c r="CL974" s="213"/>
      <c r="CM974" s="213"/>
      <c r="CN974" s="213"/>
      <c r="CO974" s="2"/>
      <c r="CP974" s="172"/>
      <c r="CQ974" s="172"/>
      <c r="CR974" s="172"/>
      <c r="CS974" s="172"/>
      <c r="CT974" s="172"/>
      <c r="CU974" s="172"/>
      <c r="CV974" s="172"/>
      <c r="CW974" s="172"/>
      <c r="CX974" s="172"/>
      <c r="CY974" s="172"/>
      <c r="CZ974" s="172"/>
      <c r="DA974" s="172"/>
      <c r="DB974" s="172"/>
      <c r="DC974" s="172"/>
      <c r="DD974" s="172"/>
      <c r="DE974" s="172"/>
      <c r="DF974" s="172"/>
    </row>
    <row r="975" spans="4:110" ht="17.25" customHeight="1" x14ac:dyDescent="0.35">
      <c r="D975" s="240" t="s">
        <v>938</v>
      </c>
      <c r="E975" s="241"/>
      <c r="F975" s="241"/>
      <c r="G975" s="241"/>
      <c r="H975" s="241"/>
      <c r="I975" s="241"/>
      <c r="J975" s="241"/>
      <c r="K975" s="241"/>
      <c r="L975" s="241"/>
      <c r="M975" s="241"/>
      <c r="N975" s="241"/>
      <c r="O975" s="241"/>
      <c r="P975" s="241"/>
      <c r="Q975" s="241"/>
      <c r="R975" s="241"/>
      <c r="S975" s="241"/>
      <c r="T975" s="241"/>
      <c r="U975" s="241"/>
      <c r="V975" s="241"/>
      <c r="W975" s="241"/>
      <c r="X975" s="241"/>
      <c r="Y975" s="242"/>
      <c r="Z975" s="224" t="s">
        <v>884</v>
      </c>
      <c r="AA975" s="225"/>
      <c r="AB975" s="225"/>
      <c r="AC975" s="225"/>
      <c r="AD975" s="225"/>
      <c r="AE975" s="226"/>
      <c r="AF975" s="224"/>
      <c r="AG975" s="225"/>
      <c r="AH975" s="225"/>
      <c r="AI975" s="225"/>
      <c r="AJ975" s="225"/>
      <c r="AK975" s="225"/>
      <c r="AL975" s="225"/>
      <c r="AM975" s="226"/>
      <c r="AN975" s="224" t="s">
        <v>924</v>
      </c>
      <c r="AO975" s="225"/>
      <c r="AP975" s="225"/>
      <c r="AQ975" s="225"/>
      <c r="AR975" s="225"/>
      <c r="AS975" s="225"/>
      <c r="AT975" s="226"/>
      <c r="AU975" s="2"/>
      <c r="AV975" s="213"/>
      <c r="AW975" s="213"/>
      <c r="AX975" s="213"/>
      <c r="AY975" s="213"/>
      <c r="AZ975" s="213"/>
      <c r="BA975" s="213"/>
      <c r="BB975" s="213"/>
      <c r="BC975" s="213"/>
      <c r="BD975" s="213"/>
      <c r="BE975" s="213"/>
      <c r="BF975" s="213"/>
      <c r="BG975" s="213"/>
      <c r="BH975" s="213"/>
      <c r="BI975" s="213"/>
      <c r="BJ975" s="213"/>
      <c r="BK975" s="213"/>
      <c r="BL975" s="213"/>
      <c r="BM975" s="213"/>
      <c r="BN975" s="213"/>
      <c r="BO975" s="213"/>
      <c r="BP975" s="213"/>
      <c r="BQ975" s="213"/>
      <c r="BR975" s="213"/>
      <c r="BS975" s="213"/>
      <c r="BT975" s="213"/>
      <c r="BU975" s="213"/>
      <c r="BV975" s="213"/>
      <c r="BW975" s="213"/>
      <c r="BX975" s="213"/>
      <c r="BY975" s="213"/>
      <c r="BZ975" s="213"/>
      <c r="CA975" s="213"/>
      <c r="CB975" s="213"/>
      <c r="CC975" s="213"/>
      <c r="CD975" s="213"/>
      <c r="CE975" s="213"/>
      <c r="CF975" s="213"/>
      <c r="CG975" s="213"/>
      <c r="CH975" s="213"/>
      <c r="CI975" s="213"/>
      <c r="CJ975" s="213"/>
      <c r="CK975" s="213"/>
      <c r="CL975" s="213"/>
      <c r="CM975" s="213"/>
      <c r="CN975" s="213"/>
      <c r="CO975" s="2"/>
      <c r="CP975" s="172"/>
      <c r="CQ975" s="172"/>
      <c r="CR975" s="172"/>
      <c r="CS975" s="172"/>
      <c r="CT975" s="172"/>
      <c r="CU975" s="172"/>
      <c r="CV975" s="172"/>
      <c r="CW975" s="172"/>
      <c r="CX975" s="172"/>
      <c r="CY975" s="172"/>
      <c r="CZ975" s="172"/>
      <c r="DA975" s="172"/>
      <c r="DB975" s="172"/>
      <c r="DC975" s="172"/>
      <c r="DD975" s="172"/>
      <c r="DE975" s="172"/>
      <c r="DF975" s="172"/>
    </row>
    <row r="976" spans="4:110" ht="18.75" customHeight="1" x14ac:dyDescent="0.35">
      <c r="D976" s="240" t="s">
        <v>939</v>
      </c>
      <c r="E976" s="241"/>
      <c r="F976" s="241"/>
      <c r="G976" s="241"/>
      <c r="H976" s="241"/>
      <c r="I976" s="241"/>
      <c r="J976" s="241"/>
      <c r="K976" s="241"/>
      <c r="L976" s="241"/>
      <c r="M976" s="241"/>
      <c r="N976" s="241"/>
      <c r="O976" s="241"/>
      <c r="P976" s="241"/>
      <c r="Q976" s="241"/>
      <c r="R976" s="241"/>
      <c r="S976" s="241"/>
      <c r="T976" s="241"/>
      <c r="U976" s="241"/>
      <c r="V976" s="241"/>
      <c r="W976" s="241"/>
      <c r="X976" s="241"/>
      <c r="Y976" s="242"/>
      <c r="Z976" s="224"/>
      <c r="AA976" s="225"/>
      <c r="AB976" s="225"/>
      <c r="AC976" s="225"/>
      <c r="AD976" s="225"/>
      <c r="AE976" s="226"/>
      <c r="AF976" s="224" t="s">
        <v>884</v>
      </c>
      <c r="AG976" s="225"/>
      <c r="AH976" s="225"/>
      <c r="AI976" s="225"/>
      <c r="AJ976" s="225"/>
      <c r="AK976" s="225"/>
      <c r="AL976" s="225"/>
      <c r="AM976" s="226"/>
      <c r="AN976" s="224" t="s">
        <v>940</v>
      </c>
      <c r="AO976" s="225"/>
      <c r="AP976" s="225"/>
      <c r="AQ976" s="225"/>
      <c r="AR976" s="225"/>
      <c r="AS976" s="225"/>
      <c r="AT976" s="226"/>
      <c r="AU976" s="2"/>
      <c r="AV976" s="213"/>
      <c r="AW976" s="213"/>
      <c r="AX976" s="213"/>
      <c r="AY976" s="213"/>
      <c r="AZ976" s="213"/>
      <c r="BA976" s="213"/>
      <c r="BB976" s="213"/>
      <c r="BC976" s="213"/>
      <c r="BD976" s="213"/>
      <c r="BE976" s="213"/>
      <c r="BF976" s="213"/>
      <c r="BG976" s="213"/>
      <c r="BH976" s="213"/>
      <c r="BI976" s="213"/>
      <c r="BJ976" s="213"/>
      <c r="BK976" s="213"/>
      <c r="BL976" s="213"/>
      <c r="BM976" s="213"/>
      <c r="BN976" s="213"/>
      <c r="BO976" s="213"/>
      <c r="BP976" s="213"/>
      <c r="BQ976" s="213"/>
      <c r="BR976" s="213"/>
      <c r="BS976" s="213"/>
      <c r="BT976" s="213"/>
      <c r="BU976" s="213"/>
      <c r="BV976" s="213"/>
      <c r="BW976" s="213"/>
      <c r="BX976" s="213"/>
      <c r="BY976" s="213"/>
      <c r="BZ976" s="213"/>
      <c r="CA976" s="213"/>
      <c r="CB976" s="213"/>
      <c r="CC976" s="213"/>
      <c r="CD976" s="213"/>
      <c r="CE976" s="213"/>
      <c r="CF976" s="213"/>
      <c r="CG976" s="213"/>
      <c r="CH976" s="213"/>
      <c r="CI976" s="213"/>
      <c r="CJ976" s="213"/>
      <c r="CK976" s="213"/>
      <c r="CL976" s="213"/>
      <c r="CM976" s="213"/>
      <c r="CN976" s="213"/>
      <c r="CO976" s="2"/>
      <c r="CP976" s="172"/>
      <c r="CQ976" s="172"/>
      <c r="CR976" s="172"/>
      <c r="CS976" s="172"/>
      <c r="CT976" s="172"/>
      <c r="CU976" s="172"/>
      <c r="CV976" s="172"/>
      <c r="CW976" s="172"/>
      <c r="CX976" s="172"/>
      <c r="CY976" s="172"/>
      <c r="CZ976" s="172"/>
      <c r="DA976" s="172"/>
      <c r="DB976" s="172"/>
      <c r="DC976" s="172"/>
      <c r="DD976" s="172"/>
      <c r="DE976" s="172"/>
      <c r="DF976" s="172"/>
    </row>
    <row r="977" spans="4:110" ht="14.25" customHeight="1" x14ac:dyDescent="0.35">
      <c r="D977" s="240" t="s">
        <v>941</v>
      </c>
      <c r="E977" s="241"/>
      <c r="F977" s="241"/>
      <c r="G977" s="241"/>
      <c r="H977" s="241"/>
      <c r="I977" s="241"/>
      <c r="J977" s="241"/>
      <c r="K977" s="241"/>
      <c r="L977" s="241"/>
      <c r="M977" s="241"/>
      <c r="N977" s="241"/>
      <c r="O977" s="241"/>
      <c r="P977" s="241"/>
      <c r="Q977" s="241"/>
      <c r="R977" s="241"/>
      <c r="S977" s="241"/>
      <c r="T977" s="241"/>
      <c r="U977" s="241"/>
      <c r="V977" s="241"/>
      <c r="W977" s="241"/>
      <c r="X977" s="241"/>
      <c r="Y977" s="242"/>
      <c r="Z977" s="224" t="s">
        <v>884</v>
      </c>
      <c r="AA977" s="225"/>
      <c r="AB977" s="225"/>
      <c r="AC977" s="225"/>
      <c r="AD977" s="225"/>
      <c r="AE977" s="226"/>
      <c r="AF977" s="224"/>
      <c r="AG977" s="225"/>
      <c r="AH977" s="225"/>
      <c r="AI977" s="225"/>
      <c r="AJ977" s="225"/>
      <c r="AK977" s="225"/>
      <c r="AL977" s="225"/>
      <c r="AM977" s="226"/>
      <c r="AN977" s="224" t="s">
        <v>924</v>
      </c>
      <c r="AO977" s="225"/>
      <c r="AP977" s="225"/>
      <c r="AQ977" s="225"/>
      <c r="AR977" s="225"/>
      <c r="AS977" s="225"/>
      <c r="AT977" s="226"/>
      <c r="AU977" s="2"/>
      <c r="AV977" s="213"/>
      <c r="AW977" s="213"/>
      <c r="AX977" s="213"/>
      <c r="AY977" s="213"/>
      <c r="AZ977" s="213"/>
      <c r="BA977" s="213"/>
      <c r="BB977" s="213"/>
      <c r="BC977" s="213"/>
      <c r="BD977" s="213"/>
      <c r="BE977" s="213"/>
      <c r="BF977" s="213"/>
      <c r="BG977" s="213"/>
      <c r="BH977" s="213"/>
      <c r="BI977" s="213"/>
      <c r="BJ977" s="213"/>
      <c r="BK977" s="213"/>
      <c r="BL977" s="213"/>
      <c r="BM977" s="213"/>
      <c r="BN977" s="213"/>
      <c r="BO977" s="213"/>
      <c r="BP977" s="213"/>
      <c r="BQ977" s="213"/>
      <c r="BR977" s="213"/>
      <c r="BS977" s="213"/>
      <c r="BT977" s="213"/>
      <c r="BU977" s="213"/>
      <c r="BV977" s="213"/>
      <c r="BW977" s="213"/>
      <c r="BX977" s="213"/>
      <c r="BY977" s="213"/>
      <c r="BZ977" s="213"/>
      <c r="CA977" s="213"/>
      <c r="CB977" s="213"/>
      <c r="CC977" s="213"/>
      <c r="CD977" s="213"/>
      <c r="CE977" s="213"/>
      <c r="CF977" s="213"/>
      <c r="CG977" s="213"/>
      <c r="CH977" s="213"/>
      <c r="CI977" s="213"/>
      <c r="CJ977" s="213"/>
      <c r="CK977" s="213"/>
      <c r="CL977" s="213"/>
      <c r="CM977" s="213"/>
      <c r="CN977" s="213"/>
      <c r="CO977" s="2"/>
      <c r="CP977" s="172"/>
      <c r="CQ977" s="172"/>
      <c r="CR977" s="172"/>
      <c r="CS977" s="172"/>
      <c r="CT977" s="172"/>
      <c r="CU977" s="172"/>
      <c r="CV977" s="172"/>
      <c r="CW977" s="172"/>
      <c r="CX977" s="172"/>
      <c r="CY977" s="172"/>
      <c r="CZ977" s="172"/>
      <c r="DA977" s="172"/>
      <c r="DB977" s="172"/>
      <c r="DC977" s="172"/>
      <c r="DD977" s="172"/>
      <c r="DE977" s="172"/>
      <c r="DF977" s="172"/>
    </row>
    <row r="978" spans="4:110" ht="14.25" customHeight="1" x14ac:dyDescent="0.35">
      <c r="D978" s="240" t="s">
        <v>942</v>
      </c>
      <c r="E978" s="241"/>
      <c r="F978" s="241"/>
      <c r="G978" s="241"/>
      <c r="H978" s="241"/>
      <c r="I978" s="241"/>
      <c r="J978" s="241"/>
      <c r="K978" s="241"/>
      <c r="L978" s="241"/>
      <c r="M978" s="241"/>
      <c r="N978" s="241"/>
      <c r="O978" s="241"/>
      <c r="P978" s="241"/>
      <c r="Q978" s="241"/>
      <c r="R978" s="241"/>
      <c r="S978" s="241"/>
      <c r="T978" s="241"/>
      <c r="U978" s="241"/>
      <c r="V978" s="241"/>
      <c r="W978" s="241"/>
      <c r="X978" s="241"/>
      <c r="Y978" s="242"/>
      <c r="Z978" s="224" t="s">
        <v>884</v>
      </c>
      <c r="AA978" s="225"/>
      <c r="AB978" s="225"/>
      <c r="AC978" s="225"/>
      <c r="AD978" s="225"/>
      <c r="AE978" s="226"/>
      <c r="AF978" s="224"/>
      <c r="AG978" s="225"/>
      <c r="AH978" s="225"/>
      <c r="AI978" s="225"/>
      <c r="AJ978" s="225"/>
      <c r="AK978" s="225"/>
      <c r="AL978" s="225"/>
      <c r="AM978" s="226"/>
      <c r="AN978" s="224" t="s">
        <v>924</v>
      </c>
      <c r="AO978" s="225"/>
      <c r="AP978" s="225"/>
      <c r="AQ978" s="225"/>
      <c r="AR978" s="225"/>
      <c r="AS978" s="225"/>
      <c r="AT978" s="226"/>
      <c r="AU978" s="2"/>
      <c r="AV978" s="213"/>
      <c r="AW978" s="213"/>
      <c r="AX978" s="213"/>
      <c r="AY978" s="213"/>
      <c r="AZ978" s="213"/>
      <c r="BA978" s="213"/>
      <c r="BB978" s="213"/>
      <c r="BC978" s="213"/>
      <c r="BD978" s="213"/>
      <c r="BE978" s="213"/>
      <c r="BF978" s="213"/>
      <c r="BG978" s="213"/>
      <c r="BH978" s="213"/>
      <c r="BI978" s="213"/>
      <c r="BJ978" s="213"/>
      <c r="BK978" s="213"/>
      <c r="BL978" s="213"/>
      <c r="BM978" s="213"/>
      <c r="BN978" s="213"/>
      <c r="BO978" s="213"/>
      <c r="BP978" s="213"/>
      <c r="BQ978" s="213"/>
      <c r="BR978" s="213"/>
      <c r="BS978" s="213"/>
      <c r="BT978" s="213"/>
      <c r="BU978" s="213"/>
      <c r="BV978" s="213"/>
      <c r="BW978" s="213"/>
      <c r="BX978" s="213"/>
      <c r="BY978" s="213"/>
      <c r="BZ978" s="213"/>
      <c r="CA978" s="213"/>
      <c r="CB978" s="213"/>
      <c r="CC978" s="213"/>
      <c r="CD978" s="213"/>
      <c r="CE978" s="213"/>
      <c r="CF978" s="213"/>
      <c r="CG978" s="213"/>
      <c r="CH978" s="213"/>
      <c r="CI978" s="213"/>
      <c r="CJ978" s="213"/>
      <c r="CK978" s="213"/>
      <c r="CL978" s="213"/>
      <c r="CM978" s="213"/>
      <c r="CN978" s="213"/>
      <c r="CO978" s="2"/>
      <c r="CP978" s="172"/>
      <c r="CQ978" s="172"/>
      <c r="CR978" s="172"/>
      <c r="CS978" s="172"/>
      <c r="CT978" s="172"/>
      <c r="CU978" s="172"/>
      <c r="CV978" s="172"/>
      <c r="CW978" s="172"/>
      <c r="CX978" s="172"/>
      <c r="CY978" s="172"/>
      <c r="CZ978" s="172"/>
      <c r="DA978" s="172"/>
      <c r="DB978" s="172"/>
      <c r="DC978" s="172"/>
      <c r="DD978" s="172"/>
      <c r="DE978" s="172"/>
      <c r="DF978" s="172"/>
    </row>
    <row r="979" spans="4:110" ht="14.25" customHeight="1" x14ac:dyDescent="0.35">
      <c r="D979" s="240" t="s">
        <v>943</v>
      </c>
      <c r="E979" s="241"/>
      <c r="F979" s="241"/>
      <c r="G979" s="241"/>
      <c r="H979" s="241"/>
      <c r="I979" s="241"/>
      <c r="J979" s="241"/>
      <c r="K979" s="241"/>
      <c r="L979" s="241"/>
      <c r="M979" s="241"/>
      <c r="N979" s="241"/>
      <c r="O979" s="241"/>
      <c r="P979" s="241"/>
      <c r="Q979" s="241"/>
      <c r="R979" s="241"/>
      <c r="S979" s="241"/>
      <c r="T979" s="241"/>
      <c r="U979" s="241"/>
      <c r="V979" s="241"/>
      <c r="W979" s="241"/>
      <c r="X979" s="241"/>
      <c r="Y979" s="242"/>
      <c r="Z979" s="224" t="s">
        <v>884</v>
      </c>
      <c r="AA979" s="225"/>
      <c r="AB979" s="225"/>
      <c r="AC979" s="225"/>
      <c r="AD979" s="225"/>
      <c r="AE979" s="226"/>
      <c r="AF979" s="224"/>
      <c r="AG979" s="225"/>
      <c r="AH979" s="225"/>
      <c r="AI979" s="225"/>
      <c r="AJ979" s="225"/>
      <c r="AK979" s="225"/>
      <c r="AL979" s="225"/>
      <c r="AM979" s="226"/>
      <c r="AN979" s="224" t="s">
        <v>924</v>
      </c>
      <c r="AO979" s="225"/>
      <c r="AP979" s="225"/>
      <c r="AQ979" s="225"/>
      <c r="AR979" s="225"/>
      <c r="AS979" s="225"/>
      <c r="AT979" s="226"/>
      <c r="AU979" s="2"/>
      <c r="AV979" s="213"/>
      <c r="AW979" s="213"/>
      <c r="AX979" s="213"/>
      <c r="AY979" s="213"/>
      <c r="AZ979" s="213"/>
      <c r="BA979" s="213"/>
      <c r="BB979" s="213"/>
      <c r="BC979" s="213"/>
      <c r="BD979" s="213"/>
      <c r="BE979" s="213"/>
      <c r="BF979" s="213"/>
      <c r="BG979" s="213"/>
      <c r="BH979" s="213"/>
      <c r="BI979" s="213"/>
      <c r="BJ979" s="213"/>
      <c r="BK979" s="213"/>
      <c r="BL979" s="213"/>
      <c r="BM979" s="213"/>
      <c r="BN979" s="213"/>
      <c r="BO979" s="213"/>
      <c r="BP979" s="213"/>
      <c r="BQ979" s="213"/>
      <c r="BR979" s="213"/>
      <c r="BS979" s="213"/>
      <c r="BT979" s="213"/>
      <c r="BU979" s="213"/>
      <c r="BV979" s="213"/>
      <c r="BW979" s="213"/>
      <c r="BX979" s="213"/>
      <c r="BY979" s="213"/>
      <c r="BZ979" s="213"/>
      <c r="CA979" s="213"/>
      <c r="CB979" s="213"/>
      <c r="CC979" s="213"/>
      <c r="CD979" s="213"/>
      <c r="CE979" s="213"/>
      <c r="CF979" s="213"/>
      <c r="CG979" s="213"/>
      <c r="CH979" s="213"/>
      <c r="CI979" s="213"/>
      <c r="CJ979" s="213"/>
      <c r="CK979" s="213"/>
      <c r="CL979" s="213"/>
      <c r="CM979" s="213"/>
      <c r="CN979" s="213"/>
      <c r="CO979" s="2"/>
      <c r="CP979" s="172"/>
      <c r="CQ979" s="172"/>
      <c r="CR979" s="172"/>
      <c r="CS979" s="172"/>
      <c r="CT979" s="172"/>
      <c r="CU979" s="172"/>
      <c r="CV979" s="172"/>
      <c r="CW979" s="172"/>
      <c r="CX979" s="172"/>
      <c r="CY979" s="172"/>
      <c r="CZ979" s="172"/>
      <c r="DA979" s="172"/>
      <c r="DB979" s="172"/>
      <c r="DC979" s="172"/>
      <c r="DD979" s="172"/>
      <c r="DE979" s="172"/>
      <c r="DF979" s="172"/>
    </row>
    <row r="980" spans="4:110" ht="14.25" customHeight="1" x14ac:dyDescent="0.35">
      <c r="D980" s="240" t="s">
        <v>944</v>
      </c>
      <c r="E980" s="241"/>
      <c r="F980" s="241"/>
      <c r="G980" s="241"/>
      <c r="H980" s="241"/>
      <c r="I980" s="241"/>
      <c r="J980" s="241"/>
      <c r="K980" s="241"/>
      <c r="L980" s="241"/>
      <c r="M980" s="241"/>
      <c r="N980" s="241"/>
      <c r="O980" s="241"/>
      <c r="P980" s="241"/>
      <c r="Q980" s="241"/>
      <c r="R980" s="241"/>
      <c r="S980" s="241"/>
      <c r="T980" s="241"/>
      <c r="U980" s="241"/>
      <c r="V980" s="241"/>
      <c r="W980" s="241"/>
      <c r="X980" s="241"/>
      <c r="Y980" s="242"/>
      <c r="Z980" s="224" t="s">
        <v>884</v>
      </c>
      <c r="AA980" s="225"/>
      <c r="AB980" s="225"/>
      <c r="AC980" s="225"/>
      <c r="AD980" s="225"/>
      <c r="AE980" s="226"/>
      <c r="AF980" s="224"/>
      <c r="AG980" s="225"/>
      <c r="AH980" s="225"/>
      <c r="AI980" s="225"/>
      <c r="AJ980" s="225"/>
      <c r="AK980" s="225"/>
      <c r="AL980" s="225"/>
      <c r="AM980" s="226"/>
      <c r="AN980" s="224" t="s">
        <v>924</v>
      </c>
      <c r="AO980" s="225"/>
      <c r="AP980" s="225"/>
      <c r="AQ980" s="225"/>
      <c r="AR980" s="225"/>
      <c r="AS980" s="225"/>
      <c r="AT980" s="226"/>
      <c r="AU980" s="2"/>
      <c r="AV980" s="213"/>
      <c r="AW980" s="213"/>
      <c r="AX980" s="213"/>
      <c r="AY980" s="213"/>
      <c r="AZ980" s="213"/>
      <c r="BA980" s="213"/>
      <c r="BB980" s="213"/>
      <c r="BC980" s="213"/>
      <c r="BD980" s="213"/>
      <c r="BE980" s="213"/>
      <c r="BF980" s="213"/>
      <c r="BG980" s="213"/>
      <c r="BH980" s="213"/>
      <c r="BI980" s="213"/>
      <c r="BJ980" s="213"/>
      <c r="BK980" s="213"/>
      <c r="BL980" s="213"/>
      <c r="BM980" s="213"/>
      <c r="BN980" s="213"/>
      <c r="BO980" s="213"/>
      <c r="BP980" s="213"/>
      <c r="BQ980" s="213"/>
      <c r="BR980" s="213"/>
      <c r="BS980" s="213"/>
      <c r="BT980" s="213"/>
      <c r="BU980" s="213"/>
      <c r="BV980" s="213"/>
      <c r="BW980" s="213"/>
      <c r="BX980" s="213"/>
      <c r="BY980" s="213"/>
      <c r="BZ980" s="213"/>
      <c r="CA980" s="213"/>
      <c r="CB980" s="213"/>
      <c r="CC980" s="213"/>
      <c r="CD980" s="213"/>
      <c r="CE980" s="213"/>
      <c r="CF980" s="213"/>
      <c r="CG980" s="213"/>
      <c r="CH980" s="213"/>
      <c r="CI980" s="213"/>
      <c r="CJ980" s="213"/>
      <c r="CK980" s="213"/>
      <c r="CL980" s="213"/>
      <c r="CM980" s="213"/>
      <c r="CN980" s="213"/>
      <c r="CO980" s="2"/>
      <c r="CP980" s="172"/>
      <c r="CQ980" s="172"/>
      <c r="CR980" s="172"/>
      <c r="CS980" s="172"/>
      <c r="CT980" s="172"/>
      <c r="CU980" s="172"/>
      <c r="CV980" s="172"/>
      <c r="CW980" s="172"/>
      <c r="CX980" s="172"/>
      <c r="CY980" s="172"/>
      <c r="CZ980" s="172"/>
      <c r="DA980" s="172"/>
      <c r="DB980" s="172"/>
      <c r="DC980" s="172"/>
      <c r="DD980" s="172"/>
      <c r="DE980" s="172"/>
      <c r="DF980" s="172"/>
    </row>
    <row r="981" spans="4:110" ht="14.25" customHeight="1" x14ac:dyDescent="0.35">
      <c r="D981" s="240" t="s">
        <v>945</v>
      </c>
      <c r="E981" s="241"/>
      <c r="F981" s="241"/>
      <c r="G981" s="241"/>
      <c r="H981" s="241"/>
      <c r="I981" s="241"/>
      <c r="J981" s="241"/>
      <c r="K981" s="241"/>
      <c r="L981" s="241"/>
      <c r="M981" s="241"/>
      <c r="N981" s="241"/>
      <c r="O981" s="241"/>
      <c r="P981" s="241"/>
      <c r="Q981" s="241"/>
      <c r="R981" s="241"/>
      <c r="S981" s="241"/>
      <c r="T981" s="241"/>
      <c r="U981" s="241"/>
      <c r="V981" s="241"/>
      <c r="W981" s="241"/>
      <c r="X981" s="241"/>
      <c r="Y981" s="242"/>
      <c r="Z981" s="224" t="s">
        <v>884</v>
      </c>
      <c r="AA981" s="225"/>
      <c r="AB981" s="225"/>
      <c r="AC981" s="225"/>
      <c r="AD981" s="225"/>
      <c r="AE981" s="226"/>
      <c r="AF981" s="224"/>
      <c r="AG981" s="225"/>
      <c r="AH981" s="225"/>
      <c r="AI981" s="225"/>
      <c r="AJ981" s="225"/>
      <c r="AK981" s="225"/>
      <c r="AL981" s="225"/>
      <c r="AM981" s="226"/>
      <c r="AN981" s="224" t="s">
        <v>924</v>
      </c>
      <c r="AO981" s="225"/>
      <c r="AP981" s="225"/>
      <c r="AQ981" s="225"/>
      <c r="AR981" s="225"/>
      <c r="AS981" s="225"/>
      <c r="AT981" s="226"/>
      <c r="AU981" s="2"/>
      <c r="AV981" s="213"/>
      <c r="AW981" s="213"/>
      <c r="AX981" s="213"/>
      <c r="AY981" s="213"/>
      <c r="AZ981" s="213"/>
      <c r="BA981" s="213"/>
      <c r="BB981" s="213"/>
      <c r="BC981" s="213"/>
      <c r="BD981" s="213"/>
      <c r="BE981" s="213"/>
      <c r="BF981" s="213"/>
      <c r="BG981" s="213"/>
      <c r="BH981" s="213"/>
      <c r="BI981" s="213"/>
      <c r="BJ981" s="213"/>
      <c r="BK981" s="213"/>
      <c r="BL981" s="213"/>
      <c r="BM981" s="213"/>
      <c r="BN981" s="213"/>
      <c r="BO981" s="213"/>
      <c r="BP981" s="213"/>
      <c r="BQ981" s="213"/>
      <c r="BR981" s="213"/>
      <c r="BS981" s="213"/>
      <c r="BT981" s="213"/>
      <c r="BU981" s="213"/>
      <c r="BV981" s="213"/>
      <c r="BW981" s="213"/>
      <c r="BX981" s="213"/>
      <c r="BY981" s="213"/>
      <c r="BZ981" s="213"/>
      <c r="CA981" s="213"/>
      <c r="CB981" s="213"/>
      <c r="CC981" s="213"/>
      <c r="CD981" s="213"/>
      <c r="CE981" s="213"/>
      <c r="CF981" s="213"/>
      <c r="CG981" s="213"/>
      <c r="CH981" s="213"/>
      <c r="CI981" s="213"/>
      <c r="CJ981" s="213"/>
      <c r="CK981" s="213"/>
      <c r="CL981" s="213"/>
      <c r="CM981" s="213"/>
      <c r="CN981" s="213"/>
      <c r="CO981" s="2"/>
      <c r="CP981" s="172"/>
      <c r="CQ981" s="172"/>
      <c r="CR981" s="172"/>
      <c r="CS981" s="172"/>
      <c r="CT981" s="172"/>
      <c r="CU981" s="172"/>
      <c r="CV981" s="172"/>
      <c r="CW981" s="172"/>
      <c r="CX981" s="172"/>
      <c r="CY981" s="172"/>
      <c r="CZ981" s="172"/>
      <c r="DA981" s="172"/>
      <c r="DB981" s="172"/>
      <c r="DC981" s="172"/>
      <c r="DD981" s="172"/>
      <c r="DE981" s="172"/>
      <c r="DF981" s="172"/>
    </row>
    <row r="982" spans="4:110" ht="14.25" customHeight="1" x14ac:dyDescent="0.35">
      <c r="D982" s="240" t="s">
        <v>946</v>
      </c>
      <c r="E982" s="241"/>
      <c r="F982" s="241"/>
      <c r="G982" s="241"/>
      <c r="H982" s="241"/>
      <c r="I982" s="241"/>
      <c r="J982" s="241"/>
      <c r="K982" s="241"/>
      <c r="L982" s="241"/>
      <c r="M982" s="241"/>
      <c r="N982" s="241"/>
      <c r="O982" s="241"/>
      <c r="P982" s="241"/>
      <c r="Q982" s="241"/>
      <c r="R982" s="241"/>
      <c r="S982" s="241"/>
      <c r="T982" s="241"/>
      <c r="U982" s="241"/>
      <c r="V982" s="241"/>
      <c r="W982" s="241"/>
      <c r="X982" s="241"/>
      <c r="Y982" s="242"/>
      <c r="Z982" s="224" t="s">
        <v>884</v>
      </c>
      <c r="AA982" s="225"/>
      <c r="AB982" s="225"/>
      <c r="AC982" s="225"/>
      <c r="AD982" s="225"/>
      <c r="AE982" s="226"/>
      <c r="AF982" s="224"/>
      <c r="AG982" s="225"/>
      <c r="AH982" s="225"/>
      <c r="AI982" s="225"/>
      <c r="AJ982" s="225"/>
      <c r="AK982" s="225"/>
      <c r="AL982" s="225"/>
      <c r="AM982" s="226"/>
      <c r="AN982" s="224" t="s">
        <v>924</v>
      </c>
      <c r="AO982" s="225"/>
      <c r="AP982" s="225"/>
      <c r="AQ982" s="225"/>
      <c r="AR982" s="225"/>
      <c r="AS982" s="225"/>
      <c r="AT982" s="226"/>
      <c r="AU982" s="2"/>
      <c r="AV982" s="213"/>
      <c r="AW982" s="213"/>
      <c r="AX982" s="213"/>
      <c r="AY982" s="213"/>
      <c r="AZ982" s="213"/>
      <c r="BA982" s="213"/>
      <c r="BB982" s="213"/>
      <c r="BC982" s="213"/>
      <c r="BD982" s="213"/>
      <c r="BE982" s="213"/>
      <c r="BF982" s="213"/>
      <c r="BG982" s="213"/>
      <c r="BH982" s="213"/>
      <c r="BI982" s="213"/>
      <c r="BJ982" s="213"/>
      <c r="BK982" s="213"/>
      <c r="BL982" s="213"/>
      <c r="BM982" s="213"/>
      <c r="BN982" s="213"/>
      <c r="BO982" s="213"/>
      <c r="BP982" s="213"/>
      <c r="BQ982" s="213"/>
      <c r="BR982" s="213"/>
      <c r="BS982" s="213"/>
      <c r="BT982" s="213"/>
      <c r="BU982" s="213"/>
      <c r="BV982" s="213"/>
      <c r="BW982" s="213"/>
      <c r="BX982" s="213"/>
      <c r="BY982" s="213"/>
      <c r="BZ982" s="213"/>
      <c r="CA982" s="213"/>
      <c r="CB982" s="213"/>
      <c r="CC982" s="213"/>
      <c r="CD982" s="213"/>
      <c r="CE982" s="213"/>
      <c r="CF982" s="213"/>
      <c r="CG982" s="213"/>
      <c r="CH982" s="213"/>
      <c r="CI982" s="213"/>
      <c r="CJ982" s="213"/>
      <c r="CK982" s="213"/>
      <c r="CL982" s="213"/>
      <c r="CM982" s="213"/>
      <c r="CN982" s="213"/>
      <c r="CO982" s="2"/>
      <c r="CP982" s="172"/>
      <c r="CQ982" s="172"/>
      <c r="CR982" s="172"/>
      <c r="CS982" s="172"/>
      <c r="CT982" s="172"/>
      <c r="CU982" s="172"/>
      <c r="CV982" s="172"/>
      <c r="CW982" s="172"/>
      <c r="CX982" s="172"/>
      <c r="CY982" s="172"/>
      <c r="CZ982" s="172"/>
      <c r="DA982" s="172"/>
      <c r="DB982" s="172"/>
      <c r="DC982" s="172"/>
      <c r="DD982" s="172"/>
      <c r="DE982" s="172"/>
      <c r="DF982" s="172"/>
    </row>
    <row r="983" spans="4:110" ht="14.25" customHeight="1" x14ac:dyDescent="0.35">
      <c r="D983" s="240" t="s">
        <v>947</v>
      </c>
      <c r="E983" s="241"/>
      <c r="F983" s="241"/>
      <c r="G983" s="241"/>
      <c r="H983" s="241"/>
      <c r="I983" s="241"/>
      <c r="J983" s="241"/>
      <c r="K983" s="241"/>
      <c r="L983" s="241"/>
      <c r="M983" s="241"/>
      <c r="N983" s="241"/>
      <c r="O983" s="241"/>
      <c r="P983" s="241"/>
      <c r="Q983" s="241"/>
      <c r="R983" s="241"/>
      <c r="S983" s="241"/>
      <c r="T983" s="241"/>
      <c r="U983" s="241"/>
      <c r="V983" s="241"/>
      <c r="W983" s="241"/>
      <c r="X983" s="241"/>
      <c r="Y983" s="242"/>
      <c r="Z983" s="224" t="s">
        <v>884</v>
      </c>
      <c r="AA983" s="225"/>
      <c r="AB983" s="225"/>
      <c r="AC983" s="225"/>
      <c r="AD983" s="225"/>
      <c r="AE983" s="226"/>
      <c r="AF983" s="224"/>
      <c r="AG983" s="225"/>
      <c r="AH983" s="225"/>
      <c r="AI983" s="225"/>
      <c r="AJ983" s="225"/>
      <c r="AK983" s="225"/>
      <c r="AL983" s="225"/>
      <c r="AM983" s="226"/>
      <c r="AN983" s="224" t="s">
        <v>924</v>
      </c>
      <c r="AO983" s="225"/>
      <c r="AP983" s="225"/>
      <c r="AQ983" s="225"/>
      <c r="AR983" s="225"/>
      <c r="AS983" s="225"/>
      <c r="AT983" s="226"/>
      <c r="AU983" s="2"/>
      <c r="AV983" s="213"/>
      <c r="AW983" s="213"/>
      <c r="AX983" s="213"/>
      <c r="AY983" s="213"/>
      <c r="AZ983" s="213"/>
      <c r="BA983" s="213"/>
      <c r="BB983" s="213"/>
      <c r="BC983" s="213"/>
      <c r="BD983" s="213"/>
      <c r="BE983" s="213"/>
      <c r="BF983" s="213"/>
      <c r="BG983" s="213"/>
      <c r="BH983" s="213"/>
      <c r="BI983" s="213"/>
      <c r="BJ983" s="213"/>
      <c r="BK983" s="213"/>
      <c r="BL983" s="213"/>
      <c r="BM983" s="213"/>
      <c r="BN983" s="213"/>
      <c r="BO983" s="213"/>
      <c r="BP983" s="213"/>
      <c r="BQ983" s="213"/>
      <c r="BR983" s="213"/>
      <c r="BS983" s="213"/>
      <c r="BT983" s="213"/>
      <c r="BU983" s="213"/>
      <c r="BV983" s="213"/>
      <c r="BW983" s="213"/>
      <c r="BX983" s="213"/>
      <c r="BY983" s="213"/>
      <c r="BZ983" s="213"/>
      <c r="CA983" s="213"/>
      <c r="CB983" s="213"/>
      <c r="CC983" s="213"/>
      <c r="CD983" s="213"/>
      <c r="CE983" s="213"/>
      <c r="CF983" s="213"/>
      <c r="CG983" s="213"/>
      <c r="CH983" s="213"/>
      <c r="CI983" s="213"/>
      <c r="CJ983" s="213"/>
      <c r="CK983" s="213"/>
      <c r="CL983" s="213"/>
      <c r="CM983" s="213"/>
      <c r="CN983" s="213"/>
      <c r="CO983" s="2"/>
      <c r="CP983" s="172"/>
      <c r="CQ983" s="172"/>
      <c r="CR983" s="172"/>
      <c r="CS983" s="172"/>
      <c r="CT983" s="172"/>
      <c r="CU983" s="172"/>
      <c r="CV983" s="172"/>
      <c r="CW983" s="172"/>
      <c r="CX983" s="172"/>
      <c r="CY983" s="172"/>
      <c r="CZ983" s="172"/>
      <c r="DA983" s="172"/>
      <c r="DB983" s="172"/>
      <c r="DC983" s="172"/>
      <c r="DD983" s="172"/>
      <c r="DE983" s="172"/>
      <c r="DF983" s="172"/>
    </row>
    <row r="984" spans="4:110" ht="14.25" customHeight="1" x14ac:dyDescent="0.35">
      <c r="D984" s="240" t="s">
        <v>948</v>
      </c>
      <c r="E984" s="241"/>
      <c r="F984" s="241"/>
      <c r="G984" s="241"/>
      <c r="H984" s="241"/>
      <c r="I984" s="241"/>
      <c r="J984" s="241"/>
      <c r="K984" s="241"/>
      <c r="L984" s="241"/>
      <c r="M984" s="241"/>
      <c r="N984" s="241"/>
      <c r="O984" s="241"/>
      <c r="P984" s="241"/>
      <c r="Q984" s="241"/>
      <c r="R984" s="241"/>
      <c r="S984" s="241"/>
      <c r="T984" s="241"/>
      <c r="U984" s="241"/>
      <c r="V984" s="241"/>
      <c r="W984" s="241"/>
      <c r="X984" s="241"/>
      <c r="Y984" s="242"/>
      <c r="Z984" s="224" t="s">
        <v>884</v>
      </c>
      <c r="AA984" s="225"/>
      <c r="AB984" s="225"/>
      <c r="AC984" s="225"/>
      <c r="AD984" s="225"/>
      <c r="AE984" s="226"/>
      <c r="AF984" s="224"/>
      <c r="AG984" s="225"/>
      <c r="AH984" s="225"/>
      <c r="AI984" s="225"/>
      <c r="AJ984" s="225"/>
      <c r="AK984" s="225"/>
      <c r="AL984" s="225"/>
      <c r="AM984" s="226"/>
      <c r="AN984" s="224" t="s">
        <v>924</v>
      </c>
      <c r="AO984" s="225"/>
      <c r="AP984" s="225"/>
      <c r="AQ984" s="225"/>
      <c r="AR984" s="225"/>
      <c r="AS984" s="225"/>
      <c r="AT984" s="226"/>
      <c r="AU984" s="2"/>
      <c r="AV984" s="213"/>
      <c r="AW984" s="213"/>
      <c r="AX984" s="213"/>
      <c r="AY984" s="213"/>
      <c r="AZ984" s="213"/>
      <c r="BA984" s="213"/>
      <c r="BB984" s="213"/>
      <c r="BC984" s="213"/>
      <c r="BD984" s="213"/>
      <c r="BE984" s="213"/>
      <c r="BF984" s="213"/>
      <c r="BG984" s="213"/>
      <c r="BH984" s="213"/>
      <c r="BI984" s="213"/>
      <c r="BJ984" s="213"/>
      <c r="BK984" s="213"/>
      <c r="BL984" s="213"/>
      <c r="BM984" s="213"/>
      <c r="BN984" s="213"/>
      <c r="BO984" s="213"/>
      <c r="BP984" s="213"/>
      <c r="BQ984" s="213"/>
      <c r="BR984" s="213"/>
      <c r="BS984" s="213"/>
      <c r="BT984" s="213"/>
      <c r="BU984" s="213"/>
      <c r="BV984" s="213"/>
      <c r="BW984" s="213"/>
      <c r="BX984" s="213"/>
      <c r="BY984" s="213"/>
      <c r="BZ984" s="213"/>
      <c r="CA984" s="213"/>
      <c r="CB984" s="213"/>
      <c r="CC984" s="213"/>
      <c r="CD984" s="213"/>
      <c r="CE984" s="213"/>
      <c r="CF984" s="213"/>
      <c r="CG984" s="213"/>
      <c r="CH984" s="213"/>
      <c r="CI984" s="213"/>
      <c r="CJ984" s="213"/>
      <c r="CK984" s="213"/>
      <c r="CL984" s="213"/>
      <c r="CM984" s="213"/>
      <c r="CN984" s="213"/>
      <c r="CO984" s="2"/>
      <c r="CP984" s="172"/>
      <c r="CQ984" s="172"/>
      <c r="CR984" s="172"/>
      <c r="CS984" s="172"/>
      <c r="CT984" s="172"/>
      <c r="CU984" s="172"/>
      <c r="CV984" s="172"/>
      <c r="CW984" s="172"/>
      <c r="CX984" s="172"/>
      <c r="CY984" s="172"/>
      <c r="CZ984" s="172"/>
      <c r="DA984" s="172"/>
      <c r="DB984" s="172"/>
      <c r="DC984" s="172"/>
      <c r="DD984" s="172"/>
      <c r="DE984" s="172"/>
      <c r="DF984" s="172"/>
    </row>
    <row r="985" spans="4:110" ht="14.25" customHeight="1" x14ac:dyDescent="0.35">
      <c r="D985" s="240" t="s">
        <v>949</v>
      </c>
      <c r="E985" s="241"/>
      <c r="F985" s="241"/>
      <c r="G985" s="241"/>
      <c r="H985" s="241"/>
      <c r="I985" s="241"/>
      <c r="J985" s="241"/>
      <c r="K985" s="241"/>
      <c r="L985" s="241"/>
      <c r="M985" s="241"/>
      <c r="N985" s="241"/>
      <c r="O985" s="241"/>
      <c r="P985" s="241"/>
      <c r="Q985" s="241"/>
      <c r="R985" s="241"/>
      <c r="S985" s="241"/>
      <c r="T985" s="241"/>
      <c r="U985" s="241"/>
      <c r="V985" s="241"/>
      <c r="W985" s="241"/>
      <c r="X985" s="241"/>
      <c r="Y985" s="242"/>
      <c r="Z985" s="224" t="s">
        <v>884</v>
      </c>
      <c r="AA985" s="225"/>
      <c r="AB985" s="225"/>
      <c r="AC985" s="225"/>
      <c r="AD985" s="225"/>
      <c r="AE985" s="226"/>
      <c r="AF985" s="224"/>
      <c r="AG985" s="225"/>
      <c r="AH985" s="225"/>
      <c r="AI985" s="225"/>
      <c r="AJ985" s="225"/>
      <c r="AK985" s="225"/>
      <c r="AL985" s="225"/>
      <c r="AM985" s="226"/>
      <c r="AN985" s="224" t="s">
        <v>924</v>
      </c>
      <c r="AO985" s="225"/>
      <c r="AP985" s="225"/>
      <c r="AQ985" s="225"/>
      <c r="AR985" s="225"/>
      <c r="AS985" s="225"/>
      <c r="AT985" s="226"/>
      <c r="AU985" s="2"/>
      <c r="AV985" s="213"/>
      <c r="AW985" s="213"/>
      <c r="AX985" s="213"/>
      <c r="AY985" s="213"/>
      <c r="AZ985" s="213"/>
      <c r="BA985" s="213"/>
      <c r="BB985" s="213"/>
      <c r="BC985" s="213"/>
      <c r="BD985" s="213"/>
      <c r="BE985" s="213"/>
      <c r="BF985" s="213"/>
      <c r="BG985" s="213"/>
      <c r="BH985" s="213"/>
      <c r="BI985" s="213"/>
      <c r="BJ985" s="213"/>
      <c r="BK985" s="213"/>
      <c r="BL985" s="213"/>
      <c r="BM985" s="213"/>
      <c r="BN985" s="213"/>
      <c r="BO985" s="213"/>
      <c r="BP985" s="213"/>
      <c r="BQ985" s="213"/>
      <c r="BR985" s="213"/>
      <c r="BS985" s="213"/>
      <c r="BT985" s="213"/>
      <c r="BU985" s="213"/>
      <c r="BV985" s="213"/>
      <c r="BW985" s="213"/>
      <c r="BX985" s="213"/>
      <c r="BY985" s="213"/>
      <c r="BZ985" s="213"/>
      <c r="CA985" s="213"/>
      <c r="CB985" s="213"/>
      <c r="CC985" s="213"/>
      <c r="CD985" s="213"/>
      <c r="CE985" s="213"/>
      <c r="CF985" s="213"/>
      <c r="CG985" s="213"/>
      <c r="CH985" s="213"/>
      <c r="CI985" s="213"/>
      <c r="CJ985" s="213"/>
      <c r="CK985" s="213"/>
      <c r="CL985" s="213"/>
      <c r="CM985" s="213"/>
      <c r="CN985" s="213"/>
      <c r="CO985" s="2"/>
      <c r="CP985" s="172"/>
      <c r="CQ985" s="172"/>
      <c r="CR985" s="172"/>
      <c r="CS985" s="172"/>
      <c r="CT985" s="172"/>
      <c r="CU985" s="172"/>
      <c r="CV985" s="172"/>
      <c r="CW985" s="172"/>
      <c r="CX985" s="172"/>
      <c r="CY985" s="172"/>
      <c r="CZ985" s="172"/>
      <c r="DA985" s="172"/>
      <c r="DB985" s="172"/>
      <c r="DC985" s="172"/>
      <c r="DD985" s="172"/>
      <c r="DE985" s="172"/>
      <c r="DF985" s="172"/>
    </row>
    <row r="986" spans="4:110" ht="14.25" customHeight="1" x14ac:dyDescent="0.35">
      <c r="D986" s="240" t="s">
        <v>950</v>
      </c>
      <c r="E986" s="241"/>
      <c r="F986" s="241"/>
      <c r="G986" s="241"/>
      <c r="H986" s="241"/>
      <c r="I986" s="241"/>
      <c r="J986" s="241"/>
      <c r="K986" s="241"/>
      <c r="L986" s="241"/>
      <c r="M986" s="241"/>
      <c r="N986" s="241"/>
      <c r="O986" s="241"/>
      <c r="P986" s="241"/>
      <c r="Q986" s="241"/>
      <c r="R986" s="241"/>
      <c r="S986" s="241"/>
      <c r="T986" s="241"/>
      <c r="U986" s="241"/>
      <c r="V986" s="241"/>
      <c r="W986" s="241"/>
      <c r="X986" s="241"/>
      <c r="Y986" s="242"/>
      <c r="Z986" s="224" t="s">
        <v>884</v>
      </c>
      <c r="AA986" s="225"/>
      <c r="AB986" s="225"/>
      <c r="AC986" s="225"/>
      <c r="AD986" s="225"/>
      <c r="AE986" s="226"/>
      <c r="AF986" s="224"/>
      <c r="AG986" s="225"/>
      <c r="AH986" s="225"/>
      <c r="AI986" s="225"/>
      <c r="AJ986" s="225"/>
      <c r="AK986" s="225"/>
      <c r="AL986" s="225"/>
      <c r="AM986" s="226"/>
      <c r="AN986" s="224" t="s">
        <v>924</v>
      </c>
      <c r="AO986" s="225"/>
      <c r="AP986" s="225"/>
      <c r="AQ986" s="225"/>
      <c r="AR986" s="225"/>
      <c r="AS986" s="225"/>
      <c r="AT986" s="226"/>
      <c r="AU986" s="2"/>
      <c r="AV986" s="213"/>
      <c r="AW986" s="213"/>
      <c r="AX986" s="213"/>
      <c r="AY986" s="213"/>
      <c r="AZ986" s="213"/>
      <c r="BA986" s="213"/>
      <c r="BB986" s="213"/>
      <c r="BC986" s="213"/>
      <c r="BD986" s="213"/>
      <c r="BE986" s="213"/>
      <c r="BF986" s="213"/>
      <c r="BG986" s="213"/>
      <c r="BH986" s="213"/>
      <c r="BI986" s="213"/>
      <c r="BJ986" s="213"/>
      <c r="BK986" s="213"/>
      <c r="BL986" s="213"/>
      <c r="BM986" s="213"/>
      <c r="BN986" s="213"/>
      <c r="BO986" s="213"/>
      <c r="BP986" s="213"/>
      <c r="BQ986" s="213"/>
      <c r="BR986" s="213"/>
      <c r="BS986" s="213"/>
      <c r="BT986" s="213"/>
      <c r="BU986" s="213"/>
      <c r="BV986" s="213"/>
      <c r="BW986" s="213"/>
      <c r="BX986" s="213"/>
      <c r="BY986" s="213"/>
      <c r="BZ986" s="213"/>
      <c r="CA986" s="213"/>
      <c r="CB986" s="213"/>
      <c r="CC986" s="213"/>
      <c r="CD986" s="213"/>
      <c r="CE986" s="213"/>
      <c r="CF986" s="213"/>
      <c r="CG986" s="213"/>
      <c r="CH986" s="213"/>
      <c r="CI986" s="213"/>
      <c r="CJ986" s="213"/>
      <c r="CK986" s="213"/>
      <c r="CL986" s="213"/>
      <c r="CM986" s="213"/>
      <c r="CN986" s="213"/>
      <c r="CO986" s="2"/>
      <c r="CP986" s="172"/>
      <c r="CQ986" s="172"/>
      <c r="CR986" s="172"/>
      <c r="CS986" s="172"/>
      <c r="CT986" s="172"/>
      <c r="CU986" s="172"/>
      <c r="CV986" s="172"/>
      <c r="CW986" s="172"/>
      <c r="CX986" s="172"/>
      <c r="CY986" s="172"/>
      <c r="CZ986" s="172"/>
      <c r="DA986" s="172"/>
      <c r="DB986" s="172"/>
      <c r="DC986" s="172"/>
      <c r="DD986" s="172"/>
      <c r="DE986" s="172"/>
      <c r="DF986" s="172"/>
    </row>
    <row r="987" spans="4:110" ht="14.25" customHeight="1" x14ac:dyDescent="0.35">
      <c r="D987" s="240" t="s">
        <v>951</v>
      </c>
      <c r="E987" s="241"/>
      <c r="F987" s="241"/>
      <c r="G987" s="241"/>
      <c r="H987" s="241"/>
      <c r="I987" s="241"/>
      <c r="J987" s="241"/>
      <c r="K987" s="241"/>
      <c r="L987" s="241"/>
      <c r="M987" s="241"/>
      <c r="N987" s="241"/>
      <c r="O987" s="241"/>
      <c r="P987" s="241"/>
      <c r="Q987" s="241"/>
      <c r="R987" s="241"/>
      <c r="S987" s="241"/>
      <c r="T987" s="241"/>
      <c r="U987" s="241"/>
      <c r="V987" s="241"/>
      <c r="W987" s="241"/>
      <c r="X987" s="241"/>
      <c r="Y987" s="242"/>
      <c r="Z987" s="224" t="s">
        <v>884</v>
      </c>
      <c r="AA987" s="225"/>
      <c r="AB987" s="225"/>
      <c r="AC987" s="225"/>
      <c r="AD987" s="225"/>
      <c r="AE987" s="226"/>
      <c r="AF987" s="224"/>
      <c r="AG987" s="225"/>
      <c r="AH987" s="225"/>
      <c r="AI987" s="225"/>
      <c r="AJ987" s="225"/>
      <c r="AK987" s="225"/>
      <c r="AL987" s="225"/>
      <c r="AM987" s="226"/>
      <c r="AN987" s="224" t="s">
        <v>924</v>
      </c>
      <c r="AO987" s="225"/>
      <c r="AP987" s="225"/>
      <c r="AQ987" s="225"/>
      <c r="AR987" s="225"/>
      <c r="AS987" s="225"/>
      <c r="AT987" s="226"/>
      <c r="AU987" s="2"/>
      <c r="AV987" s="213"/>
      <c r="AW987" s="213"/>
      <c r="AX987" s="213"/>
      <c r="AY987" s="213"/>
      <c r="AZ987" s="213"/>
      <c r="BA987" s="213"/>
      <c r="BB987" s="213"/>
      <c r="BC987" s="213"/>
      <c r="BD987" s="213"/>
      <c r="BE987" s="213"/>
      <c r="BF987" s="213"/>
      <c r="BG987" s="213"/>
      <c r="BH987" s="213"/>
      <c r="BI987" s="213"/>
      <c r="BJ987" s="213"/>
      <c r="BK987" s="213"/>
      <c r="BL987" s="213"/>
      <c r="BM987" s="213"/>
      <c r="BN987" s="213"/>
      <c r="BO987" s="213"/>
      <c r="BP987" s="213"/>
      <c r="BQ987" s="213"/>
      <c r="BR987" s="213"/>
      <c r="BS987" s="213"/>
      <c r="BT987" s="213"/>
      <c r="BU987" s="213"/>
      <c r="BV987" s="213"/>
      <c r="BW987" s="213"/>
      <c r="BX987" s="213"/>
      <c r="BY987" s="213"/>
      <c r="BZ987" s="213"/>
      <c r="CA987" s="213"/>
      <c r="CB987" s="213"/>
      <c r="CC987" s="213"/>
      <c r="CD987" s="213"/>
      <c r="CE987" s="213"/>
      <c r="CF987" s="213"/>
      <c r="CG987" s="213"/>
      <c r="CH987" s="213"/>
      <c r="CI987" s="213"/>
      <c r="CJ987" s="213"/>
      <c r="CK987" s="213"/>
      <c r="CL987" s="213"/>
      <c r="CM987" s="213"/>
      <c r="CN987" s="213"/>
      <c r="CO987" s="2"/>
      <c r="CP987" s="172"/>
      <c r="CQ987" s="172"/>
      <c r="CR987" s="172"/>
      <c r="CS987" s="172"/>
      <c r="CT987" s="172"/>
      <c r="CU987" s="172"/>
      <c r="CV987" s="172"/>
      <c r="CW987" s="172"/>
      <c r="CX987" s="172"/>
      <c r="CY987" s="172"/>
      <c r="CZ987" s="172"/>
      <c r="DA987" s="172"/>
      <c r="DB987" s="172"/>
      <c r="DC987" s="172"/>
      <c r="DD987" s="172"/>
      <c r="DE987" s="172"/>
      <c r="DF987" s="172"/>
    </row>
    <row r="988" spans="4:110" ht="14.25" customHeight="1" x14ac:dyDescent="0.35">
      <c r="D988" s="240" t="s">
        <v>952</v>
      </c>
      <c r="E988" s="241"/>
      <c r="F988" s="241"/>
      <c r="G988" s="241"/>
      <c r="H988" s="241"/>
      <c r="I988" s="241"/>
      <c r="J988" s="241"/>
      <c r="K988" s="241"/>
      <c r="L988" s="241"/>
      <c r="M988" s="241"/>
      <c r="N988" s="241"/>
      <c r="O988" s="241"/>
      <c r="P988" s="241"/>
      <c r="Q988" s="241"/>
      <c r="R988" s="241"/>
      <c r="S988" s="241"/>
      <c r="T988" s="241"/>
      <c r="U988" s="241"/>
      <c r="V988" s="241"/>
      <c r="W988" s="241"/>
      <c r="X988" s="241"/>
      <c r="Y988" s="242"/>
      <c r="Z988" s="224" t="s">
        <v>884</v>
      </c>
      <c r="AA988" s="225"/>
      <c r="AB988" s="225"/>
      <c r="AC988" s="225"/>
      <c r="AD988" s="225"/>
      <c r="AE988" s="226"/>
      <c r="AF988" s="224"/>
      <c r="AG988" s="225"/>
      <c r="AH988" s="225"/>
      <c r="AI988" s="225"/>
      <c r="AJ988" s="225"/>
      <c r="AK988" s="225"/>
      <c r="AL988" s="225"/>
      <c r="AM988" s="226"/>
      <c r="AN988" s="224" t="s">
        <v>924</v>
      </c>
      <c r="AO988" s="225"/>
      <c r="AP988" s="225"/>
      <c r="AQ988" s="225"/>
      <c r="AR988" s="225"/>
      <c r="AS988" s="225"/>
      <c r="AT988" s="226"/>
      <c r="AU988" s="2"/>
      <c r="AV988" s="213"/>
      <c r="AW988" s="213"/>
      <c r="AX988" s="213"/>
      <c r="AY988" s="213"/>
      <c r="AZ988" s="213"/>
      <c r="BA988" s="213"/>
      <c r="BB988" s="213"/>
      <c r="BC988" s="213"/>
      <c r="BD988" s="213"/>
      <c r="BE988" s="213"/>
      <c r="BF988" s="213"/>
      <c r="BG988" s="213"/>
      <c r="BH988" s="213"/>
      <c r="BI988" s="213"/>
      <c r="BJ988" s="213"/>
      <c r="BK988" s="213"/>
      <c r="BL988" s="213"/>
      <c r="BM988" s="213"/>
      <c r="BN988" s="213"/>
      <c r="BO988" s="213"/>
      <c r="BP988" s="213"/>
      <c r="BQ988" s="213"/>
      <c r="BR988" s="213"/>
      <c r="BS988" s="213"/>
      <c r="BT988" s="213"/>
      <c r="BU988" s="213"/>
      <c r="BV988" s="213"/>
      <c r="BW988" s="213"/>
      <c r="BX988" s="213"/>
      <c r="BY988" s="213"/>
      <c r="BZ988" s="213"/>
      <c r="CA988" s="213"/>
      <c r="CB988" s="213"/>
      <c r="CC988" s="213"/>
      <c r="CD988" s="213"/>
      <c r="CE988" s="213"/>
      <c r="CF988" s="213"/>
      <c r="CG988" s="213"/>
      <c r="CH988" s="213"/>
      <c r="CI988" s="213"/>
      <c r="CJ988" s="213"/>
      <c r="CK988" s="213"/>
      <c r="CL988" s="213"/>
      <c r="CM988" s="213"/>
      <c r="CN988" s="213"/>
      <c r="CO988" s="2"/>
      <c r="CP988" s="172"/>
      <c r="CQ988" s="172"/>
      <c r="CR988" s="172"/>
      <c r="CS988" s="172"/>
      <c r="CT988" s="172"/>
      <c r="CU988" s="172"/>
      <c r="CV988" s="172"/>
      <c r="CW988" s="172"/>
      <c r="CX988" s="172"/>
      <c r="CY988" s="172"/>
      <c r="CZ988" s="172"/>
      <c r="DA988" s="172"/>
      <c r="DB988" s="172"/>
      <c r="DC988" s="172"/>
      <c r="DD988" s="172"/>
      <c r="DE988" s="172"/>
      <c r="DF988" s="172"/>
    </row>
    <row r="989" spans="4:110" ht="14.25" customHeight="1" x14ac:dyDescent="0.35">
      <c r="D989" s="240" t="s">
        <v>953</v>
      </c>
      <c r="E989" s="241"/>
      <c r="F989" s="241"/>
      <c r="G989" s="241"/>
      <c r="H989" s="241"/>
      <c r="I989" s="241"/>
      <c r="J989" s="241"/>
      <c r="K989" s="241"/>
      <c r="L989" s="241"/>
      <c r="M989" s="241"/>
      <c r="N989" s="241"/>
      <c r="O989" s="241"/>
      <c r="P989" s="241"/>
      <c r="Q989" s="241"/>
      <c r="R989" s="241"/>
      <c r="S989" s="241"/>
      <c r="T989" s="241"/>
      <c r="U989" s="241"/>
      <c r="V989" s="241"/>
      <c r="W989" s="241"/>
      <c r="X989" s="241"/>
      <c r="Y989" s="242"/>
      <c r="Z989" s="224" t="s">
        <v>884</v>
      </c>
      <c r="AA989" s="225"/>
      <c r="AB989" s="225"/>
      <c r="AC989" s="225"/>
      <c r="AD989" s="225"/>
      <c r="AE989" s="226"/>
      <c r="AF989" s="224"/>
      <c r="AG989" s="225"/>
      <c r="AH989" s="225"/>
      <c r="AI989" s="225"/>
      <c r="AJ989" s="225"/>
      <c r="AK989" s="225"/>
      <c r="AL989" s="225"/>
      <c r="AM989" s="226"/>
      <c r="AN989" s="224" t="s">
        <v>924</v>
      </c>
      <c r="AO989" s="225"/>
      <c r="AP989" s="225"/>
      <c r="AQ989" s="225"/>
      <c r="AR989" s="225"/>
      <c r="AS989" s="225"/>
      <c r="AT989" s="226"/>
      <c r="AU989" s="2"/>
      <c r="AV989" s="213"/>
      <c r="AW989" s="213"/>
      <c r="AX989" s="213"/>
      <c r="AY989" s="213"/>
      <c r="AZ989" s="213"/>
      <c r="BA989" s="213"/>
      <c r="BB989" s="213"/>
      <c r="BC989" s="213"/>
      <c r="BD989" s="213"/>
      <c r="BE989" s="213"/>
      <c r="BF989" s="213"/>
      <c r="BG989" s="213"/>
      <c r="BH989" s="213"/>
      <c r="BI989" s="213"/>
      <c r="BJ989" s="213"/>
      <c r="BK989" s="213"/>
      <c r="BL989" s="213"/>
      <c r="BM989" s="213"/>
      <c r="BN989" s="213"/>
      <c r="BO989" s="213"/>
      <c r="BP989" s="213"/>
      <c r="BQ989" s="213"/>
      <c r="BR989" s="213"/>
      <c r="BS989" s="213"/>
      <c r="BT989" s="213"/>
      <c r="BU989" s="213"/>
      <c r="BV989" s="213"/>
      <c r="BW989" s="213"/>
      <c r="BX989" s="213"/>
      <c r="BY989" s="213"/>
      <c r="BZ989" s="213"/>
      <c r="CA989" s="213"/>
      <c r="CB989" s="213"/>
      <c r="CC989" s="213"/>
      <c r="CD989" s="213"/>
      <c r="CE989" s="213"/>
      <c r="CF989" s="213"/>
      <c r="CG989" s="213"/>
      <c r="CH989" s="213"/>
      <c r="CI989" s="213"/>
      <c r="CJ989" s="213"/>
      <c r="CK989" s="213"/>
      <c r="CL989" s="213"/>
      <c r="CM989" s="213"/>
      <c r="CN989" s="213"/>
      <c r="CO989" s="2"/>
      <c r="CP989" s="172"/>
      <c r="CQ989" s="172"/>
      <c r="CR989" s="172"/>
      <c r="CS989" s="172"/>
      <c r="CT989" s="172"/>
      <c r="CU989" s="172"/>
      <c r="CV989" s="172"/>
      <c r="CW989" s="172"/>
      <c r="CX989" s="172"/>
      <c r="CY989" s="172"/>
      <c r="CZ989" s="172"/>
      <c r="DA989" s="172"/>
      <c r="DB989" s="172"/>
      <c r="DC989" s="172"/>
      <c r="DD989" s="172"/>
      <c r="DE989" s="172"/>
      <c r="DF989" s="172"/>
    </row>
    <row r="990" spans="4:110" ht="14.25" customHeight="1" x14ac:dyDescent="0.35">
      <c r="D990" s="240" t="s">
        <v>954</v>
      </c>
      <c r="E990" s="241"/>
      <c r="F990" s="241"/>
      <c r="G990" s="241"/>
      <c r="H990" s="241"/>
      <c r="I990" s="241"/>
      <c r="J990" s="241"/>
      <c r="K990" s="241"/>
      <c r="L990" s="241"/>
      <c r="M990" s="241"/>
      <c r="N990" s="241"/>
      <c r="O990" s="241"/>
      <c r="P990" s="241"/>
      <c r="Q990" s="241"/>
      <c r="R990" s="241"/>
      <c r="S990" s="241"/>
      <c r="T990" s="241"/>
      <c r="U990" s="241"/>
      <c r="V990" s="241"/>
      <c r="W990" s="241"/>
      <c r="X990" s="241"/>
      <c r="Y990" s="242"/>
      <c r="Z990" s="224" t="s">
        <v>884</v>
      </c>
      <c r="AA990" s="225"/>
      <c r="AB990" s="225"/>
      <c r="AC990" s="225"/>
      <c r="AD990" s="225"/>
      <c r="AE990" s="226"/>
      <c r="AF990" s="224"/>
      <c r="AG990" s="225"/>
      <c r="AH990" s="225"/>
      <c r="AI990" s="225"/>
      <c r="AJ990" s="225"/>
      <c r="AK990" s="225"/>
      <c r="AL990" s="225"/>
      <c r="AM990" s="226"/>
      <c r="AN990" s="224" t="s">
        <v>924</v>
      </c>
      <c r="AO990" s="225"/>
      <c r="AP990" s="225"/>
      <c r="AQ990" s="225"/>
      <c r="AR990" s="225"/>
      <c r="AS990" s="225"/>
      <c r="AT990" s="226"/>
      <c r="AU990" s="2"/>
      <c r="AV990" s="213"/>
      <c r="AW990" s="213"/>
      <c r="AX990" s="213"/>
      <c r="AY990" s="213"/>
      <c r="AZ990" s="213"/>
      <c r="BA990" s="213"/>
      <c r="BB990" s="213"/>
      <c r="BC990" s="213"/>
      <c r="BD990" s="213"/>
      <c r="BE990" s="213"/>
      <c r="BF990" s="213"/>
      <c r="BG990" s="213"/>
      <c r="BH990" s="213"/>
      <c r="BI990" s="213"/>
      <c r="BJ990" s="213"/>
      <c r="BK990" s="213"/>
      <c r="BL990" s="213"/>
      <c r="BM990" s="213"/>
      <c r="BN990" s="213"/>
      <c r="BO990" s="213"/>
      <c r="BP990" s="213"/>
      <c r="BQ990" s="213"/>
      <c r="BR990" s="213"/>
      <c r="BS990" s="213"/>
      <c r="BT990" s="213"/>
      <c r="BU990" s="213"/>
      <c r="BV990" s="213"/>
      <c r="BW990" s="213"/>
      <c r="BX990" s="213"/>
      <c r="BY990" s="213"/>
      <c r="BZ990" s="213"/>
      <c r="CA990" s="213"/>
      <c r="CB990" s="213"/>
      <c r="CC990" s="213"/>
      <c r="CD990" s="213"/>
      <c r="CE990" s="213"/>
      <c r="CF990" s="213"/>
      <c r="CG990" s="213"/>
      <c r="CH990" s="213"/>
      <c r="CI990" s="213"/>
      <c r="CJ990" s="213"/>
      <c r="CK990" s="213"/>
      <c r="CL990" s="213"/>
      <c r="CM990" s="213"/>
      <c r="CN990" s="213"/>
      <c r="CO990" s="2"/>
      <c r="CP990" s="172"/>
      <c r="CQ990" s="172"/>
      <c r="CR990" s="172"/>
      <c r="CS990" s="172"/>
      <c r="CT990" s="172"/>
      <c r="CU990" s="172"/>
      <c r="CV990" s="172"/>
      <c r="CW990" s="172"/>
      <c r="CX990" s="172"/>
      <c r="CY990" s="172"/>
      <c r="CZ990" s="172"/>
      <c r="DA990" s="172"/>
      <c r="DB990" s="172"/>
      <c r="DC990" s="172"/>
      <c r="DD990" s="172"/>
      <c r="DE990" s="172"/>
      <c r="DF990" s="172"/>
    </row>
    <row r="991" spans="4:110" ht="14.25" customHeight="1" x14ac:dyDescent="0.35">
      <c r="D991" s="240" t="s">
        <v>955</v>
      </c>
      <c r="E991" s="241"/>
      <c r="F991" s="241"/>
      <c r="G991" s="241"/>
      <c r="H991" s="241"/>
      <c r="I991" s="241"/>
      <c r="J991" s="241"/>
      <c r="K991" s="241"/>
      <c r="L991" s="241"/>
      <c r="M991" s="241"/>
      <c r="N991" s="241"/>
      <c r="O991" s="241"/>
      <c r="P991" s="241"/>
      <c r="Q991" s="241"/>
      <c r="R991" s="241"/>
      <c r="S991" s="241"/>
      <c r="T991" s="241"/>
      <c r="U991" s="241"/>
      <c r="V991" s="241"/>
      <c r="W991" s="241"/>
      <c r="X991" s="241"/>
      <c r="Y991" s="242"/>
      <c r="Z991" s="224" t="s">
        <v>884</v>
      </c>
      <c r="AA991" s="225"/>
      <c r="AB991" s="225"/>
      <c r="AC991" s="225"/>
      <c r="AD991" s="225"/>
      <c r="AE991" s="226"/>
      <c r="AF991" s="224"/>
      <c r="AG991" s="225"/>
      <c r="AH991" s="225"/>
      <c r="AI991" s="225"/>
      <c r="AJ991" s="225"/>
      <c r="AK991" s="225"/>
      <c r="AL991" s="225"/>
      <c r="AM991" s="226"/>
      <c r="AN991" s="224" t="s">
        <v>924</v>
      </c>
      <c r="AO991" s="225"/>
      <c r="AP991" s="225"/>
      <c r="AQ991" s="225"/>
      <c r="AR991" s="225"/>
      <c r="AS991" s="225"/>
      <c r="AT991" s="226"/>
      <c r="AU991" s="2"/>
      <c r="AV991" s="213"/>
      <c r="AW991" s="213"/>
      <c r="AX991" s="213"/>
      <c r="AY991" s="213"/>
      <c r="AZ991" s="213"/>
      <c r="BA991" s="213"/>
      <c r="BB991" s="213"/>
      <c r="BC991" s="213"/>
      <c r="BD991" s="213"/>
      <c r="BE991" s="213"/>
      <c r="BF991" s="213"/>
      <c r="BG991" s="213"/>
      <c r="BH991" s="213"/>
      <c r="BI991" s="213"/>
      <c r="BJ991" s="213"/>
      <c r="BK991" s="213"/>
      <c r="BL991" s="213"/>
      <c r="BM991" s="213"/>
      <c r="BN991" s="213"/>
      <c r="BO991" s="213"/>
      <c r="BP991" s="213"/>
      <c r="BQ991" s="213"/>
      <c r="BR991" s="213"/>
      <c r="BS991" s="213"/>
      <c r="BT991" s="213"/>
      <c r="BU991" s="213"/>
      <c r="BV991" s="213"/>
      <c r="BW991" s="213"/>
      <c r="BX991" s="213"/>
      <c r="BY991" s="213"/>
      <c r="BZ991" s="213"/>
      <c r="CA991" s="213"/>
      <c r="CB991" s="213"/>
      <c r="CC991" s="213"/>
      <c r="CD991" s="213"/>
      <c r="CE991" s="213"/>
      <c r="CF991" s="213"/>
      <c r="CG991" s="213"/>
      <c r="CH991" s="213"/>
      <c r="CI991" s="213"/>
      <c r="CJ991" s="213"/>
      <c r="CK991" s="213"/>
      <c r="CL991" s="213"/>
      <c r="CM991" s="213"/>
      <c r="CN991" s="213"/>
      <c r="CO991" s="2"/>
      <c r="CP991" s="172"/>
      <c r="CQ991" s="172"/>
      <c r="CR991" s="172"/>
      <c r="CS991" s="172"/>
      <c r="CT991" s="172"/>
      <c r="CU991" s="172"/>
      <c r="CV991" s="172"/>
      <c r="CW991" s="172"/>
      <c r="CX991" s="172"/>
      <c r="CY991" s="172"/>
      <c r="CZ991" s="172"/>
      <c r="DA991" s="172"/>
      <c r="DB991" s="172"/>
      <c r="DC991" s="172"/>
      <c r="DD991" s="172"/>
      <c r="DE991" s="172"/>
      <c r="DF991" s="172"/>
    </row>
    <row r="992" spans="4:110" ht="14.25" customHeight="1" x14ac:dyDescent="0.35">
      <c r="D992" s="240" t="s">
        <v>956</v>
      </c>
      <c r="E992" s="241"/>
      <c r="F992" s="241"/>
      <c r="G992" s="241"/>
      <c r="H992" s="241"/>
      <c r="I992" s="241"/>
      <c r="J992" s="241"/>
      <c r="K992" s="241"/>
      <c r="L992" s="241"/>
      <c r="M992" s="241"/>
      <c r="N992" s="241"/>
      <c r="O992" s="241"/>
      <c r="P992" s="241"/>
      <c r="Q992" s="241"/>
      <c r="R992" s="241"/>
      <c r="S992" s="241"/>
      <c r="T992" s="241"/>
      <c r="U992" s="241"/>
      <c r="V992" s="241"/>
      <c r="W992" s="241"/>
      <c r="X992" s="241"/>
      <c r="Y992" s="242"/>
      <c r="Z992" s="224" t="s">
        <v>884</v>
      </c>
      <c r="AA992" s="225"/>
      <c r="AB992" s="225"/>
      <c r="AC992" s="225"/>
      <c r="AD992" s="225"/>
      <c r="AE992" s="226"/>
      <c r="AF992" s="224"/>
      <c r="AG992" s="225"/>
      <c r="AH992" s="225"/>
      <c r="AI992" s="225"/>
      <c r="AJ992" s="225"/>
      <c r="AK992" s="225"/>
      <c r="AL992" s="225"/>
      <c r="AM992" s="226"/>
      <c r="AN992" s="224" t="s">
        <v>924</v>
      </c>
      <c r="AO992" s="225"/>
      <c r="AP992" s="225"/>
      <c r="AQ992" s="225"/>
      <c r="AR992" s="225"/>
      <c r="AS992" s="225"/>
      <c r="AT992" s="226"/>
      <c r="AU992" s="2"/>
      <c r="AV992" s="213"/>
      <c r="AW992" s="213"/>
      <c r="AX992" s="213"/>
      <c r="AY992" s="213"/>
      <c r="AZ992" s="213"/>
      <c r="BA992" s="213"/>
      <c r="BB992" s="213"/>
      <c r="BC992" s="213"/>
      <c r="BD992" s="213"/>
      <c r="BE992" s="213"/>
      <c r="BF992" s="213"/>
      <c r="BG992" s="213"/>
      <c r="BH992" s="213"/>
      <c r="BI992" s="213"/>
      <c r="BJ992" s="213"/>
      <c r="BK992" s="213"/>
      <c r="BL992" s="213"/>
      <c r="BM992" s="213"/>
      <c r="BN992" s="213"/>
      <c r="BO992" s="213"/>
      <c r="BP992" s="213"/>
      <c r="BQ992" s="213"/>
      <c r="BR992" s="213"/>
      <c r="BS992" s="213"/>
      <c r="BT992" s="213"/>
      <c r="BU992" s="213"/>
      <c r="BV992" s="213"/>
      <c r="BW992" s="213"/>
      <c r="BX992" s="213"/>
      <c r="BY992" s="213"/>
      <c r="BZ992" s="213"/>
      <c r="CA992" s="213"/>
      <c r="CB992" s="213"/>
      <c r="CC992" s="213"/>
      <c r="CD992" s="213"/>
      <c r="CE992" s="213"/>
      <c r="CF992" s="213"/>
      <c r="CG992" s="213"/>
      <c r="CH992" s="213"/>
      <c r="CI992" s="213"/>
      <c r="CJ992" s="213"/>
      <c r="CK992" s="213"/>
      <c r="CL992" s="213"/>
      <c r="CM992" s="213"/>
      <c r="CN992" s="213"/>
      <c r="CO992" s="2"/>
      <c r="CP992" s="172"/>
      <c r="CQ992" s="172"/>
      <c r="CR992" s="172"/>
      <c r="CS992" s="172"/>
      <c r="CT992" s="172"/>
      <c r="CU992" s="172"/>
      <c r="CV992" s="172"/>
      <c r="CW992" s="172"/>
      <c r="CX992" s="172"/>
      <c r="CY992" s="172"/>
      <c r="CZ992" s="172"/>
      <c r="DA992" s="172"/>
      <c r="DB992" s="172"/>
      <c r="DC992" s="172"/>
      <c r="DD992" s="172"/>
      <c r="DE992" s="172"/>
      <c r="DF992" s="172"/>
    </row>
    <row r="993" spans="1:110" ht="14.25" customHeight="1" x14ac:dyDescent="0.35">
      <c r="D993" s="240" t="s">
        <v>957</v>
      </c>
      <c r="E993" s="241"/>
      <c r="F993" s="241"/>
      <c r="G993" s="241"/>
      <c r="H993" s="241"/>
      <c r="I993" s="241"/>
      <c r="J993" s="241"/>
      <c r="K993" s="241"/>
      <c r="L993" s="241"/>
      <c r="M993" s="241"/>
      <c r="N993" s="241"/>
      <c r="O993" s="241"/>
      <c r="P993" s="241"/>
      <c r="Q993" s="241"/>
      <c r="R993" s="241"/>
      <c r="S993" s="241"/>
      <c r="T993" s="241"/>
      <c r="U993" s="241"/>
      <c r="V993" s="241"/>
      <c r="W993" s="241"/>
      <c r="X993" s="241"/>
      <c r="Y993" s="242"/>
      <c r="Z993" s="224" t="s">
        <v>884</v>
      </c>
      <c r="AA993" s="225"/>
      <c r="AB993" s="225"/>
      <c r="AC993" s="225"/>
      <c r="AD993" s="225"/>
      <c r="AE993" s="226"/>
      <c r="AF993" s="224"/>
      <c r="AG993" s="225"/>
      <c r="AH993" s="225"/>
      <c r="AI993" s="225"/>
      <c r="AJ993" s="225"/>
      <c r="AK993" s="225"/>
      <c r="AL993" s="225"/>
      <c r="AM993" s="226"/>
      <c r="AN993" s="224" t="s">
        <v>924</v>
      </c>
      <c r="AO993" s="225"/>
      <c r="AP993" s="225"/>
      <c r="AQ993" s="225"/>
      <c r="AR993" s="225"/>
      <c r="AS993" s="225"/>
      <c r="AT993" s="226"/>
      <c r="AU993" s="2"/>
      <c r="AV993" s="213"/>
      <c r="AW993" s="213"/>
      <c r="AX993" s="213"/>
      <c r="AY993" s="213"/>
      <c r="AZ993" s="213"/>
      <c r="BA993" s="213"/>
      <c r="BB993" s="213"/>
      <c r="BC993" s="213"/>
      <c r="BD993" s="213"/>
      <c r="BE993" s="213"/>
      <c r="BF993" s="213"/>
      <c r="BG993" s="213"/>
      <c r="BH993" s="213"/>
      <c r="BI993" s="213"/>
      <c r="BJ993" s="213"/>
      <c r="BK993" s="213"/>
      <c r="BL993" s="213"/>
      <c r="BM993" s="213"/>
      <c r="BN993" s="213"/>
      <c r="BO993" s="213"/>
      <c r="BP993" s="213"/>
      <c r="BQ993" s="213"/>
      <c r="BR993" s="213"/>
      <c r="BS993" s="213"/>
      <c r="BT993" s="213"/>
      <c r="BU993" s="213"/>
      <c r="BV993" s="213"/>
      <c r="BW993" s="213"/>
      <c r="BX993" s="213"/>
      <c r="BY993" s="213"/>
      <c r="BZ993" s="213"/>
      <c r="CA993" s="213"/>
      <c r="CB993" s="213"/>
      <c r="CC993" s="213"/>
      <c r="CD993" s="213"/>
      <c r="CE993" s="213"/>
      <c r="CF993" s="213"/>
      <c r="CG993" s="213"/>
      <c r="CH993" s="213"/>
      <c r="CI993" s="213"/>
      <c r="CJ993" s="213"/>
      <c r="CK993" s="213"/>
      <c r="CL993" s="213"/>
      <c r="CM993" s="213"/>
      <c r="CN993" s="213"/>
      <c r="CO993" s="2"/>
      <c r="CP993" s="172"/>
      <c r="CQ993" s="172"/>
      <c r="CR993" s="172"/>
      <c r="CS993" s="172"/>
      <c r="CT993" s="172"/>
      <c r="CU993" s="172"/>
      <c r="CV993" s="172"/>
      <c r="CW993" s="172"/>
      <c r="CX993" s="172"/>
      <c r="CY993" s="172"/>
      <c r="CZ993" s="172"/>
      <c r="DA993" s="172"/>
      <c r="DB993" s="172"/>
      <c r="DC993" s="172"/>
      <c r="DD993" s="172"/>
      <c r="DE993" s="172"/>
      <c r="DF993" s="172"/>
    </row>
    <row r="994" spans="1:110" ht="14.25" customHeight="1" x14ac:dyDescent="0.35">
      <c r="D994" s="240" t="s">
        <v>958</v>
      </c>
      <c r="E994" s="241"/>
      <c r="F994" s="241"/>
      <c r="G994" s="241"/>
      <c r="H994" s="241"/>
      <c r="I994" s="241"/>
      <c r="J994" s="241"/>
      <c r="K994" s="241"/>
      <c r="L994" s="241"/>
      <c r="M994" s="241"/>
      <c r="N994" s="241"/>
      <c r="O994" s="241"/>
      <c r="P994" s="241"/>
      <c r="Q994" s="241"/>
      <c r="R994" s="241"/>
      <c r="S994" s="241"/>
      <c r="T994" s="241"/>
      <c r="U994" s="241"/>
      <c r="V994" s="241"/>
      <c r="W994" s="241"/>
      <c r="X994" s="241"/>
      <c r="Y994" s="242"/>
      <c r="Z994" s="224" t="s">
        <v>884</v>
      </c>
      <c r="AA994" s="225"/>
      <c r="AB994" s="225"/>
      <c r="AC994" s="225"/>
      <c r="AD994" s="225"/>
      <c r="AE994" s="226"/>
      <c r="AF994" s="224"/>
      <c r="AG994" s="225"/>
      <c r="AH994" s="225"/>
      <c r="AI994" s="225"/>
      <c r="AJ994" s="225"/>
      <c r="AK994" s="225"/>
      <c r="AL994" s="225"/>
      <c r="AM994" s="226"/>
      <c r="AN994" s="224" t="s">
        <v>924</v>
      </c>
      <c r="AO994" s="225"/>
      <c r="AP994" s="225"/>
      <c r="AQ994" s="225"/>
      <c r="AR994" s="225"/>
      <c r="AS994" s="225"/>
      <c r="AT994" s="226"/>
      <c r="AU994" s="2"/>
      <c r="AV994" s="213"/>
      <c r="AW994" s="213"/>
      <c r="AX994" s="213"/>
      <c r="AY994" s="213"/>
      <c r="AZ994" s="213"/>
      <c r="BA994" s="213"/>
      <c r="BB994" s="213"/>
      <c r="BC994" s="213"/>
      <c r="BD994" s="213"/>
      <c r="BE994" s="213"/>
      <c r="BF994" s="213"/>
      <c r="BG994" s="213"/>
      <c r="BH994" s="213"/>
      <c r="BI994" s="213"/>
      <c r="BJ994" s="213"/>
      <c r="BK994" s="213"/>
      <c r="BL994" s="213"/>
      <c r="BM994" s="213"/>
      <c r="BN994" s="213"/>
      <c r="BO994" s="213"/>
      <c r="BP994" s="213"/>
      <c r="BQ994" s="213"/>
      <c r="BR994" s="213"/>
      <c r="BS994" s="213"/>
      <c r="BT994" s="213"/>
      <c r="BU994" s="213"/>
      <c r="BV994" s="213"/>
      <c r="BW994" s="213"/>
      <c r="BX994" s="213"/>
      <c r="BY994" s="213"/>
      <c r="BZ994" s="213"/>
      <c r="CA994" s="213"/>
      <c r="CB994" s="213"/>
      <c r="CC994" s="213"/>
      <c r="CD994" s="213"/>
      <c r="CE994" s="213"/>
      <c r="CF994" s="213"/>
      <c r="CG994" s="213"/>
      <c r="CH994" s="213"/>
      <c r="CI994" s="213"/>
      <c r="CJ994" s="213"/>
      <c r="CK994" s="213"/>
      <c r="CL994" s="213"/>
      <c r="CM994" s="213"/>
      <c r="CN994" s="213"/>
      <c r="CO994" s="2"/>
      <c r="CP994" s="172"/>
      <c r="CQ994" s="172"/>
      <c r="CR994" s="172"/>
      <c r="CS994" s="172"/>
      <c r="CT994" s="172"/>
      <c r="CU994" s="172"/>
      <c r="CV994" s="172"/>
      <c r="CW994" s="172"/>
      <c r="CX994" s="172"/>
      <c r="CY994" s="172"/>
      <c r="CZ994" s="172"/>
      <c r="DA994" s="172"/>
      <c r="DB994" s="172"/>
      <c r="DC994" s="172"/>
      <c r="DD994" s="172"/>
      <c r="DE994" s="172"/>
      <c r="DF994" s="172"/>
    </row>
    <row r="995" spans="1:110" ht="14.25" customHeight="1" x14ac:dyDescent="0.35">
      <c r="D995" s="130" t="s">
        <v>548</v>
      </c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  <c r="AE995" s="130"/>
      <c r="AF995" s="130"/>
      <c r="AG995" s="130"/>
      <c r="AH995" s="130"/>
      <c r="AI995" s="130"/>
      <c r="AJ995" s="130"/>
      <c r="AK995" s="130"/>
      <c r="AL995" s="130"/>
      <c r="AM995" s="130"/>
      <c r="AN995" s="130"/>
      <c r="AO995" s="130"/>
      <c r="AP995" s="130"/>
      <c r="AQ995" s="130"/>
      <c r="AR995" s="130"/>
      <c r="AS995" s="130"/>
      <c r="AT995" s="130"/>
      <c r="AU995" s="2"/>
      <c r="AV995" s="362" t="s">
        <v>557</v>
      </c>
      <c r="AW995" s="362"/>
      <c r="AX995" s="362"/>
      <c r="AY995" s="362"/>
      <c r="AZ995" s="362"/>
      <c r="BA995" s="362"/>
      <c r="BB995" s="362"/>
      <c r="BC995" s="362"/>
      <c r="BD995" s="362"/>
      <c r="BE995" s="362"/>
      <c r="BF995" s="362"/>
      <c r="BG995" s="362"/>
      <c r="BH995" s="362"/>
      <c r="BI995" s="362"/>
      <c r="BJ995" s="362"/>
      <c r="BK995" s="362"/>
      <c r="BL995" s="362"/>
      <c r="BM995" s="362"/>
      <c r="BN995" s="362"/>
      <c r="BO995" s="362"/>
      <c r="BP995" s="362"/>
      <c r="BQ995" s="362"/>
      <c r="BR995" s="89"/>
      <c r="BS995" s="89"/>
      <c r="BT995" s="89"/>
      <c r="BU995" s="89"/>
      <c r="BV995" s="89"/>
      <c r="BW995" s="89"/>
      <c r="BX995" s="89"/>
      <c r="BY995" s="89"/>
      <c r="BZ995" s="89"/>
      <c r="CA995" s="89"/>
      <c r="CB995" s="89"/>
      <c r="CC995" s="89"/>
      <c r="CD995" s="89"/>
      <c r="CE995" s="89"/>
      <c r="CF995" s="89"/>
      <c r="CG995" s="89"/>
      <c r="CH995" s="89"/>
      <c r="CI995" s="89"/>
      <c r="CJ995" s="89"/>
      <c r="CK995" s="89"/>
      <c r="CL995" s="89"/>
      <c r="CM995" s="89"/>
      <c r="CN995" s="89"/>
      <c r="CO995" s="2"/>
      <c r="CP995" s="172"/>
      <c r="CQ995" s="172"/>
      <c r="CR995" s="172"/>
      <c r="CS995" s="172"/>
      <c r="CT995" s="172"/>
      <c r="CU995" s="172"/>
      <c r="CV995" s="172"/>
      <c r="CW995" s="172"/>
      <c r="CX995" s="172"/>
      <c r="CY995" s="172"/>
      <c r="CZ995" s="172"/>
      <c r="DA995" s="172"/>
      <c r="DB995" s="172"/>
      <c r="DC995" s="172"/>
      <c r="DD995" s="172"/>
      <c r="DE995" s="172"/>
      <c r="DF995" s="172"/>
    </row>
    <row r="996" spans="1:110" ht="14.25" customHeight="1" x14ac:dyDescent="0.35">
      <c r="AV996" s="90"/>
      <c r="AW996" s="90"/>
      <c r="AX996" s="90"/>
      <c r="AY996" s="90"/>
      <c r="AZ996" s="90"/>
      <c r="BA996" s="90"/>
      <c r="BB996" s="90"/>
      <c r="BC996" s="90"/>
      <c r="BD996" s="90"/>
      <c r="BE996" s="90"/>
      <c r="BF996" s="90"/>
      <c r="BG996" s="90"/>
      <c r="BH996" s="90"/>
      <c r="BI996" s="90"/>
      <c r="BJ996" s="90"/>
      <c r="BK996" s="90"/>
      <c r="BL996" s="90"/>
      <c r="BM996" s="90"/>
      <c r="BN996" s="90"/>
      <c r="BO996" s="90"/>
      <c r="BP996" s="90"/>
      <c r="BQ996" s="90"/>
      <c r="BR996" s="90"/>
      <c r="BS996" s="90"/>
      <c r="BT996" s="90"/>
      <c r="BU996" s="90"/>
      <c r="BV996" s="90"/>
      <c r="BW996" s="90"/>
      <c r="BX996" s="90"/>
      <c r="BY996" s="90"/>
      <c r="BZ996" s="90"/>
      <c r="CA996" s="90"/>
      <c r="CB996" s="90"/>
      <c r="CC996" s="90"/>
      <c r="CD996" s="90"/>
      <c r="CE996" s="90"/>
      <c r="CF996" s="90"/>
      <c r="CG996" s="90"/>
      <c r="CH996" s="90"/>
      <c r="CI996" s="90"/>
      <c r="CJ996" s="90"/>
      <c r="CK996" s="90"/>
      <c r="CL996" s="90"/>
      <c r="CM996" s="90"/>
      <c r="CN996" s="90"/>
    </row>
    <row r="997" spans="1:110" ht="14.25" customHeight="1" x14ac:dyDescent="0.35">
      <c r="D997" s="188" t="s">
        <v>550</v>
      </c>
      <c r="E997" s="188"/>
      <c r="F997" s="188"/>
      <c r="G997" s="188"/>
      <c r="H997" s="188"/>
      <c r="I997" s="188"/>
      <c r="J997" s="188"/>
      <c r="K997" s="188"/>
      <c r="L997" s="188"/>
      <c r="M997" s="188"/>
      <c r="N997" s="188"/>
      <c r="O997" s="188"/>
      <c r="P997" s="188"/>
      <c r="Q997" s="188"/>
      <c r="R997" s="188"/>
      <c r="S997" s="188"/>
      <c r="T997" s="188"/>
      <c r="U997" s="188"/>
      <c r="V997" s="188"/>
      <c r="W997" s="122"/>
      <c r="X997" s="122"/>
      <c r="Y997" s="122"/>
      <c r="Z997" s="122"/>
      <c r="AA997" s="122"/>
      <c r="AB997" s="122"/>
      <c r="AC997" s="122"/>
      <c r="AD997" s="122"/>
      <c r="AE997" s="122"/>
      <c r="AF997" s="122"/>
      <c r="AG997" s="122"/>
      <c r="AH997" s="122"/>
      <c r="AI997" s="122"/>
      <c r="AJ997" s="122"/>
      <c r="AK997" s="122"/>
      <c r="AL997" s="122"/>
      <c r="AM997" s="122"/>
      <c r="AN997" s="122"/>
      <c r="AO997" s="122"/>
      <c r="AP997" s="122"/>
      <c r="AQ997" s="122"/>
      <c r="AR997" s="122"/>
      <c r="AS997" s="122"/>
      <c r="AT997" s="122"/>
      <c r="AV997" s="260" t="s">
        <v>556</v>
      </c>
      <c r="AW997" s="260"/>
      <c r="AX997" s="260"/>
      <c r="AY997" s="260"/>
      <c r="AZ997" s="260"/>
      <c r="BA997" s="260"/>
      <c r="BB997" s="260"/>
      <c r="BC997" s="260"/>
      <c r="BD997" s="260"/>
      <c r="BE997" s="260"/>
      <c r="BF997" s="260"/>
      <c r="BG997" s="260"/>
      <c r="BH997" s="260"/>
      <c r="BI997" s="260"/>
      <c r="BJ997" s="260"/>
      <c r="BK997" s="260"/>
      <c r="BL997" s="260"/>
      <c r="BM997" s="260"/>
      <c r="BN997" s="260"/>
      <c r="BO997" s="260"/>
      <c r="BP997" s="260"/>
      <c r="BQ997" s="260"/>
      <c r="BR997" s="260"/>
      <c r="BS997" s="260"/>
      <c r="BT997" s="260"/>
      <c r="BU997" s="260"/>
      <c r="BV997" s="260"/>
      <c r="BW997" s="260"/>
      <c r="BX997" s="260"/>
      <c r="BY997" s="260"/>
      <c r="BZ997" s="260"/>
      <c r="CA997" s="260"/>
      <c r="CB997" s="260"/>
      <c r="CC997" s="260"/>
      <c r="CD997" s="260"/>
      <c r="CE997" s="260"/>
      <c r="CF997" s="260"/>
      <c r="CG997" s="260"/>
      <c r="CH997" s="260"/>
      <c r="CI997" s="260"/>
      <c r="CJ997" s="260"/>
      <c r="CK997" s="260"/>
      <c r="CL997" s="260"/>
      <c r="CM997" s="260"/>
      <c r="CN997" s="260"/>
    </row>
    <row r="998" spans="1:110" ht="14.25" customHeight="1" x14ac:dyDescent="0.35">
      <c r="D998" s="190"/>
      <c r="E998" s="190"/>
      <c r="F998" s="190"/>
      <c r="G998" s="190"/>
      <c r="H998" s="190"/>
      <c r="I998" s="190"/>
      <c r="J998" s="190"/>
      <c r="K998" s="190"/>
      <c r="L998" s="190"/>
      <c r="M998" s="190"/>
      <c r="N998" s="190"/>
      <c r="O998" s="190"/>
      <c r="P998" s="190"/>
      <c r="Q998" s="190"/>
      <c r="R998" s="190"/>
      <c r="S998" s="190"/>
      <c r="T998" s="190"/>
      <c r="U998" s="190"/>
      <c r="V998" s="190"/>
      <c r="W998" s="123"/>
      <c r="X998" s="123"/>
      <c r="Y998" s="123"/>
      <c r="Z998" s="123"/>
      <c r="AA998" s="123"/>
      <c r="AB998" s="123"/>
      <c r="AC998" s="123"/>
      <c r="AD998" s="123"/>
      <c r="AE998" s="123"/>
      <c r="AF998" s="123"/>
      <c r="AG998" s="123"/>
      <c r="AH998" s="123"/>
      <c r="AI998" s="123"/>
      <c r="AJ998" s="123"/>
      <c r="AK998" s="123"/>
      <c r="AL998" s="123"/>
      <c r="AM998" s="123"/>
      <c r="AN998" s="123"/>
      <c r="AO998" s="123"/>
      <c r="AP998" s="123"/>
      <c r="AQ998" s="123"/>
      <c r="AR998" s="123"/>
      <c r="AS998" s="123"/>
      <c r="AT998" s="123"/>
      <c r="AV998" s="261"/>
      <c r="AW998" s="261"/>
      <c r="AX998" s="261"/>
      <c r="AY998" s="261"/>
      <c r="AZ998" s="261"/>
      <c r="BA998" s="261"/>
      <c r="BB998" s="261"/>
      <c r="BC998" s="261"/>
      <c r="BD998" s="261"/>
      <c r="BE998" s="261"/>
      <c r="BF998" s="261"/>
      <c r="BG998" s="261"/>
      <c r="BH998" s="261"/>
      <c r="BI998" s="261"/>
      <c r="BJ998" s="261"/>
      <c r="BK998" s="261"/>
      <c r="BL998" s="261"/>
      <c r="BM998" s="261"/>
      <c r="BN998" s="261"/>
      <c r="BO998" s="261"/>
      <c r="BP998" s="261"/>
      <c r="BQ998" s="261"/>
      <c r="BR998" s="261"/>
      <c r="BS998" s="261"/>
      <c r="BT998" s="261"/>
      <c r="BU998" s="261"/>
      <c r="BV998" s="261"/>
      <c r="BW998" s="261"/>
      <c r="BX998" s="261"/>
      <c r="BY998" s="261"/>
      <c r="BZ998" s="261"/>
      <c r="CA998" s="261"/>
      <c r="CB998" s="261"/>
      <c r="CC998" s="261"/>
      <c r="CD998" s="261"/>
      <c r="CE998" s="261"/>
      <c r="CF998" s="261"/>
      <c r="CG998" s="261"/>
      <c r="CH998" s="261"/>
      <c r="CI998" s="261"/>
      <c r="CJ998" s="261"/>
      <c r="CK998" s="261"/>
      <c r="CL998" s="261"/>
      <c r="CM998" s="261"/>
      <c r="CN998" s="261"/>
    </row>
    <row r="999" spans="1:110" ht="14.25" customHeight="1" x14ac:dyDescent="0.35">
      <c r="D999" s="215" t="s">
        <v>551</v>
      </c>
      <c r="E999" s="216"/>
      <c r="F999" s="216"/>
      <c r="G999" s="216"/>
      <c r="H999" s="216"/>
      <c r="I999" s="216"/>
      <c r="J999" s="216"/>
      <c r="K999" s="216"/>
      <c r="L999" s="216"/>
      <c r="M999" s="216"/>
      <c r="N999" s="216"/>
      <c r="O999" s="216"/>
      <c r="P999" s="216"/>
      <c r="Q999" s="216"/>
      <c r="R999" s="216"/>
      <c r="S999" s="216"/>
      <c r="T999" s="216"/>
      <c r="U999" s="216"/>
      <c r="V999" s="216"/>
      <c r="W999" s="216"/>
      <c r="X999" s="216"/>
      <c r="Y999" s="217"/>
      <c r="Z999" s="215" t="s">
        <v>553</v>
      </c>
      <c r="AA999" s="216"/>
      <c r="AB999" s="216"/>
      <c r="AC999" s="216"/>
      <c r="AD999" s="216"/>
      <c r="AE999" s="217"/>
      <c r="AF999" s="195" t="s">
        <v>45</v>
      </c>
      <c r="AG999" s="196"/>
      <c r="AH999" s="196"/>
      <c r="AI999" s="196"/>
      <c r="AJ999" s="196"/>
      <c r="AK999" s="196"/>
      <c r="AL999" s="196"/>
      <c r="AM999" s="196"/>
      <c r="AN999" s="196"/>
      <c r="AO999" s="196"/>
      <c r="AP999" s="196"/>
      <c r="AQ999" s="196"/>
      <c r="AR999" s="196"/>
      <c r="AS999" s="196"/>
      <c r="AT999" s="198"/>
      <c r="AV999" s="215" t="s">
        <v>24</v>
      </c>
      <c r="AW999" s="216"/>
      <c r="AX999" s="216"/>
      <c r="AY999" s="216"/>
      <c r="AZ999" s="216"/>
      <c r="BA999" s="216"/>
      <c r="BB999" s="216"/>
      <c r="BC999" s="216"/>
      <c r="BD999" s="216"/>
      <c r="BE999" s="216"/>
      <c r="BF999" s="216"/>
      <c r="BG999" s="216"/>
      <c r="BH999" s="216"/>
      <c r="BI999" s="216"/>
      <c r="BJ999" s="216"/>
      <c r="BK999" s="216"/>
      <c r="BL999" s="216"/>
      <c r="BM999" s="216"/>
      <c r="BN999" s="216"/>
      <c r="BO999" s="216"/>
      <c r="BP999" s="216"/>
      <c r="BQ999" s="216"/>
      <c r="BR999" s="197" t="s">
        <v>554</v>
      </c>
      <c r="BS999" s="197"/>
      <c r="BT999" s="197"/>
      <c r="BU999" s="197"/>
      <c r="BV999" s="197"/>
      <c r="BW999" s="197"/>
      <c r="BX999" s="197" t="s">
        <v>555</v>
      </c>
      <c r="BY999" s="197"/>
      <c r="BZ999" s="197"/>
      <c r="CA999" s="197"/>
      <c r="CB999" s="197"/>
      <c r="CC999" s="197"/>
      <c r="CD999" s="197" t="s">
        <v>45</v>
      </c>
      <c r="CE999" s="197"/>
      <c r="CF999" s="197"/>
      <c r="CG999" s="197"/>
      <c r="CH999" s="197"/>
      <c r="CI999" s="197"/>
      <c r="CJ999" s="197"/>
      <c r="CK999" s="197"/>
      <c r="CL999" s="197"/>
      <c r="CM999" s="197"/>
      <c r="CN999" s="197"/>
      <c r="CO999" s="138"/>
    </row>
    <row r="1000" spans="1:110" ht="14.25" customHeight="1" x14ac:dyDescent="0.35">
      <c r="D1000" s="221"/>
      <c r="E1000" s="222"/>
      <c r="F1000" s="222"/>
      <c r="G1000" s="222"/>
      <c r="H1000" s="222"/>
      <c r="I1000" s="222"/>
      <c r="J1000" s="222"/>
      <c r="K1000" s="222"/>
      <c r="L1000" s="222"/>
      <c r="M1000" s="222"/>
      <c r="N1000" s="222"/>
      <c r="O1000" s="222"/>
      <c r="P1000" s="222"/>
      <c r="Q1000" s="222"/>
      <c r="R1000" s="222"/>
      <c r="S1000" s="222"/>
      <c r="T1000" s="222"/>
      <c r="U1000" s="222"/>
      <c r="V1000" s="222"/>
      <c r="W1000" s="222"/>
      <c r="X1000" s="222"/>
      <c r="Y1000" s="223"/>
      <c r="Z1000" s="221"/>
      <c r="AA1000" s="222"/>
      <c r="AB1000" s="222"/>
      <c r="AC1000" s="222"/>
      <c r="AD1000" s="222"/>
      <c r="AE1000" s="223"/>
      <c r="AF1000" s="195" t="s">
        <v>552</v>
      </c>
      <c r="AG1000" s="196"/>
      <c r="AH1000" s="196"/>
      <c r="AI1000" s="196"/>
      <c r="AJ1000" s="196"/>
      <c r="AK1000" s="196"/>
      <c r="AL1000" s="196"/>
      <c r="AM1000" s="198"/>
      <c r="AN1000" s="195" t="s">
        <v>124</v>
      </c>
      <c r="AO1000" s="196"/>
      <c r="AP1000" s="196"/>
      <c r="AQ1000" s="196"/>
      <c r="AR1000" s="196"/>
      <c r="AS1000" s="196"/>
      <c r="AT1000" s="198"/>
      <c r="AV1000" s="221"/>
      <c r="AW1000" s="222"/>
      <c r="AX1000" s="222"/>
      <c r="AY1000" s="222"/>
      <c r="AZ1000" s="222"/>
      <c r="BA1000" s="222"/>
      <c r="BB1000" s="222"/>
      <c r="BC1000" s="222"/>
      <c r="BD1000" s="222"/>
      <c r="BE1000" s="222"/>
      <c r="BF1000" s="222"/>
      <c r="BG1000" s="222"/>
      <c r="BH1000" s="222"/>
      <c r="BI1000" s="222"/>
      <c r="BJ1000" s="222"/>
      <c r="BK1000" s="222"/>
      <c r="BL1000" s="222"/>
      <c r="BM1000" s="222"/>
      <c r="BN1000" s="222"/>
      <c r="BO1000" s="222"/>
      <c r="BP1000" s="222"/>
      <c r="BQ1000" s="222"/>
      <c r="BR1000" s="197"/>
      <c r="BS1000" s="197"/>
      <c r="BT1000" s="197"/>
      <c r="BU1000" s="197"/>
      <c r="BV1000" s="197"/>
      <c r="BW1000" s="197"/>
      <c r="BX1000" s="197"/>
      <c r="BY1000" s="197"/>
      <c r="BZ1000" s="197"/>
      <c r="CA1000" s="197"/>
      <c r="CB1000" s="197"/>
      <c r="CC1000" s="197"/>
      <c r="CD1000" s="197" t="s">
        <v>183</v>
      </c>
      <c r="CE1000" s="197"/>
      <c r="CF1000" s="197"/>
      <c r="CG1000" s="197"/>
      <c r="CH1000" s="197"/>
      <c r="CI1000" s="197"/>
      <c r="CJ1000" s="197" t="s">
        <v>124</v>
      </c>
      <c r="CK1000" s="197"/>
      <c r="CL1000" s="197"/>
      <c r="CM1000" s="197"/>
      <c r="CN1000" s="197"/>
    </row>
    <row r="1001" spans="1:110" ht="14.25" customHeight="1" x14ac:dyDescent="0.35">
      <c r="D1001" s="224" t="s">
        <v>963</v>
      </c>
      <c r="E1001" s="225"/>
      <c r="F1001" s="225"/>
      <c r="G1001" s="225"/>
      <c r="H1001" s="225"/>
      <c r="I1001" s="225"/>
      <c r="J1001" s="225"/>
      <c r="K1001" s="225"/>
      <c r="L1001" s="225"/>
      <c r="M1001" s="225"/>
      <c r="N1001" s="225"/>
      <c r="O1001" s="225"/>
      <c r="P1001" s="225"/>
      <c r="Q1001" s="225"/>
      <c r="R1001" s="225"/>
      <c r="S1001" s="225"/>
      <c r="T1001" s="225"/>
      <c r="U1001" s="225"/>
      <c r="V1001" s="225"/>
      <c r="W1001" s="225"/>
      <c r="X1001" s="225"/>
      <c r="Y1001" s="226"/>
      <c r="Z1001" s="224">
        <v>40</v>
      </c>
      <c r="AA1001" s="225"/>
      <c r="AB1001" s="225"/>
      <c r="AC1001" s="225"/>
      <c r="AD1001" s="225"/>
      <c r="AE1001" s="226"/>
      <c r="AF1001" s="224" t="s">
        <v>884</v>
      </c>
      <c r="AG1001" s="225"/>
      <c r="AH1001" s="225"/>
      <c r="AI1001" s="225"/>
      <c r="AJ1001" s="225"/>
      <c r="AK1001" s="225"/>
      <c r="AL1001" s="225"/>
      <c r="AM1001" s="226"/>
      <c r="AN1001" s="224"/>
      <c r="AO1001" s="225"/>
      <c r="AP1001" s="225"/>
      <c r="AQ1001" s="225"/>
      <c r="AR1001" s="225"/>
      <c r="AS1001" s="225"/>
      <c r="AT1001" s="226"/>
      <c r="AV1001" s="224" t="s">
        <v>708</v>
      </c>
      <c r="AW1001" s="225"/>
      <c r="AX1001" s="225"/>
      <c r="AY1001" s="225"/>
      <c r="AZ1001" s="225"/>
      <c r="BA1001" s="225"/>
      <c r="BB1001" s="225"/>
      <c r="BC1001" s="225"/>
      <c r="BD1001" s="225"/>
      <c r="BE1001" s="225"/>
      <c r="BF1001" s="225"/>
      <c r="BG1001" s="225"/>
      <c r="BH1001" s="225"/>
      <c r="BI1001" s="225"/>
      <c r="BJ1001" s="225"/>
      <c r="BK1001" s="225"/>
      <c r="BL1001" s="225"/>
      <c r="BM1001" s="225"/>
      <c r="BN1001" s="225"/>
      <c r="BO1001" s="225"/>
      <c r="BP1001" s="225"/>
      <c r="BQ1001" s="225"/>
      <c r="BR1001" s="213"/>
      <c r="BS1001" s="213"/>
      <c r="BT1001" s="213"/>
      <c r="BU1001" s="213"/>
      <c r="BV1001" s="213"/>
      <c r="BW1001" s="213"/>
      <c r="BX1001" s="213"/>
      <c r="BY1001" s="213"/>
      <c r="BZ1001" s="213"/>
      <c r="CA1001" s="213"/>
      <c r="CB1001" s="213"/>
      <c r="CC1001" s="213"/>
      <c r="CD1001" s="213"/>
      <c r="CE1001" s="213"/>
      <c r="CF1001" s="213"/>
      <c r="CG1001" s="213"/>
      <c r="CH1001" s="213"/>
      <c r="CI1001" s="213"/>
      <c r="CJ1001" s="213"/>
      <c r="CK1001" s="213"/>
      <c r="CL1001" s="213"/>
      <c r="CM1001" s="213"/>
      <c r="CN1001" s="213"/>
    </row>
    <row r="1002" spans="1:110" ht="14.25" customHeight="1" x14ac:dyDescent="0.35">
      <c r="D1002" s="224" t="s">
        <v>964</v>
      </c>
      <c r="E1002" s="225"/>
      <c r="F1002" s="225"/>
      <c r="G1002" s="225"/>
      <c r="H1002" s="225"/>
      <c r="I1002" s="225"/>
      <c r="J1002" s="225"/>
      <c r="K1002" s="225"/>
      <c r="L1002" s="225"/>
      <c r="M1002" s="225"/>
      <c r="N1002" s="225"/>
      <c r="O1002" s="225"/>
      <c r="P1002" s="225"/>
      <c r="Q1002" s="225"/>
      <c r="R1002" s="225"/>
      <c r="S1002" s="225"/>
      <c r="T1002" s="225"/>
      <c r="U1002" s="225"/>
      <c r="V1002" s="225"/>
      <c r="W1002" s="225"/>
      <c r="X1002" s="225"/>
      <c r="Y1002" s="226"/>
      <c r="Z1002" s="224">
        <v>20</v>
      </c>
      <c r="AA1002" s="225"/>
      <c r="AB1002" s="225"/>
      <c r="AC1002" s="225"/>
      <c r="AD1002" s="225"/>
      <c r="AE1002" s="226"/>
      <c r="AF1002" s="224" t="s">
        <v>884</v>
      </c>
      <c r="AG1002" s="225"/>
      <c r="AH1002" s="225"/>
      <c r="AI1002" s="225"/>
      <c r="AJ1002" s="225"/>
      <c r="AK1002" s="225"/>
      <c r="AL1002" s="225"/>
      <c r="AM1002" s="226"/>
      <c r="AN1002" s="224"/>
      <c r="AO1002" s="225"/>
      <c r="AP1002" s="225"/>
      <c r="AQ1002" s="225"/>
      <c r="AR1002" s="225"/>
      <c r="AS1002" s="225"/>
      <c r="AT1002" s="226"/>
      <c r="AV1002" s="224"/>
      <c r="AW1002" s="225"/>
      <c r="AX1002" s="225"/>
      <c r="AY1002" s="225"/>
      <c r="AZ1002" s="225"/>
      <c r="BA1002" s="225"/>
      <c r="BB1002" s="225"/>
      <c r="BC1002" s="225"/>
      <c r="BD1002" s="225"/>
      <c r="BE1002" s="225"/>
      <c r="BF1002" s="225"/>
      <c r="BG1002" s="225"/>
      <c r="BH1002" s="225"/>
      <c r="BI1002" s="225"/>
      <c r="BJ1002" s="225"/>
      <c r="BK1002" s="225"/>
      <c r="BL1002" s="225"/>
      <c r="BM1002" s="225"/>
      <c r="BN1002" s="225"/>
      <c r="BO1002" s="225"/>
      <c r="BP1002" s="225"/>
      <c r="BQ1002" s="225"/>
      <c r="BR1002" s="213"/>
      <c r="BS1002" s="213"/>
      <c r="BT1002" s="213"/>
      <c r="BU1002" s="213"/>
      <c r="BV1002" s="213"/>
      <c r="BW1002" s="213"/>
      <c r="BX1002" s="213"/>
      <c r="BY1002" s="213"/>
      <c r="BZ1002" s="213"/>
      <c r="CA1002" s="213"/>
      <c r="CB1002" s="213"/>
      <c r="CC1002" s="213"/>
      <c r="CD1002" s="213"/>
      <c r="CE1002" s="213"/>
      <c r="CF1002" s="213"/>
      <c r="CG1002" s="213"/>
      <c r="CH1002" s="213"/>
      <c r="CI1002" s="213"/>
      <c r="CJ1002" s="213"/>
      <c r="CK1002" s="213"/>
      <c r="CL1002" s="213"/>
      <c r="CM1002" s="213"/>
      <c r="CN1002" s="213"/>
    </row>
    <row r="1003" spans="1:110" ht="14.25" customHeight="1" x14ac:dyDescent="0.35">
      <c r="D1003" s="224" t="s">
        <v>965</v>
      </c>
      <c r="E1003" s="225"/>
      <c r="F1003" s="225"/>
      <c r="G1003" s="225"/>
      <c r="H1003" s="225"/>
      <c r="I1003" s="225"/>
      <c r="J1003" s="225"/>
      <c r="K1003" s="225"/>
      <c r="L1003" s="225"/>
      <c r="M1003" s="225"/>
      <c r="N1003" s="225"/>
      <c r="O1003" s="225"/>
      <c r="P1003" s="225"/>
      <c r="Q1003" s="225"/>
      <c r="R1003" s="225"/>
      <c r="S1003" s="225"/>
      <c r="T1003" s="225"/>
      <c r="U1003" s="225"/>
      <c r="V1003" s="225"/>
      <c r="W1003" s="225"/>
      <c r="X1003" s="225"/>
      <c r="Y1003" s="226"/>
      <c r="Z1003" s="224">
        <v>25</v>
      </c>
      <c r="AA1003" s="225"/>
      <c r="AB1003" s="225"/>
      <c r="AC1003" s="225"/>
      <c r="AD1003" s="225"/>
      <c r="AE1003" s="226"/>
      <c r="AF1003" s="224" t="s">
        <v>884</v>
      </c>
      <c r="AG1003" s="225"/>
      <c r="AH1003" s="225"/>
      <c r="AI1003" s="225"/>
      <c r="AJ1003" s="225"/>
      <c r="AK1003" s="225"/>
      <c r="AL1003" s="225"/>
      <c r="AM1003" s="226"/>
      <c r="AN1003" s="224"/>
      <c r="AO1003" s="225"/>
      <c r="AP1003" s="225"/>
      <c r="AQ1003" s="225"/>
      <c r="AR1003" s="225"/>
      <c r="AS1003" s="225"/>
      <c r="AT1003" s="226"/>
      <c r="AV1003" s="224"/>
      <c r="AW1003" s="225"/>
      <c r="AX1003" s="225"/>
      <c r="AY1003" s="225"/>
      <c r="AZ1003" s="225"/>
      <c r="BA1003" s="225"/>
      <c r="BB1003" s="225"/>
      <c r="BC1003" s="225"/>
      <c r="BD1003" s="225"/>
      <c r="BE1003" s="225"/>
      <c r="BF1003" s="225"/>
      <c r="BG1003" s="225"/>
      <c r="BH1003" s="225"/>
      <c r="BI1003" s="225"/>
      <c r="BJ1003" s="225"/>
      <c r="BK1003" s="225"/>
      <c r="BL1003" s="225"/>
      <c r="BM1003" s="225"/>
      <c r="BN1003" s="225"/>
      <c r="BO1003" s="225"/>
      <c r="BP1003" s="225"/>
      <c r="BQ1003" s="225"/>
      <c r="BR1003" s="213"/>
      <c r="BS1003" s="213"/>
      <c r="BT1003" s="213"/>
      <c r="BU1003" s="213"/>
      <c r="BV1003" s="213"/>
      <c r="BW1003" s="213"/>
      <c r="BX1003" s="213"/>
      <c r="BY1003" s="213"/>
      <c r="BZ1003" s="213"/>
      <c r="CA1003" s="213"/>
      <c r="CB1003" s="213"/>
      <c r="CC1003" s="213"/>
      <c r="CD1003" s="213"/>
      <c r="CE1003" s="213"/>
      <c r="CF1003" s="213"/>
      <c r="CG1003" s="213"/>
      <c r="CH1003" s="213"/>
      <c r="CI1003" s="213"/>
      <c r="CJ1003" s="213"/>
      <c r="CK1003" s="213"/>
      <c r="CL1003" s="213"/>
      <c r="CM1003" s="213"/>
      <c r="CN1003" s="213"/>
    </row>
    <row r="1004" spans="1:110" ht="14.25" customHeight="1" x14ac:dyDescent="0.35">
      <c r="D1004" s="224" t="s">
        <v>966</v>
      </c>
      <c r="E1004" s="225"/>
      <c r="F1004" s="225"/>
      <c r="G1004" s="225"/>
      <c r="H1004" s="225"/>
      <c r="I1004" s="225"/>
      <c r="J1004" s="225"/>
      <c r="K1004" s="225"/>
      <c r="L1004" s="225"/>
      <c r="M1004" s="225"/>
      <c r="N1004" s="225"/>
      <c r="O1004" s="225"/>
      <c r="P1004" s="225"/>
      <c r="Q1004" s="225"/>
      <c r="R1004" s="225"/>
      <c r="S1004" s="225"/>
      <c r="T1004" s="225"/>
      <c r="U1004" s="225"/>
      <c r="V1004" s="225"/>
      <c r="W1004" s="225"/>
      <c r="X1004" s="225"/>
      <c r="Y1004" s="226"/>
      <c r="Z1004" s="224">
        <v>1</v>
      </c>
      <c r="AA1004" s="225"/>
      <c r="AB1004" s="225"/>
      <c r="AC1004" s="225"/>
      <c r="AD1004" s="225"/>
      <c r="AE1004" s="226"/>
      <c r="AF1004" s="224" t="s">
        <v>884</v>
      </c>
      <c r="AG1004" s="225"/>
      <c r="AH1004" s="225"/>
      <c r="AI1004" s="225"/>
      <c r="AJ1004" s="225"/>
      <c r="AK1004" s="225"/>
      <c r="AL1004" s="225"/>
      <c r="AM1004" s="226"/>
      <c r="AN1004" s="224"/>
      <c r="AO1004" s="225"/>
      <c r="AP1004" s="225"/>
      <c r="AQ1004" s="225"/>
      <c r="AR1004" s="225"/>
      <c r="AS1004" s="225"/>
      <c r="AT1004" s="226"/>
      <c r="AV1004" s="224"/>
      <c r="AW1004" s="225"/>
      <c r="AX1004" s="225"/>
      <c r="AY1004" s="225"/>
      <c r="AZ1004" s="225"/>
      <c r="BA1004" s="225"/>
      <c r="BB1004" s="225"/>
      <c r="BC1004" s="225"/>
      <c r="BD1004" s="225"/>
      <c r="BE1004" s="225"/>
      <c r="BF1004" s="225"/>
      <c r="BG1004" s="225"/>
      <c r="BH1004" s="225"/>
      <c r="BI1004" s="225"/>
      <c r="BJ1004" s="225"/>
      <c r="BK1004" s="225"/>
      <c r="BL1004" s="225"/>
      <c r="BM1004" s="225"/>
      <c r="BN1004" s="225"/>
      <c r="BO1004" s="225"/>
      <c r="BP1004" s="225"/>
      <c r="BQ1004" s="225"/>
      <c r="BR1004" s="213"/>
      <c r="BS1004" s="213"/>
      <c r="BT1004" s="213"/>
      <c r="BU1004" s="213"/>
      <c r="BV1004" s="213"/>
      <c r="BW1004" s="213"/>
      <c r="BX1004" s="213"/>
      <c r="BY1004" s="213"/>
      <c r="BZ1004" s="213"/>
      <c r="CA1004" s="213"/>
      <c r="CB1004" s="213"/>
      <c r="CC1004" s="213"/>
      <c r="CD1004" s="213"/>
      <c r="CE1004" s="213"/>
      <c r="CF1004" s="213"/>
      <c r="CG1004" s="213"/>
      <c r="CH1004" s="213"/>
      <c r="CI1004" s="213"/>
      <c r="CJ1004" s="213"/>
      <c r="CK1004" s="213"/>
      <c r="CL1004" s="213"/>
      <c r="CM1004" s="213"/>
      <c r="CN1004" s="213"/>
    </row>
    <row r="1005" spans="1:110" ht="14.25" customHeight="1" x14ac:dyDescent="0.35">
      <c r="D1005" s="224"/>
      <c r="E1005" s="225"/>
      <c r="F1005" s="225"/>
      <c r="G1005" s="225"/>
      <c r="H1005" s="225"/>
      <c r="I1005" s="225"/>
      <c r="J1005" s="225"/>
      <c r="K1005" s="225"/>
      <c r="L1005" s="225"/>
      <c r="M1005" s="225"/>
      <c r="N1005" s="225"/>
      <c r="O1005" s="225"/>
      <c r="P1005" s="225"/>
      <c r="Q1005" s="225"/>
      <c r="R1005" s="225"/>
      <c r="S1005" s="225"/>
      <c r="T1005" s="225"/>
      <c r="U1005" s="225"/>
      <c r="V1005" s="225"/>
      <c r="W1005" s="225"/>
      <c r="X1005" s="225"/>
      <c r="Y1005" s="226"/>
      <c r="Z1005" s="224"/>
      <c r="AA1005" s="225"/>
      <c r="AB1005" s="225"/>
      <c r="AC1005" s="225"/>
      <c r="AD1005" s="225"/>
      <c r="AE1005" s="226"/>
      <c r="AF1005" s="224"/>
      <c r="AG1005" s="225"/>
      <c r="AH1005" s="225"/>
      <c r="AI1005" s="225"/>
      <c r="AJ1005" s="225"/>
      <c r="AK1005" s="225"/>
      <c r="AL1005" s="225"/>
      <c r="AM1005" s="226"/>
      <c r="AN1005" s="224"/>
      <c r="AO1005" s="225"/>
      <c r="AP1005" s="225"/>
      <c r="AQ1005" s="225"/>
      <c r="AR1005" s="225"/>
      <c r="AS1005" s="225"/>
      <c r="AT1005" s="226"/>
      <c r="AV1005" s="224"/>
      <c r="AW1005" s="225"/>
      <c r="AX1005" s="225"/>
      <c r="AY1005" s="225"/>
      <c r="AZ1005" s="225"/>
      <c r="BA1005" s="225"/>
      <c r="BB1005" s="225"/>
      <c r="BC1005" s="225"/>
      <c r="BD1005" s="225"/>
      <c r="BE1005" s="225"/>
      <c r="BF1005" s="225"/>
      <c r="BG1005" s="225"/>
      <c r="BH1005" s="225"/>
      <c r="BI1005" s="225"/>
      <c r="BJ1005" s="225"/>
      <c r="BK1005" s="225"/>
      <c r="BL1005" s="225"/>
      <c r="BM1005" s="225"/>
      <c r="BN1005" s="225"/>
      <c r="BO1005" s="225"/>
      <c r="BP1005" s="225"/>
      <c r="BQ1005" s="225"/>
      <c r="BR1005" s="213"/>
      <c r="BS1005" s="213"/>
      <c r="BT1005" s="213"/>
      <c r="BU1005" s="213"/>
      <c r="BV1005" s="213"/>
      <c r="BW1005" s="213"/>
      <c r="BX1005" s="213"/>
      <c r="BY1005" s="213"/>
      <c r="BZ1005" s="213"/>
      <c r="CA1005" s="213"/>
      <c r="CB1005" s="213"/>
      <c r="CC1005" s="213"/>
      <c r="CD1005" s="213"/>
      <c r="CE1005" s="213"/>
      <c r="CF1005" s="213"/>
      <c r="CG1005" s="213"/>
      <c r="CH1005" s="213"/>
      <c r="CI1005" s="213"/>
      <c r="CJ1005" s="213"/>
      <c r="CK1005" s="213"/>
      <c r="CL1005" s="213"/>
      <c r="CM1005" s="213"/>
      <c r="CN1005" s="213"/>
    </row>
    <row r="1006" spans="1:110" ht="14.25" customHeight="1" x14ac:dyDescent="0.35">
      <c r="D1006" s="130" t="s">
        <v>548</v>
      </c>
      <c r="E1006" s="130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30"/>
      <c r="U1006" s="130"/>
      <c r="V1006" s="130"/>
      <c r="W1006" s="130"/>
      <c r="X1006" s="130"/>
      <c r="Y1006" s="130"/>
      <c r="Z1006" s="130"/>
      <c r="AA1006" s="130"/>
      <c r="AB1006" s="130"/>
      <c r="AC1006" s="130"/>
      <c r="AD1006" s="130"/>
      <c r="AE1006" s="130"/>
      <c r="AF1006" s="130"/>
      <c r="AG1006" s="130"/>
      <c r="AH1006" s="130"/>
      <c r="AI1006" s="130"/>
      <c r="AJ1006" s="130"/>
      <c r="AK1006" s="130"/>
      <c r="AL1006" s="130"/>
      <c r="AM1006" s="130"/>
      <c r="AN1006" s="130"/>
      <c r="AO1006" s="130"/>
      <c r="AP1006" s="130"/>
      <c r="AQ1006" s="130"/>
      <c r="AR1006" s="130"/>
      <c r="AS1006" s="130"/>
      <c r="AT1006" s="130"/>
      <c r="AV1006" s="361" t="s">
        <v>548</v>
      </c>
      <c r="AW1006" s="361"/>
      <c r="AX1006" s="361"/>
      <c r="AY1006" s="361"/>
      <c r="AZ1006" s="361"/>
      <c r="BA1006" s="361"/>
      <c r="BB1006" s="361"/>
      <c r="BC1006" s="361"/>
      <c r="BD1006" s="361"/>
      <c r="BE1006" s="361"/>
      <c r="BF1006" s="361"/>
      <c r="BG1006" s="361"/>
      <c r="BH1006" s="361"/>
      <c r="BI1006" s="361"/>
      <c r="BJ1006" s="361"/>
      <c r="BK1006" s="361"/>
      <c r="BL1006" s="361"/>
      <c r="BM1006" s="361"/>
      <c r="BN1006" s="361"/>
      <c r="BO1006" s="361"/>
      <c r="BP1006" s="361"/>
      <c r="BQ1006" s="361"/>
      <c r="BR1006" s="536"/>
      <c r="BS1006" s="536"/>
      <c r="BT1006" s="536"/>
      <c r="BU1006" s="536"/>
      <c r="BV1006" s="536"/>
      <c r="BW1006" s="536"/>
      <c r="BX1006" s="536"/>
      <c r="BY1006" s="536"/>
      <c r="BZ1006" s="536"/>
      <c r="CA1006" s="536"/>
      <c r="CB1006" s="536"/>
      <c r="CC1006" s="536"/>
      <c r="CD1006" s="536"/>
      <c r="CE1006" s="536"/>
      <c r="CF1006" s="536"/>
      <c r="CG1006" s="536"/>
      <c r="CH1006" s="536"/>
      <c r="CI1006" s="536"/>
      <c r="CJ1006" s="536"/>
      <c r="CK1006" s="536"/>
      <c r="CL1006" s="536"/>
    </row>
    <row r="1007" spans="1:110" ht="14.25" customHeight="1" x14ac:dyDescent="0.35"/>
    <row r="1008" spans="1:110" ht="14.25" customHeight="1" x14ac:dyDescent="0.35">
      <c r="A1008" s="135"/>
      <c r="B1008" s="135"/>
      <c r="C1008" s="135"/>
      <c r="D1008" s="135"/>
      <c r="E1008" s="135"/>
      <c r="F1008" s="135"/>
      <c r="G1008" s="135"/>
      <c r="H1008" s="135"/>
      <c r="I1008" s="135"/>
      <c r="J1008" s="135"/>
      <c r="K1008" s="135"/>
      <c r="L1008" s="135"/>
      <c r="M1008" s="135"/>
      <c r="N1008" s="135"/>
      <c r="O1008" s="135"/>
      <c r="P1008" s="135"/>
      <c r="Q1008" s="135"/>
      <c r="R1008" s="135"/>
      <c r="S1008" s="135"/>
      <c r="T1008" s="135"/>
      <c r="U1008" s="135"/>
      <c r="V1008" s="135"/>
      <c r="W1008" s="135"/>
      <c r="X1008" s="135"/>
      <c r="Y1008" s="135"/>
      <c r="Z1008" s="135"/>
      <c r="AA1008" s="135"/>
      <c r="AB1008" s="135"/>
      <c r="AC1008" s="135"/>
      <c r="AD1008" s="135"/>
      <c r="AE1008" s="135"/>
      <c r="AF1008" s="135"/>
      <c r="AG1008" s="135"/>
      <c r="AH1008" s="135"/>
      <c r="AI1008" s="135"/>
      <c r="AJ1008" s="135"/>
      <c r="AK1008" s="135"/>
      <c r="AL1008" s="135"/>
      <c r="AM1008" s="135"/>
      <c r="AN1008" s="135"/>
      <c r="AO1008" s="135"/>
      <c r="AP1008" s="135"/>
      <c r="AQ1008" s="135"/>
      <c r="AR1008" s="135"/>
      <c r="AS1008" s="135"/>
      <c r="AT1008" s="135"/>
      <c r="AU1008" s="135"/>
      <c r="AV1008" s="135"/>
      <c r="AW1008" s="135"/>
      <c r="AX1008" s="135"/>
      <c r="AY1008" s="135"/>
      <c r="AZ1008" s="135"/>
      <c r="BA1008" s="135"/>
      <c r="BB1008" s="135"/>
      <c r="BC1008" s="135"/>
      <c r="BD1008" s="135"/>
      <c r="BE1008" s="135"/>
      <c r="BF1008" s="135"/>
      <c r="BG1008" s="135"/>
      <c r="BH1008" s="135"/>
      <c r="BI1008" s="135"/>
      <c r="BJ1008" s="135"/>
      <c r="BK1008" s="135"/>
      <c r="BL1008" s="135"/>
      <c r="BM1008" s="135"/>
      <c r="BN1008" s="135"/>
      <c r="BO1008" s="135"/>
      <c r="BP1008" s="135"/>
      <c r="BQ1008" s="135"/>
      <c r="BR1008" s="135"/>
      <c r="BS1008" s="135"/>
      <c r="BT1008" s="135"/>
      <c r="BU1008" s="135"/>
      <c r="BV1008" s="135"/>
      <c r="BW1008" s="135"/>
      <c r="BX1008" s="135"/>
      <c r="BY1008" s="135"/>
      <c r="BZ1008" s="135"/>
      <c r="CA1008" s="135"/>
      <c r="CB1008" s="135"/>
      <c r="CC1008" s="135"/>
      <c r="CD1008" s="135"/>
      <c r="CE1008" s="135"/>
      <c r="CF1008" s="135"/>
      <c r="CG1008" s="135"/>
      <c r="CH1008" s="135"/>
      <c r="CI1008" s="135"/>
      <c r="CJ1008" s="135"/>
      <c r="CK1008" s="135"/>
      <c r="CL1008" s="135"/>
      <c r="CM1008" s="135"/>
      <c r="CN1008" s="135"/>
    </row>
    <row r="1009" spans="1:102" ht="14.25" customHeight="1" x14ac:dyDescent="0.35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  <c r="K1009" s="135"/>
      <c r="L1009" s="135"/>
      <c r="M1009" s="135"/>
      <c r="N1009" s="135"/>
      <c r="O1009" s="135"/>
      <c r="P1009" s="135"/>
      <c r="Q1009" s="135"/>
      <c r="R1009" s="135"/>
      <c r="S1009" s="135"/>
      <c r="T1009" s="135"/>
      <c r="U1009" s="135"/>
      <c r="V1009" s="135"/>
      <c r="W1009" s="135"/>
      <c r="X1009" s="135"/>
      <c r="Y1009" s="135"/>
      <c r="Z1009" s="135"/>
      <c r="AA1009" s="135"/>
      <c r="AB1009" s="135"/>
      <c r="AC1009" s="135"/>
      <c r="AD1009" s="135"/>
      <c r="AE1009" s="135"/>
      <c r="AF1009" s="135"/>
      <c r="AG1009" s="135"/>
      <c r="AH1009" s="135"/>
      <c r="AI1009" s="135"/>
      <c r="AJ1009" s="135"/>
      <c r="AK1009" s="135"/>
      <c r="AL1009" s="135"/>
      <c r="AM1009" s="135"/>
      <c r="AN1009" s="135"/>
      <c r="AO1009" s="135"/>
      <c r="AP1009" s="135"/>
      <c r="AQ1009" s="135"/>
      <c r="AR1009" s="135"/>
      <c r="AS1009" s="135"/>
      <c r="AT1009" s="135"/>
      <c r="AU1009" s="135"/>
      <c r="AV1009" s="135"/>
      <c r="AW1009" s="135"/>
      <c r="AX1009" s="135"/>
      <c r="AY1009" s="135"/>
      <c r="AZ1009" s="135"/>
      <c r="BA1009" s="135"/>
      <c r="BB1009" s="135"/>
      <c r="BC1009" s="135"/>
      <c r="BD1009" s="135"/>
      <c r="BE1009" s="135"/>
      <c r="BF1009" s="135"/>
      <c r="BG1009" s="135"/>
      <c r="BH1009" s="135"/>
      <c r="BI1009" s="135"/>
      <c r="BJ1009" s="135"/>
      <c r="BK1009" s="135"/>
      <c r="BL1009" s="135"/>
      <c r="BM1009" s="135"/>
      <c r="BN1009" s="135"/>
      <c r="BO1009" s="135"/>
      <c r="BP1009" s="135"/>
      <c r="BQ1009" s="135"/>
      <c r="BR1009" s="135"/>
      <c r="BS1009" s="135"/>
      <c r="BT1009" s="135"/>
      <c r="BU1009" s="135"/>
      <c r="BV1009" s="135"/>
      <c r="BW1009" s="135"/>
      <c r="BX1009" s="135"/>
      <c r="BY1009" s="135"/>
      <c r="BZ1009" s="135"/>
      <c r="CA1009" s="135"/>
      <c r="CB1009" s="135"/>
      <c r="CC1009" s="135"/>
      <c r="CD1009" s="135"/>
      <c r="CE1009" s="135"/>
      <c r="CF1009" s="135"/>
      <c r="CG1009" s="135"/>
      <c r="CH1009" s="135"/>
      <c r="CI1009" s="135"/>
      <c r="CJ1009" s="135"/>
      <c r="CK1009" s="135"/>
      <c r="CL1009" s="135"/>
      <c r="CM1009" s="135"/>
      <c r="CN1009" s="135"/>
    </row>
    <row r="1010" spans="1:102" ht="14.25" customHeight="1" x14ac:dyDescent="0.35">
      <c r="AT1010" s="67"/>
      <c r="CM1010" s="338"/>
      <c r="CN1010" s="338"/>
    </row>
    <row r="1011" spans="1:102" ht="14.25" customHeight="1" x14ac:dyDescent="0.35">
      <c r="D1011" s="620" t="s">
        <v>574</v>
      </c>
      <c r="E1011" s="620"/>
      <c r="F1011" s="620"/>
      <c r="G1011" s="620"/>
      <c r="H1011" s="620"/>
      <c r="I1011" s="620"/>
      <c r="J1011" s="620"/>
      <c r="K1011" s="620"/>
      <c r="L1011" s="620"/>
      <c r="M1011" s="620"/>
      <c r="N1011" s="620"/>
      <c r="O1011" s="620"/>
      <c r="P1011" s="620"/>
      <c r="Q1011" s="620"/>
      <c r="R1011" s="620"/>
      <c r="S1011" s="620"/>
      <c r="T1011" s="620"/>
      <c r="U1011" s="620"/>
      <c r="V1011" s="620"/>
      <c r="W1011" s="620"/>
      <c r="X1011" s="620"/>
      <c r="Y1011" s="620"/>
      <c r="Z1011" s="620"/>
      <c r="AA1011" s="620"/>
      <c r="AB1011" s="620"/>
      <c r="AC1011" s="620"/>
      <c r="AD1011" s="620"/>
      <c r="AE1011" s="620"/>
      <c r="AF1011" s="620"/>
      <c r="AG1011" s="620"/>
      <c r="AH1011" s="620"/>
      <c r="AI1011" s="620"/>
      <c r="AJ1011" s="620"/>
      <c r="AK1011" s="620"/>
      <c r="AL1011" s="620"/>
      <c r="AM1011" s="620"/>
      <c r="AN1011" s="620"/>
      <c r="AO1011" s="620"/>
      <c r="AP1011" s="620"/>
      <c r="AQ1011" s="620"/>
      <c r="AR1011" s="620"/>
      <c r="AS1011" s="620"/>
      <c r="AT1011" s="620"/>
      <c r="AU1011" s="620"/>
      <c r="AV1011" s="620"/>
      <c r="AW1011" s="620"/>
      <c r="AX1011" s="620"/>
      <c r="AY1011" s="620"/>
      <c r="AZ1011" s="620"/>
      <c r="BA1011" s="620"/>
      <c r="BB1011" s="620"/>
      <c r="BC1011" s="620"/>
      <c r="BD1011" s="620"/>
      <c r="BE1011" s="620"/>
      <c r="BF1011" s="620"/>
      <c r="BG1011" s="620"/>
      <c r="BH1011" s="620"/>
      <c r="BI1011" s="620"/>
      <c r="BJ1011" s="620"/>
      <c r="BK1011" s="620"/>
      <c r="BL1011" s="620"/>
      <c r="BM1011" s="620"/>
      <c r="BN1011" s="620"/>
      <c r="BO1011" s="620"/>
      <c r="BP1011" s="620"/>
      <c r="BQ1011" s="620"/>
      <c r="BR1011" s="620"/>
      <c r="BS1011" s="620"/>
      <c r="BT1011" s="620"/>
      <c r="BU1011" s="620"/>
      <c r="BV1011" s="620"/>
      <c r="BW1011" s="620"/>
      <c r="BX1011" s="620"/>
      <c r="BY1011" s="620"/>
      <c r="BZ1011" s="620"/>
      <c r="CA1011" s="620"/>
      <c r="CB1011" s="620"/>
      <c r="CC1011" s="620"/>
      <c r="CD1011" s="620"/>
      <c r="CE1011" s="620"/>
      <c r="CF1011" s="620"/>
      <c r="CG1011" s="620"/>
      <c r="CH1011" s="620"/>
      <c r="CI1011" s="620"/>
      <c r="CJ1011" s="620"/>
      <c r="CK1011" s="620"/>
      <c r="CL1011" s="620"/>
      <c r="CM1011" s="620"/>
      <c r="CN1011" s="620"/>
    </row>
    <row r="1012" spans="1:102" ht="14.25" customHeight="1" x14ac:dyDescent="0.35">
      <c r="D1012" s="620"/>
      <c r="E1012" s="620"/>
      <c r="F1012" s="620"/>
      <c r="G1012" s="620"/>
      <c r="H1012" s="620"/>
      <c r="I1012" s="620"/>
      <c r="J1012" s="620"/>
      <c r="K1012" s="620"/>
      <c r="L1012" s="620"/>
      <c r="M1012" s="620"/>
      <c r="N1012" s="620"/>
      <c r="O1012" s="620"/>
      <c r="P1012" s="620"/>
      <c r="Q1012" s="620"/>
      <c r="R1012" s="620"/>
      <c r="S1012" s="620"/>
      <c r="T1012" s="620"/>
      <c r="U1012" s="620"/>
      <c r="V1012" s="620"/>
      <c r="W1012" s="620"/>
      <c r="X1012" s="620"/>
      <c r="Y1012" s="620"/>
      <c r="Z1012" s="620"/>
      <c r="AA1012" s="620"/>
      <c r="AB1012" s="620"/>
      <c r="AC1012" s="620"/>
      <c r="AD1012" s="620"/>
      <c r="AE1012" s="620"/>
      <c r="AF1012" s="620"/>
      <c r="AG1012" s="620"/>
      <c r="AH1012" s="620"/>
      <c r="AI1012" s="620"/>
      <c r="AJ1012" s="620"/>
      <c r="AK1012" s="620"/>
      <c r="AL1012" s="620"/>
      <c r="AM1012" s="620"/>
      <c r="AN1012" s="620"/>
      <c r="AO1012" s="620"/>
      <c r="AP1012" s="620"/>
      <c r="AQ1012" s="620"/>
      <c r="AR1012" s="620"/>
      <c r="AS1012" s="620"/>
      <c r="AT1012" s="620"/>
      <c r="AU1012" s="620"/>
      <c r="AV1012" s="620"/>
      <c r="AW1012" s="620"/>
      <c r="AX1012" s="620"/>
      <c r="AY1012" s="620"/>
      <c r="AZ1012" s="620"/>
      <c r="BA1012" s="620"/>
      <c r="BB1012" s="620"/>
      <c r="BC1012" s="620"/>
      <c r="BD1012" s="620"/>
      <c r="BE1012" s="620"/>
      <c r="BF1012" s="620"/>
      <c r="BG1012" s="620"/>
      <c r="BH1012" s="620"/>
      <c r="BI1012" s="620"/>
      <c r="BJ1012" s="620"/>
      <c r="BK1012" s="620"/>
      <c r="BL1012" s="620"/>
      <c r="BM1012" s="620"/>
      <c r="BN1012" s="620"/>
      <c r="BO1012" s="620"/>
      <c r="BP1012" s="620"/>
      <c r="BQ1012" s="620"/>
      <c r="BR1012" s="620"/>
      <c r="BS1012" s="620"/>
      <c r="BT1012" s="620"/>
      <c r="BU1012" s="620"/>
      <c r="BV1012" s="620"/>
      <c r="BW1012" s="620"/>
      <c r="BX1012" s="620"/>
      <c r="BY1012" s="620"/>
      <c r="BZ1012" s="620"/>
      <c r="CA1012" s="620"/>
      <c r="CB1012" s="620"/>
      <c r="CC1012" s="620"/>
      <c r="CD1012" s="620"/>
      <c r="CE1012" s="620"/>
      <c r="CF1012" s="620"/>
      <c r="CG1012" s="620"/>
      <c r="CH1012" s="620"/>
      <c r="CI1012" s="620"/>
      <c r="CJ1012" s="620"/>
      <c r="CK1012" s="620"/>
      <c r="CL1012" s="620"/>
      <c r="CM1012" s="620"/>
      <c r="CN1012" s="620"/>
    </row>
    <row r="1013" spans="1:102" ht="14.25" customHeight="1" x14ac:dyDescent="0.35">
      <c r="D1013" s="252" t="s">
        <v>566</v>
      </c>
      <c r="E1013" s="252"/>
      <c r="F1013" s="252"/>
      <c r="G1013" s="252"/>
      <c r="H1013" s="252"/>
      <c r="I1013" s="252"/>
      <c r="J1013" s="252"/>
      <c r="K1013" s="252"/>
      <c r="L1013" s="252"/>
      <c r="M1013" s="252"/>
      <c r="N1013" s="252"/>
      <c r="O1013" s="252"/>
      <c r="P1013" s="252"/>
      <c r="Q1013" s="252"/>
      <c r="R1013" s="252"/>
      <c r="S1013" s="252"/>
      <c r="T1013" s="252"/>
      <c r="U1013" s="252"/>
      <c r="V1013" s="252"/>
      <c r="W1013" s="252"/>
      <c r="X1013" s="252"/>
      <c r="Y1013" s="252"/>
      <c r="Z1013" s="252"/>
      <c r="AA1013" s="252"/>
      <c r="AB1013" s="252"/>
      <c r="AC1013" s="252"/>
      <c r="AD1013" s="252"/>
      <c r="AE1013" s="252"/>
      <c r="AF1013" s="252"/>
      <c r="AG1013" s="252"/>
      <c r="AH1013" s="252"/>
      <c r="AI1013" s="252"/>
      <c r="AJ1013" s="252"/>
      <c r="AK1013" s="252"/>
      <c r="AL1013" s="252"/>
      <c r="AM1013" s="252"/>
      <c r="AN1013" s="252"/>
      <c r="AO1013" s="252"/>
      <c r="AP1013" s="252"/>
      <c r="AQ1013" s="252"/>
      <c r="AR1013" s="252"/>
      <c r="AS1013" s="252"/>
      <c r="AT1013" s="252"/>
      <c r="AU1013" s="91"/>
      <c r="AV1013" s="260" t="s">
        <v>568</v>
      </c>
      <c r="AW1013" s="260"/>
      <c r="AX1013" s="260"/>
      <c r="AY1013" s="260"/>
      <c r="AZ1013" s="260"/>
      <c r="BA1013" s="260"/>
      <c r="BB1013" s="260"/>
      <c r="BC1013" s="260"/>
      <c r="BD1013" s="260"/>
      <c r="BE1013" s="260"/>
      <c r="BF1013" s="260"/>
      <c r="BG1013" s="260"/>
      <c r="BH1013" s="260"/>
      <c r="BI1013" s="260"/>
      <c r="BJ1013" s="260"/>
      <c r="BK1013" s="260"/>
      <c r="BL1013" s="260"/>
      <c r="BM1013" s="260"/>
      <c r="BN1013" s="260"/>
      <c r="BO1013" s="260"/>
      <c r="BP1013" s="260"/>
      <c r="BQ1013" s="260"/>
      <c r="BR1013" s="260"/>
      <c r="BS1013" s="260"/>
      <c r="BT1013" s="260"/>
      <c r="BU1013" s="260"/>
      <c r="BV1013" s="260"/>
      <c r="BW1013" s="260"/>
      <c r="BX1013" s="260"/>
      <c r="BY1013" s="260"/>
      <c r="BZ1013" s="260"/>
      <c r="CA1013" s="260"/>
      <c r="CB1013" s="260"/>
      <c r="CC1013" s="260"/>
      <c r="CD1013" s="260"/>
      <c r="CE1013" s="260"/>
      <c r="CF1013" s="260"/>
      <c r="CG1013" s="260"/>
      <c r="CH1013" s="260"/>
      <c r="CI1013" s="260"/>
      <c r="CJ1013" s="260"/>
      <c r="CK1013" s="260"/>
      <c r="CL1013" s="260"/>
      <c r="CM1013" s="260"/>
      <c r="CN1013" s="260"/>
      <c r="CO1013" s="92"/>
      <c r="CP1013" s="171"/>
      <c r="CQ1013" s="171"/>
      <c r="CR1013" s="171"/>
      <c r="CS1013" s="171"/>
      <c r="CT1013" s="171"/>
      <c r="CU1013" s="171"/>
      <c r="CV1013" s="171"/>
      <c r="CW1013" s="171"/>
      <c r="CX1013" s="171"/>
    </row>
    <row r="1014" spans="1:102" ht="14.25" customHeight="1" x14ac:dyDescent="0.35"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  <c r="Z1014" s="125"/>
      <c r="AA1014" s="125"/>
      <c r="AB1014" s="125"/>
      <c r="AC1014" s="125"/>
      <c r="AD1014" s="125"/>
      <c r="AE1014" s="125"/>
      <c r="AF1014" s="125"/>
      <c r="AG1014" s="125"/>
      <c r="AH1014" s="125"/>
      <c r="AI1014" s="125"/>
      <c r="AJ1014" s="125"/>
      <c r="AK1014" s="125"/>
      <c r="AL1014" s="125"/>
      <c r="AM1014" s="125"/>
      <c r="AN1014" s="125"/>
      <c r="AO1014" s="125"/>
      <c r="AP1014" s="125"/>
      <c r="AQ1014" s="125"/>
      <c r="AR1014" s="125"/>
      <c r="AS1014" s="125"/>
      <c r="AT1014" s="125"/>
      <c r="AU1014" s="91"/>
      <c r="AV1014" s="260"/>
      <c r="AW1014" s="260"/>
      <c r="AX1014" s="260"/>
      <c r="AY1014" s="260"/>
      <c r="AZ1014" s="260"/>
      <c r="BA1014" s="260"/>
      <c r="BB1014" s="260"/>
      <c r="BC1014" s="260"/>
      <c r="BD1014" s="260"/>
      <c r="BE1014" s="260"/>
      <c r="BF1014" s="260"/>
      <c r="BG1014" s="260"/>
      <c r="BH1014" s="260"/>
      <c r="BI1014" s="260"/>
      <c r="BJ1014" s="260"/>
      <c r="BK1014" s="260"/>
      <c r="BL1014" s="260"/>
      <c r="BM1014" s="260"/>
      <c r="BN1014" s="260"/>
      <c r="BO1014" s="260"/>
      <c r="BP1014" s="260"/>
      <c r="BQ1014" s="260"/>
      <c r="BR1014" s="260"/>
      <c r="BS1014" s="260"/>
      <c r="BT1014" s="260"/>
      <c r="BU1014" s="260"/>
      <c r="BV1014" s="260"/>
      <c r="BW1014" s="260"/>
      <c r="BX1014" s="260"/>
      <c r="BY1014" s="260"/>
      <c r="BZ1014" s="260"/>
      <c r="CA1014" s="260"/>
      <c r="CB1014" s="260"/>
      <c r="CC1014" s="260"/>
      <c r="CD1014" s="260"/>
      <c r="CE1014" s="260"/>
      <c r="CF1014" s="260"/>
      <c r="CG1014" s="260"/>
      <c r="CH1014" s="260"/>
      <c r="CI1014" s="260"/>
      <c r="CJ1014" s="260"/>
      <c r="CK1014" s="260"/>
      <c r="CL1014" s="260"/>
      <c r="CM1014" s="260"/>
      <c r="CN1014" s="260"/>
      <c r="CO1014" s="92"/>
      <c r="CP1014" s="171"/>
      <c r="CQ1014" s="171"/>
      <c r="CR1014" s="171"/>
      <c r="CS1014" s="171"/>
      <c r="CT1014" s="171"/>
      <c r="CU1014" s="171"/>
      <c r="CV1014" s="171"/>
      <c r="CW1014" s="171"/>
      <c r="CX1014" s="171"/>
    </row>
    <row r="1015" spans="1:102" ht="14.25" customHeight="1" x14ac:dyDescent="0.35">
      <c r="D1015" s="215" t="s">
        <v>597</v>
      </c>
      <c r="E1015" s="216"/>
      <c r="F1015" s="216"/>
      <c r="G1015" s="216"/>
      <c r="H1015" s="216"/>
      <c r="I1015" s="216"/>
      <c r="J1015" s="216"/>
      <c r="K1015" s="216"/>
      <c r="L1015" s="216"/>
      <c r="M1015" s="216"/>
      <c r="N1015" s="217"/>
      <c r="O1015" s="215" t="s">
        <v>595</v>
      </c>
      <c r="P1015" s="216"/>
      <c r="Q1015" s="216"/>
      <c r="R1015" s="216"/>
      <c r="S1015" s="216"/>
      <c r="T1015" s="216"/>
      <c r="U1015" s="216"/>
      <c r="V1015" s="217"/>
      <c r="W1015" s="215" t="s">
        <v>596</v>
      </c>
      <c r="X1015" s="216"/>
      <c r="Y1015" s="216"/>
      <c r="Z1015" s="216"/>
      <c r="AA1015" s="216"/>
      <c r="AB1015" s="216"/>
      <c r="AC1015" s="216"/>
      <c r="AD1015" s="217"/>
      <c r="AE1015" s="195" t="s">
        <v>594</v>
      </c>
      <c r="AF1015" s="196"/>
      <c r="AG1015" s="196"/>
      <c r="AH1015" s="196"/>
      <c r="AI1015" s="196"/>
      <c r="AJ1015" s="196"/>
      <c r="AK1015" s="196"/>
      <c r="AL1015" s="196"/>
      <c r="AM1015" s="196"/>
      <c r="AN1015" s="196"/>
      <c r="AO1015" s="196"/>
      <c r="AP1015" s="196"/>
      <c r="AQ1015" s="196"/>
      <c r="AR1015" s="196"/>
      <c r="AS1015" s="196"/>
      <c r="AT1015" s="198"/>
      <c r="AU1015" s="91"/>
      <c r="AV1015" s="215" t="s">
        <v>561</v>
      </c>
      <c r="AW1015" s="216"/>
      <c r="AX1015" s="216"/>
      <c r="AY1015" s="216"/>
      <c r="AZ1015" s="216"/>
      <c r="BA1015" s="216"/>
      <c r="BB1015" s="216"/>
      <c r="BC1015" s="216"/>
      <c r="BD1015" s="216"/>
      <c r="BE1015" s="216"/>
      <c r="BF1015" s="216"/>
      <c r="BG1015" s="216"/>
      <c r="BH1015" s="216"/>
      <c r="BI1015" s="216"/>
      <c r="BJ1015" s="216"/>
      <c r="BK1015" s="197" t="s">
        <v>558</v>
      </c>
      <c r="BL1015" s="197"/>
      <c r="BM1015" s="197"/>
      <c r="BN1015" s="197"/>
      <c r="BO1015" s="197"/>
      <c r="BP1015" s="197"/>
      <c r="BQ1015" s="197"/>
      <c r="BR1015" s="197" t="s">
        <v>559</v>
      </c>
      <c r="BS1015" s="197"/>
      <c r="BT1015" s="197"/>
      <c r="BU1015" s="197"/>
      <c r="BV1015" s="197"/>
      <c r="BW1015" s="197"/>
      <c r="BX1015" s="197"/>
      <c r="BY1015" s="195" t="s">
        <v>562</v>
      </c>
      <c r="BZ1015" s="196"/>
      <c r="CA1015" s="196"/>
      <c r="CB1015" s="196"/>
      <c r="CC1015" s="196"/>
      <c r="CD1015" s="196"/>
      <c r="CE1015" s="196"/>
      <c r="CF1015" s="196"/>
      <c r="CG1015" s="196"/>
      <c r="CH1015" s="196"/>
      <c r="CI1015" s="196"/>
      <c r="CJ1015" s="196"/>
      <c r="CK1015" s="196"/>
      <c r="CL1015" s="196"/>
      <c r="CM1015" s="196"/>
      <c r="CN1015" s="198"/>
      <c r="CO1015" s="7"/>
      <c r="CP1015" s="162"/>
      <c r="CQ1015" s="162"/>
      <c r="CR1015" s="162"/>
      <c r="CS1015" s="162"/>
      <c r="CT1015" s="162"/>
      <c r="CU1015" s="162"/>
      <c r="CV1015" s="162"/>
      <c r="CW1015" s="162"/>
      <c r="CX1015" s="162"/>
    </row>
    <row r="1016" spans="1:102" ht="14.25" customHeight="1" x14ac:dyDescent="0.35">
      <c r="D1016" s="221"/>
      <c r="E1016" s="222"/>
      <c r="F1016" s="222"/>
      <c r="G1016" s="222"/>
      <c r="H1016" s="222"/>
      <c r="I1016" s="222"/>
      <c r="J1016" s="222"/>
      <c r="K1016" s="222"/>
      <c r="L1016" s="222"/>
      <c r="M1016" s="222"/>
      <c r="N1016" s="223"/>
      <c r="O1016" s="221"/>
      <c r="P1016" s="222"/>
      <c r="Q1016" s="222"/>
      <c r="R1016" s="222"/>
      <c r="S1016" s="222"/>
      <c r="T1016" s="222"/>
      <c r="U1016" s="222"/>
      <c r="V1016" s="223"/>
      <c r="W1016" s="221"/>
      <c r="X1016" s="222"/>
      <c r="Y1016" s="222"/>
      <c r="Z1016" s="222"/>
      <c r="AA1016" s="222"/>
      <c r="AB1016" s="222"/>
      <c r="AC1016" s="222"/>
      <c r="AD1016" s="223"/>
      <c r="AE1016" s="195" t="s">
        <v>593</v>
      </c>
      <c r="AF1016" s="196"/>
      <c r="AG1016" s="196"/>
      <c r="AH1016" s="196"/>
      <c r="AI1016" s="196"/>
      <c r="AJ1016" s="196"/>
      <c r="AK1016" s="196"/>
      <c r="AL1016" s="198"/>
      <c r="AM1016" s="195" t="s">
        <v>560</v>
      </c>
      <c r="AN1016" s="196"/>
      <c r="AO1016" s="196"/>
      <c r="AP1016" s="196"/>
      <c r="AQ1016" s="196"/>
      <c r="AR1016" s="196"/>
      <c r="AS1016" s="196"/>
      <c r="AT1016" s="198"/>
      <c r="AU1016" s="91"/>
      <c r="AV1016" s="221"/>
      <c r="AW1016" s="222"/>
      <c r="AX1016" s="222"/>
      <c r="AY1016" s="222"/>
      <c r="AZ1016" s="222"/>
      <c r="BA1016" s="222"/>
      <c r="BB1016" s="222"/>
      <c r="BC1016" s="222"/>
      <c r="BD1016" s="222"/>
      <c r="BE1016" s="222"/>
      <c r="BF1016" s="222"/>
      <c r="BG1016" s="222"/>
      <c r="BH1016" s="222"/>
      <c r="BI1016" s="222"/>
      <c r="BJ1016" s="222"/>
      <c r="BK1016" s="197"/>
      <c r="BL1016" s="197"/>
      <c r="BM1016" s="197"/>
      <c r="BN1016" s="197"/>
      <c r="BO1016" s="197"/>
      <c r="BP1016" s="197"/>
      <c r="BQ1016" s="197"/>
      <c r="BR1016" s="197"/>
      <c r="BS1016" s="197"/>
      <c r="BT1016" s="197"/>
      <c r="BU1016" s="197"/>
      <c r="BV1016" s="197"/>
      <c r="BW1016" s="197"/>
      <c r="BX1016" s="197"/>
      <c r="BY1016" s="195" t="s">
        <v>563</v>
      </c>
      <c r="BZ1016" s="196"/>
      <c r="CA1016" s="198"/>
      <c r="CB1016" s="195" t="s">
        <v>564</v>
      </c>
      <c r="CC1016" s="196"/>
      <c r="CD1016" s="196"/>
      <c r="CE1016" s="196"/>
      <c r="CF1016" s="196"/>
      <c r="CG1016" s="196"/>
      <c r="CH1016" s="196"/>
      <c r="CI1016" s="196"/>
      <c r="CJ1016" s="198"/>
      <c r="CK1016" s="195" t="s">
        <v>565</v>
      </c>
      <c r="CL1016" s="196"/>
      <c r="CM1016" s="196"/>
      <c r="CN1016" s="198"/>
      <c r="CO1016" s="7"/>
      <c r="CP1016" s="162"/>
      <c r="CQ1016" s="162"/>
      <c r="CR1016" s="162"/>
      <c r="CS1016" s="162"/>
      <c r="CT1016" s="162"/>
      <c r="CU1016" s="162"/>
      <c r="CV1016" s="162"/>
      <c r="CW1016" s="162"/>
      <c r="CX1016" s="162"/>
    </row>
    <row r="1017" spans="1:102" ht="14.25" customHeight="1" x14ac:dyDescent="0.35">
      <c r="D1017" s="248">
        <f>SUM(O1017:AD1017)</f>
        <v>2129</v>
      </c>
      <c r="E1017" s="250"/>
      <c r="F1017" s="250"/>
      <c r="G1017" s="250"/>
      <c r="H1017" s="250"/>
      <c r="I1017" s="250"/>
      <c r="J1017" s="250"/>
      <c r="K1017" s="250"/>
      <c r="L1017" s="250"/>
      <c r="M1017" s="250"/>
      <c r="N1017" s="251"/>
      <c r="O1017" s="248">
        <v>1933</v>
      </c>
      <c r="P1017" s="250"/>
      <c r="Q1017" s="250"/>
      <c r="R1017" s="250"/>
      <c r="S1017" s="250"/>
      <c r="T1017" s="250"/>
      <c r="U1017" s="250"/>
      <c r="V1017" s="251"/>
      <c r="W1017" s="248">
        <v>196</v>
      </c>
      <c r="X1017" s="250"/>
      <c r="Y1017" s="250"/>
      <c r="Z1017" s="250"/>
      <c r="AA1017" s="250"/>
      <c r="AB1017" s="250"/>
      <c r="AC1017" s="250"/>
      <c r="AD1017" s="251"/>
      <c r="AE1017" s="224">
        <v>30</v>
      </c>
      <c r="AF1017" s="225"/>
      <c r="AG1017" s="225"/>
      <c r="AH1017" s="225"/>
      <c r="AI1017" s="225"/>
      <c r="AJ1017" s="225"/>
      <c r="AK1017" s="225"/>
      <c r="AL1017" s="226"/>
      <c r="AM1017" s="224">
        <v>70</v>
      </c>
      <c r="AN1017" s="225"/>
      <c r="AO1017" s="225"/>
      <c r="AP1017" s="225"/>
      <c r="AQ1017" s="225"/>
      <c r="AR1017" s="225"/>
      <c r="AS1017" s="225"/>
      <c r="AT1017" s="226"/>
      <c r="AU1017" s="91"/>
      <c r="AV1017" s="248">
        <f>SUM(BK1017:BX1017)</f>
        <v>5674</v>
      </c>
      <c r="AW1017" s="225"/>
      <c r="AX1017" s="225"/>
      <c r="AY1017" s="225"/>
      <c r="AZ1017" s="225"/>
      <c r="BA1017" s="225"/>
      <c r="BB1017" s="225"/>
      <c r="BC1017" s="225"/>
      <c r="BD1017" s="225"/>
      <c r="BE1017" s="225"/>
      <c r="BF1017" s="225"/>
      <c r="BG1017" s="225"/>
      <c r="BH1017" s="225"/>
      <c r="BI1017" s="225"/>
      <c r="BJ1017" s="226"/>
      <c r="BK1017" s="248">
        <v>2710</v>
      </c>
      <c r="BL1017" s="225"/>
      <c r="BM1017" s="225"/>
      <c r="BN1017" s="225"/>
      <c r="BO1017" s="225"/>
      <c r="BP1017" s="225"/>
      <c r="BQ1017" s="226"/>
      <c r="BR1017" s="248">
        <v>2964</v>
      </c>
      <c r="BS1017" s="225"/>
      <c r="BT1017" s="225"/>
      <c r="BU1017" s="225"/>
      <c r="BV1017" s="225"/>
      <c r="BW1017" s="225"/>
      <c r="BX1017" s="226"/>
      <c r="BY1017" s="248">
        <v>2764</v>
      </c>
      <c r="BZ1017" s="225"/>
      <c r="CA1017" s="226"/>
      <c r="CB1017" s="248">
        <v>200</v>
      </c>
      <c r="CC1017" s="225"/>
      <c r="CD1017" s="225"/>
      <c r="CE1017" s="225"/>
      <c r="CF1017" s="225"/>
      <c r="CG1017" s="225"/>
      <c r="CH1017" s="225"/>
      <c r="CI1017" s="225"/>
      <c r="CJ1017" s="226"/>
      <c r="CK1017" s="224">
        <v>2710</v>
      </c>
      <c r="CL1017" s="225"/>
      <c r="CM1017" s="225"/>
      <c r="CN1017" s="226"/>
      <c r="CO1017" s="8"/>
      <c r="CP1017" s="163"/>
      <c r="CQ1017" s="163"/>
      <c r="CR1017" s="163"/>
      <c r="CS1017" s="163"/>
      <c r="CT1017" s="163"/>
      <c r="CU1017" s="163"/>
      <c r="CV1017" s="163"/>
      <c r="CW1017" s="163"/>
      <c r="CX1017" s="163"/>
    </row>
    <row r="1018" spans="1:102" ht="14.25" customHeight="1" x14ac:dyDescent="0.35">
      <c r="D1018" s="224"/>
      <c r="E1018" s="225"/>
      <c r="F1018" s="225"/>
      <c r="G1018" s="225"/>
      <c r="H1018" s="225"/>
      <c r="I1018" s="225"/>
      <c r="J1018" s="225"/>
      <c r="K1018" s="225"/>
      <c r="L1018" s="225"/>
      <c r="M1018" s="225"/>
      <c r="N1018" s="226"/>
      <c r="O1018" s="224"/>
      <c r="P1018" s="225"/>
      <c r="Q1018" s="225"/>
      <c r="R1018" s="225"/>
      <c r="S1018" s="225"/>
      <c r="T1018" s="225"/>
      <c r="U1018" s="225"/>
      <c r="V1018" s="226"/>
      <c r="W1018" s="224"/>
      <c r="X1018" s="225"/>
      <c r="Y1018" s="225"/>
      <c r="Z1018" s="225"/>
      <c r="AA1018" s="225"/>
      <c r="AB1018" s="225"/>
      <c r="AC1018" s="225"/>
      <c r="AD1018" s="226"/>
      <c r="AE1018" s="224"/>
      <c r="AF1018" s="225"/>
      <c r="AG1018" s="225"/>
      <c r="AH1018" s="225"/>
      <c r="AI1018" s="225"/>
      <c r="AJ1018" s="225"/>
      <c r="AK1018" s="225"/>
      <c r="AL1018" s="226"/>
      <c r="AM1018" s="224"/>
      <c r="AN1018" s="225"/>
      <c r="AO1018" s="225"/>
      <c r="AP1018" s="225"/>
      <c r="AQ1018" s="225"/>
      <c r="AR1018" s="225"/>
      <c r="AS1018" s="225"/>
      <c r="AT1018" s="226"/>
      <c r="AU1018" s="91"/>
      <c r="AV1018" s="224"/>
      <c r="AW1018" s="225"/>
      <c r="AX1018" s="225"/>
      <c r="AY1018" s="225"/>
      <c r="AZ1018" s="225"/>
      <c r="BA1018" s="225"/>
      <c r="BB1018" s="225"/>
      <c r="BC1018" s="225"/>
      <c r="BD1018" s="225"/>
      <c r="BE1018" s="225"/>
      <c r="BF1018" s="225"/>
      <c r="BG1018" s="225"/>
      <c r="BH1018" s="225"/>
      <c r="BI1018" s="225"/>
      <c r="BJ1018" s="226"/>
      <c r="BK1018" s="224"/>
      <c r="BL1018" s="225"/>
      <c r="BM1018" s="225"/>
      <c r="BN1018" s="225"/>
      <c r="BO1018" s="225"/>
      <c r="BP1018" s="225"/>
      <c r="BQ1018" s="226"/>
      <c r="BR1018" s="224"/>
      <c r="BS1018" s="225"/>
      <c r="BT1018" s="225"/>
      <c r="BU1018" s="225"/>
      <c r="BV1018" s="225"/>
      <c r="BW1018" s="225"/>
      <c r="BX1018" s="226"/>
      <c r="BY1018" s="224"/>
      <c r="BZ1018" s="225"/>
      <c r="CA1018" s="226"/>
      <c r="CB1018" s="224"/>
      <c r="CC1018" s="225"/>
      <c r="CD1018" s="225"/>
      <c r="CE1018" s="225"/>
      <c r="CF1018" s="225"/>
      <c r="CG1018" s="225"/>
      <c r="CH1018" s="225"/>
      <c r="CI1018" s="225"/>
      <c r="CJ1018" s="226"/>
      <c r="CK1018" s="224"/>
      <c r="CL1018" s="225"/>
      <c r="CM1018" s="225"/>
      <c r="CN1018" s="226"/>
      <c r="CO1018" s="8"/>
      <c r="CP1018" s="163"/>
      <c r="CQ1018" s="163"/>
      <c r="CR1018" s="163"/>
      <c r="CS1018" s="163"/>
      <c r="CT1018" s="163"/>
      <c r="CU1018" s="163"/>
      <c r="CV1018" s="163"/>
      <c r="CW1018" s="163"/>
      <c r="CX1018" s="163"/>
    </row>
    <row r="1019" spans="1:102" ht="14.25" customHeight="1" x14ac:dyDescent="0.35">
      <c r="D1019" s="224"/>
      <c r="E1019" s="225"/>
      <c r="F1019" s="225"/>
      <c r="G1019" s="225"/>
      <c r="H1019" s="225"/>
      <c r="I1019" s="225"/>
      <c r="J1019" s="225"/>
      <c r="K1019" s="225"/>
      <c r="L1019" s="225"/>
      <c r="M1019" s="225"/>
      <c r="N1019" s="226"/>
      <c r="O1019" s="224"/>
      <c r="P1019" s="225"/>
      <c r="Q1019" s="225"/>
      <c r="R1019" s="225"/>
      <c r="S1019" s="225"/>
      <c r="T1019" s="225"/>
      <c r="U1019" s="225"/>
      <c r="V1019" s="226"/>
      <c r="W1019" s="224"/>
      <c r="X1019" s="225"/>
      <c r="Y1019" s="225"/>
      <c r="Z1019" s="225"/>
      <c r="AA1019" s="225"/>
      <c r="AB1019" s="225"/>
      <c r="AC1019" s="225"/>
      <c r="AD1019" s="226"/>
      <c r="AE1019" s="224"/>
      <c r="AF1019" s="225"/>
      <c r="AG1019" s="225"/>
      <c r="AH1019" s="225"/>
      <c r="AI1019" s="225"/>
      <c r="AJ1019" s="225"/>
      <c r="AK1019" s="225"/>
      <c r="AL1019" s="226"/>
      <c r="AM1019" s="224"/>
      <c r="AN1019" s="225"/>
      <c r="AO1019" s="225"/>
      <c r="AP1019" s="225"/>
      <c r="AQ1019" s="225"/>
      <c r="AR1019" s="225"/>
      <c r="AS1019" s="225"/>
      <c r="AT1019" s="226"/>
      <c r="AU1019" s="91"/>
      <c r="AV1019" s="224"/>
      <c r="AW1019" s="225"/>
      <c r="AX1019" s="225"/>
      <c r="AY1019" s="225"/>
      <c r="AZ1019" s="225"/>
      <c r="BA1019" s="225"/>
      <c r="BB1019" s="225"/>
      <c r="BC1019" s="225"/>
      <c r="BD1019" s="225"/>
      <c r="BE1019" s="225"/>
      <c r="BF1019" s="225"/>
      <c r="BG1019" s="225"/>
      <c r="BH1019" s="225"/>
      <c r="BI1019" s="225"/>
      <c r="BJ1019" s="226"/>
      <c r="BK1019" s="224"/>
      <c r="BL1019" s="225"/>
      <c r="BM1019" s="225"/>
      <c r="BN1019" s="225"/>
      <c r="BO1019" s="225"/>
      <c r="BP1019" s="225"/>
      <c r="BQ1019" s="226"/>
      <c r="BR1019" s="224"/>
      <c r="BS1019" s="225"/>
      <c r="BT1019" s="225"/>
      <c r="BU1019" s="225"/>
      <c r="BV1019" s="225"/>
      <c r="BW1019" s="225"/>
      <c r="BX1019" s="226"/>
      <c r="BY1019" s="224"/>
      <c r="BZ1019" s="225"/>
      <c r="CA1019" s="226"/>
      <c r="CB1019" s="224"/>
      <c r="CC1019" s="225"/>
      <c r="CD1019" s="225"/>
      <c r="CE1019" s="225"/>
      <c r="CF1019" s="225"/>
      <c r="CG1019" s="225"/>
      <c r="CH1019" s="225"/>
      <c r="CI1019" s="225"/>
      <c r="CJ1019" s="226"/>
      <c r="CK1019" s="224"/>
      <c r="CL1019" s="225"/>
      <c r="CM1019" s="225"/>
      <c r="CN1019" s="226"/>
      <c r="CO1019" s="8"/>
      <c r="CP1019" s="163"/>
      <c r="CQ1019" s="163"/>
      <c r="CR1019" s="163"/>
      <c r="CS1019" s="163"/>
      <c r="CT1019" s="163"/>
      <c r="CU1019" s="163"/>
      <c r="CV1019" s="163"/>
      <c r="CW1019" s="163"/>
      <c r="CX1019" s="163"/>
    </row>
    <row r="1020" spans="1:102" ht="14.25" customHeight="1" x14ac:dyDescent="0.35">
      <c r="D1020" s="224"/>
      <c r="E1020" s="225"/>
      <c r="F1020" s="225"/>
      <c r="G1020" s="225"/>
      <c r="H1020" s="225"/>
      <c r="I1020" s="225"/>
      <c r="J1020" s="225"/>
      <c r="K1020" s="225"/>
      <c r="L1020" s="225"/>
      <c r="M1020" s="225"/>
      <c r="N1020" s="226"/>
      <c r="O1020" s="224"/>
      <c r="P1020" s="225"/>
      <c r="Q1020" s="225"/>
      <c r="R1020" s="225"/>
      <c r="S1020" s="225"/>
      <c r="T1020" s="225"/>
      <c r="U1020" s="225"/>
      <c r="V1020" s="226"/>
      <c r="W1020" s="224"/>
      <c r="X1020" s="225"/>
      <c r="Y1020" s="225"/>
      <c r="Z1020" s="225"/>
      <c r="AA1020" s="225"/>
      <c r="AB1020" s="225"/>
      <c r="AC1020" s="225"/>
      <c r="AD1020" s="226"/>
      <c r="AE1020" s="224"/>
      <c r="AF1020" s="225"/>
      <c r="AG1020" s="225"/>
      <c r="AH1020" s="225"/>
      <c r="AI1020" s="225"/>
      <c r="AJ1020" s="225"/>
      <c r="AK1020" s="225"/>
      <c r="AL1020" s="226"/>
      <c r="AM1020" s="224"/>
      <c r="AN1020" s="225"/>
      <c r="AO1020" s="225"/>
      <c r="AP1020" s="225"/>
      <c r="AQ1020" s="225"/>
      <c r="AR1020" s="225"/>
      <c r="AS1020" s="225"/>
      <c r="AT1020" s="226"/>
      <c r="AU1020" s="91"/>
      <c r="AV1020" s="224"/>
      <c r="AW1020" s="225"/>
      <c r="AX1020" s="225"/>
      <c r="AY1020" s="225"/>
      <c r="AZ1020" s="225"/>
      <c r="BA1020" s="225"/>
      <c r="BB1020" s="225"/>
      <c r="BC1020" s="225"/>
      <c r="BD1020" s="225"/>
      <c r="BE1020" s="225"/>
      <c r="BF1020" s="225"/>
      <c r="BG1020" s="225"/>
      <c r="BH1020" s="225"/>
      <c r="BI1020" s="225"/>
      <c r="BJ1020" s="226"/>
      <c r="BK1020" s="224"/>
      <c r="BL1020" s="225"/>
      <c r="BM1020" s="225"/>
      <c r="BN1020" s="225"/>
      <c r="BO1020" s="225"/>
      <c r="BP1020" s="225"/>
      <c r="BQ1020" s="226"/>
      <c r="BR1020" s="224"/>
      <c r="BS1020" s="225"/>
      <c r="BT1020" s="225"/>
      <c r="BU1020" s="225"/>
      <c r="BV1020" s="225"/>
      <c r="BW1020" s="225"/>
      <c r="BX1020" s="226"/>
      <c r="BY1020" s="224"/>
      <c r="BZ1020" s="225"/>
      <c r="CA1020" s="226"/>
      <c r="CB1020" s="224"/>
      <c r="CC1020" s="225"/>
      <c r="CD1020" s="225"/>
      <c r="CE1020" s="225"/>
      <c r="CF1020" s="225"/>
      <c r="CG1020" s="225"/>
      <c r="CH1020" s="225"/>
      <c r="CI1020" s="225"/>
      <c r="CJ1020" s="226"/>
      <c r="CK1020" s="224"/>
      <c r="CL1020" s="225"/>
      <c r="CM1020" s="225"/>
      <c r="CN1020" s="226"/>
      <c r="CO1020" s="8"/>
      <c r="CP1020" s="163"/>
      <c r="CQ1020" s="163"/>
      <c r="CR1020" s="163"/>
      <c r="CS1020" s="163"/>
      <c r="CT1020" s="163"/>
      <c r="CU1020" s="163"/>
      <c r="CV1020" s="163"/>
      <c r="CW1020" s="163"/>
      <c r="CX1020" s="163"/>
    </row>
    <row r="1021" spans="1:102" ht="14.25" customHeight="1" x14ac:dyDescent="0.35">
      <c r="D1021" s="224"/>
      <c r="E1021" s="225"/>
      <c r="F1021" s="225"/>
      <c r="G1021" s="225"/>
      <c r="H1021" s="225"/>
      <c r="I1021" s="225"/>
      <c r="J1021" s="225"/>
      <c r="K1021" s="225"/>
      <c r="L1021" s="225"/>
      <c r="M1021" s="225"/>
      <c r="N1021" s="226"/>
      <c r="O1021" s="224"/>
      <c r="P1021" s="225"/>
      <c r="Q1021" s="225"/>
      <c r="R1021" s="225"/>
      <c r="S1021" s="225"/>
      <c r="T1021" s="225"/>
      <c r="U1021" s="225"/>
      <c r="V1021" s="226"/>
      <c r="W1021" s="224"/>
      <c r="X1021" s="225"/>
      <c r="Y1021" s="225"/>
      <c r="Z1021" s="225"/>
      <c r="AA1021" s="225"/>
      <c r="AB1021" s="225"/>
      <c r="AC1021" s="225"/>
      <c r="AD1021" s="226"/>
      <c r="AE1021" s="224"/>
      <c r="AF1021" s="225"/>
      <c r="AG1021" s="225"/>
      <c r="AH1021" s="225"/>
      <c r="AI1021" s="225"/>
      <c r="AJ1021" s="225"/>
      <c r="AK1021" s="225"/>
      <c r="AL1021" s="226"/>
      <c r="AM1021" s="224"/>
      <c r="AN1021" s="225"/>
      <c r="AO1021" s="225"/>
      <c r="AP1021" s="225"/>
      <c r="AQ1021" s="225"/>
      <c r="AR1021" s="225"/>
      <c r="AS1021" s="225"/>
      <c r="AT1021" s="226"/>
      <c r="AU1021" s="91"/>
      <c r="AV1021" s="224"/>
      <c r="AW1021" s="225"/>
      <c r="AX1021" s="225"/>
      <c r="AY1021" s="225"/>
      <c r="AZ1021" s="225"/>
      <c r="BA1021" s="225"/>
      <c r="BB1021" s="225"/>
      <c r="BC1021" s="225"/>
      <c r="BD1021" s="225"/>
      <c r="BE1021" s="225"/>
      <c r="BF1021" s="225"/>
      <c r="BG1021" s="225"/>
      <c r="BH1021" s="225"/>
      <c r="BI1021" s="225"/>
      <c r="BJ1021" s="226"/>
      <c r="BK1021" s="224"/>
      <c r="BL1021" s="225"/>
      <c r="BM1021" s="225"/>
      <c r="BN1021" s="225"/>
      <c r="BO1021" s="225"/>
      <c r="BP1021" s="225"/>
      <c r="BQ1021" s="226"/>
      <c r="BR1021" s="224"/>
      <c r="BS1021" s="225"/>
      <c r="BT1021" s="225"/>
      <c r="BU1021" s="225"/>
      <c r="BV1021" s="225"/>
      <c r="BW1021" s="225"/>
      <c r="BX1021" s="226"/>
      <c r="BY1021" s="224"/>
      <c r="BZ1021" s="225"/>
      <c r="CA1021" s="226"/>
      <c r="CB1021" s="224"/>
      <c r="CC1021" s="225"/>
      <c r="CD1021" s="225"/>
      <c r="CE1021" s="225"/>
      <c r="CF1021" s="225"/>
      <c r="CG1021" s="225"/>
      <c r="CH1021" s="225"/>
      <c r="CI1021" s="225"/>
      <c r="CJ1021" s="226"/>
      <c r="CK1021" s="224"/>
      <c r="CL1021" s="225"/>
      <c r="CM1021" s="225"/>
      <c r="CN1021" s="226"/>
      <c r="CO1021" s="8"/>
      <c r="CP1021" s="163"/>
      <c r="CQ1021" s="163"/>
      <c r="CR1021" s="163"/>
      <c r="CS1021" s="163"/>
      <c r="CT1021" s="163"/>
      <c r="CU1021" s="163"/>
      <c r="CV1021" s="163"/>
      <c r="CW1021" s="163"/>
      <c r="CX1021" s="163"/>
    </row>
    <row r="1022" spans="1:102" ht="14.25" customHeight="1" x14ac:dyDescent="0.35">
      <c r="D1022" s="130" t="s">
        <v>822</v>
      </c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91"/>
      <c r="AV1022" s="361" t="s">
        <v>822</v>
      </c>
      <c r="AW1022" s="361"/>
      <c r="AX1022" s="361"/>
      <c r="AY1022" s="361"/>
      <c r="AZ1022" s="361"/>
      <c r="BA1022" s="361"/>
      <c r="BB1022" s="361"/>
      <c r="BC1022" s="361"/>
      <c r="BD1022" s="361"/>
      <c r="BE1022" s="361"/>
      <c r="BF1022" s="361"/>
      <c r="BG1022" s="361"/>
      <c r="BH1022" s="361"/>
      <c r="BI1022" s="361"/>
      <c r="BJ1022" s="361"/>
      <c r="BK1022" s="361"/>
      <c r="BL1022" s="361"/>
      <c r="BM1022" s="361"/>
      <c r="BN1022" s="361"/>
      <c r="BO1022" s="361"/>
      <c r="BP1022" s="361"/>
      <c r="BQ1022" s="361"/>
      <c r="BR1022" s="361"/>
      <c r="BS1022" s="361"/>
      <c r="BT1022" s="361"/>
      <c r="BU1022" s="361"/>
      <c r="BV1022" s="361"/>
      <c r="BW1022" s="361"/>
      <c r="BX1022" s="361"/>
      <c r="BY1022" s="361"/>
      <c r="BZ1022" s="361"/>
      <c r="CA1022" s="361"/>
      <c r="CB1022" s="361"/>
      <c r="CC1022" s="361"/>
      <c r="CD1022" s="361"/>
      <c r="CE1022" s="361"/>
      <c r="CF1022" s="536"/>
      <c r="CG1022" s="536"/>
      <c r="CH1022" s="536"/>
      <c r="CI1022" s="536"/>
      <c r="CJ1022" s="536"/>
      <c r="CK1022" s="536"/>
      <c r="CL1022" s="536"/>
      <c r="CM1022" s="89"/>
      <c r="CN1022" s="89"/>
      <c r="CO1022" s="6"/>
    </row>
    <row r="1023" spans="1:102" ht="14.25" customHeight="1" x14ac:dyDescent="0.35">
      <c r="D1023" s="131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91"/>
      <c r="AV1023" s="131"/>
      <c r="AW1023" s="131"/>
      <c r="AX1023" s="131"/>
      <c r="AY1023" s="131"/>
      <c r="AZ1023" s="131"/>
      <c r="BA1023" s="131"/>
      <c r="BB1023" s="131"/>
      <c r="BC1023" s="131"/>
      <c r="BD1023" s="131"/>
      <c r="BE1023" s="131"/>
      <c r="BF1023" s="131"/>
      <c r="BG1023" s="131"/>
      <c r="BH1023" s="131"/>
      <c r="BI1023" s="131"/>
      <c r="BJ1023" s="131"/>
      <c r="BK1023" s="131"/>
      <c r="BL1023" s="131"/>
      <c r="BM1023" s="131"/>
      <c r="BN1023" s="131"/>
      <c r="BO1023" s="131"/>
      <c r="BP1023" s="131"/>
      <c r="BQ1023" s="131"/>
      <c r="BR1023" s="131"/>
      <c r="BS1023" s="131"/>
      <c r="BT1023" s="131"/>
      <c r="BU1023" s="131"/>
      <c r="BV1023" s="131"/>
      <c r="BW1023" s="131"/>
      <c r="BX1023" s="131"/>
      <c r="BY1023" s="131"/>
      <c r="BZ1023" s="131"/>
      <c r="CA1023" s="131"/>
      <c r="CB1023" s="131"/>
      <c r="CC1023" s="131"/>
      <c r="CD1023" s="131"/>
      <c r="CE1023" s="131"/>
      <c r="CF1023" s="131"/>
      <c r="CG1023" s="131"/>
      <c r="CH1023" s="131"/>
      <c r="CI1023" s="131"/>
      <c r="CJ1023" s="131"/>
      <c r="CK1023" s="131"/>
      <c r="CL1023" s="131"/>
      <c r="CM1023" s="89"/>
      <c r="CN1023" s="89"/>
      <c r="CO1023" s="6"/>
    </row>
    <row r="1024" spans="1:102" ht="14.25" customHeight="1" x14ac:dyDescent="0.35">
      <c r="C1024" s="13"/>
      <c r="D1024" s="244" t="s">
        <v>567</v>
      </c>
      <c r="E1024" s="244"/>
      <c r="F1024" s="244"/>
      <c r="G1024" s="244"/>
      <c r="H1024" s="244"/>
      <c r="I1024" s="244"/>
      <c r="J1024" s="244"/>
      <c r="K1024" s="244"/>
      <c r="L1024" s="244"/>
      <c r="M1024" s="244"/>
      <c r="N1024" s="244"/>
      <c r="O1024" s="244"/>
      <c r="P1024" s="244"/>
      <c r="Q1024" s="244"/>
      <c r="R1024" s="244"/>
      <c r="S1024" s="244"/>
      <c r="T1024" s="244"/>
      <c r="U1024" s="244"/>
      <c r="V1024" s="244"/>
      <c r="W1024" s="244"/>
      <c r="X1024" s="244"/>
      <c r="Y1024" s="244"/>
      <c r="Z1024" s="244"/>
      <c r="AA1024" s="244"/>
      <c r="AB1024" s="244"/>
      <c r="AC1024" s="244"/>
      <c r="AD1024" s="244"/>
      <c r="AE1024" s="244"/>
      <c r="AF1024" s="244"/>
      <c r="AG1024" s="244"/>
      <c r="AH1024" s="244"/>
      <c r="AI1024" s="244"/>
      <c r="AJ1024" s="244"/>
      <c r="AK1024" s="244"/>
      <c r="AL1024" s="244"/>
      <c r="AM1024" s="244"/>
      <c r="AN1024" s="244"/>
      <c r="AO1024" s="244"/>
      <c r="AP1024" s="244"/>
      <c r="AQ1024" s="244"/>
      <c r="AR1024" s="244"/>
      <c r="AS1024" s="244"/>
      <c r="AT1024" s="244"/>
      <c r="AU1024" s="91"/>
      <c r="AV1024" s="260" t="s">
        <v>569</v>
      </c>
      <c r="AW1024" s="260"/>
      <c r="AX1024" s="260"/>
      <c r="AY1024" s="260"/>
      <c r="AZ1024" s="260"/>
      <c r="BA1024" s="260"/>
      <c r="BB1024" s="260"/>
      <c r="BC1024" s="260"/>
      <c r="BD1024" s="260"/>
      <c r="BE1024" s="260"/>
      <c r="BF1024" s="260"/>
      <c r="BG1024" s="260"/>
      <c r="BH1024" s="260"/>
      <c r="BI1024" s="260"/>
      <c r="BJ1024" s="260"/>
      <c r="BK1024" s="260"/>
      <c r="BL1024" s="260"/>
      <c r="BM1024" s="260"/>
      <c r="BN1024" s="260"/>
      <c r="BO1024" s="260"/>
      <c r="BP1024" s="260"/>
      <c r="BQ1024" s="260"/>
      <c r="BR1024" s="260"/>
      <c r="BS1024" s="260"/>
      <c r="BT1024" s="260"/>
      <c r="BU1024" s="260"/>
      <c r="BV1024" s="260"/>
      <c r="BW1024" s="260"/>
      <c r="BX1024" s="260"/>
      <c r="BY1024" s="260"/>
      <c r="BZ1024" s="260"/>
      <c r="CA1024" s="260"/>
      <c r="CB1024" s="260"/>
      <c r="CC1024" s="260"/>
      <c r="CD1024" s="260"/>
      <c r="CE1024" s="260"/>
      <c r="CF1024" s="260"/>
      <c r="CG1024" s="260"/>
      <c r="CH1024" s="260"/>
      <c r="CI1024" s="260"/>
      <c r="CJ1024" s="260"/>
      <c r="CK1024" s="260"/>
      <c r="CL1024" s="260"/>
      <c r="CM1024" s="260"/>
      <c r="CN1024" s="260"/>
      <c r="CO1024" s="6"/>
    </row>
    <row r="1025" spans="3:93" ht="14.25" customHeight="1" x14ac:dyDescent="0.35">
      <c r="C1025" s="13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  <c r="Z1025" s="125"/>
      <c r="AA1025" s="125"/>
      <c r="AB1025" s="125"/>
      <c r="AC1025" s="125"/>
      <c r="AD1025" s="125"/>
      <c r="AE1025" s="125"/>
      <c r="AF1025" s="125"/>
      <c r="AG1025" s="125"/>
      <c r="AH1025" s="125"/>
      <c r="AI1025" s="125"/>
      <c r="AJ1025" s="125"/>
      <c r="AK1025" s="125"/>
      <c r="AL1025" s="125"/>
      <c r="AM1025" s="125"/>
      <c r="AN1025" s="125"/>
      <c r="AO1025" s="125"/>
      <c r="AP1025" s="125"/>
      <c r="AQ1025" s="125"/>
      <c r="AR1025" s="125"/>
      <c r="AS1025" s="125"/>
      <c r="AT1025" s="125"/>
      <c r="AU1025" s="91"/>
      <c r="AV1025" s="260"/>
      <c r="AW1025" s="260"/>
      <c r="AX1025" s="260"/>
      <c r="AY1025" s="260"/>
      <c r="AZ1025" s="260"/>
      <c r="BA1025" s="260"/>
      <c r="BB1025" s="260"/>
      <c r="BC1025" s="260"/>
      <c r="BD1025" s="260"/>
      <c r="BE1025" s="260"/>
      <c r="BF1025" s="260"/>
      <c r="BG1025" s="260"/>
      <c r="BH1025" s="260"/>
      <c r="BI1025" s="260"/>
      <c r="BJ1025" s="260"/>
      <c r="BK1025" s="260"/>
      <c r="BL1025" s="260"/>
      <c r="BM1025" s="260"/>
      <c r="BN1025" s="260"/>
      <c r="BO1025" s="260"/>
      <c r="BP1025" s="260"/>
      <c r="BQ1025" s="260"/>
      <c r="BR1025" s="260"/>
      <c r="BS1025" s="260"/>
      <c r="BT1025" s="260"/>
      <c r="BU1025" s="260"/>
      <c r="BV1025" s="260"/>
      <c r="BW1025" s="260"/>
      <c r="BX1025" s="260"/>
      <c r="BY1025" s="260"/>
      <c r="BZ1025" s="260"/>
      <c r="CA1025" s="260"/>
      <c r="CB1025" s="260"/>
      <c r="CC1025" s="260"/>
      <c r="CD1025" s="260"/>
      <c r="CE1025" s="260"/>
      <c r="CF1025" s="260"/>
      <c r="CG1025" s="260"/>
      <c r="CH1025" s="260"/>
      <c r="CI1025" s="260"/>
      <c r="CJ1025" s="260"/>
      <c r="CK1025" s="260"/>
      <c r="CL1025" s="260"/>
      <c r="CM1025" s="260"/>
      <c r="CN1025" s="260"/>
      <c r="CO1025" s="6"/>
    </row>
    <row r="1026" spans="3:93" ht="14.25" customHeight="1" x14ac:dyDescent="0.35">
      <c r="C1026" s="7"/>
      <c r="D1026" s="215" t="s">
        <v>597</v>
      </c>
      <c r="E1026" s="216"/>
      <c r="F1026" s="216"/>
      <c r="G1026" s="216"/>
      <c r="H1026" s="216"/>
      <c r="I1026" s="216"/>
      <c r="J1026" s="216"/>
      <c r="K1026" s="216"/>
      <c r="L1026" s="216"/>
      <c r="M1026" s="216"/>
      <c r="N1026" s="217"/>
      <c r="O1026" s="215" t="s">
        <v>595</v>
      </c>
      <c r="P1026" s="216"/>
      <c r="Q1026" s="216"/>
      <c r="R1026" s="216"/>
      <c r="S1026" s="216"/>
      <c r="T1026" s="216"/>
      <c r="U1026" s="216"/>
      <c r="V1026" s="217"/>
      <c r="W1026" s="215" t="s">
        <v>596</v>
      </c>
      <c r="X1026" s="216"/>
      <c r="Y1026" s="216"/>
      <c r="Z1026" s="216"/>
      <c r="AA1026" s="216"/>
      <c r="AB1026" s="216"/>
      <c r="AC1026" s="216"/>
      <c r="AD1026" s="217"/>
      <c r="AE1026" s="195" t="s">
        <v>594</v>
      </c>
      <c r="AF1026" s="196"/>
      <c r="AG1026" s="196"/>
      <c r="AH1026" s="196"/>
      <c r="AI1026" s="196"/>
      <c r="AJ1026" s="196"/>
      <c r="AK1026" s="196"/>
      <c r="AL1026" s="196"/>
      <c r="AM1026" s="196"/>
      <c r="AN1026" s="196"/>
      <c r="AO1026" s="196"/>
      <c r="AP1026" s="196"/>
      <c r="AQ1026" s="196"/>
      <c r="AR1026" s="196"/>
      <c r="AS1026" s="196"/>
      <c r="AT1026" s="198"/>
      <c r="AU1026" s="91"/>
      <c r="AV1026" s="215" t="s">
        <v>561</v>
      </c>
      <c r="AW1026" s="216"/>
      <c r="AX1026" s="216"/>
      <c r="AY1026" s="216"/>
      <c r="AZ1026" s="216"/>
      <c r="BA1026" s="216"/>
      <c r="BB1026" s="216"/>
      <c r="BC1026" s="216"/>
      <c r="BD1026" s="216"/>
      <c r="BE1026" s="216"/>
      <c r="BF1026" s="216"/>
      <c r="BG1026" s="216"/>
      <c r="BH1026" s="216"/>
      <c r="BI1026" s="216"/>
      <c r="BJ1026" s="216"/>
      <c r="BK1026" s="197" t="s">
        <v>558</v>
      </c>
      <c r="BL1026" s="197"/>
      <c r="BM1026" s="197"/>
      <c r="BN1026" s="197"/>
      <c r="BO1026" s="197"/>
      <c r="BP1026" s="197"/>
      <c r="BQ1026" s="197"/>
      <c r="BR1026" s="197" t="s">
        <v>559</v>
      </c>
      <c r="BS1026" s="197"/>
      <c r="BT1026" s="197"/>
      <c r="BU1026" s="197"/>
      <c r="BV1026" s="197"/>
      <c r="BW1026" s="197"/>
      <c r="BX1026" s="197"/>
      <c r="BY1026" s="195" t="s">
        <v>562</v>
      </c>
      <c r="BZ1026" s="196"/>
      <c r="CA1026" s="196"/>
      <c r="CB1026" s="196"/>
      <c r="CC1026" s="196"/>
      <c r="CD1026" s="196"/>
      <c r="CE1026" s="196"/>
      <c r="CF1026" s="196"/>
      <c r="CG1026" s="196"/>
      <c r="CH1026" s="196"/>
      <c r="CI1026" s="196"/>
      <c r="CJ1026" s="196"/>
      <c r="CK1026" s="196"/>
      <c r="CL1026" s="196"/>
      <c r="CM1026" s="196"/>
      <c r="CN1026" s="198"/>
      <c r="CO1026" s="6"/>
    </row>
    <row r="1027" spans="3:93" ht="14.25" customHeight="1" x14ac:dyDescent="0.35">
      <c r="C1027" s="7"/>
      <c r="D1027" s="221"/>
      <c r="E1027" s="222"/>
      <c r="F1027" s="222"/>
      <c r="G1027" s="222"/>
      <c r="H1027" s="222"/>
      <c r="I1027" s="222"/>
      <c r="J1027" s="222"/>
      <c r="K1027" s="222"/>
      <c r="L1027" s="222"/>
      <c r="M1027" s="222"/>
      <c r="N1027" s="223"/>
      <c r="O1027" s="221"/>
      <c r="P1027" s="222"/>
      <c r="Q1027" s="222"/>
      <c r="R1027" s="222"/>
      <c r="S1027" s="222"/>
      <c r="T1027" s="222"/>
      <c r="U1027" s="222"/>
      <c r="V1027" s="223"/>
      <c r="W1027" s="221"/>
      <c r="X1027" s="222"/>
      <c r="Y1027" s="222"/>
      <c r="Z1027" s="222"/>
      <c r="AA1027" s="222"/>
      <c r="AB1027" s="222"/>
      <c r="AC1027" s="222"/>
      <c r="AD1027" s="223"/>
      <c r="AE1027" s="195" t="s">
        <v>593</v>
      </c>
      <c r="AF1027" s="196"/>
      <c r="AG1027" s="196"/>
      <c r="AH1027" s="196"/>
      <c r="AI1027" s="196"/>
      <c r="AJ1027" s="196"/>
      <c r="AK1027" s="196"/>
      <c r="AL1027" s="198"/>
      <c r="AM1027" s="195" t="s">
        <v>560</v>
      </c>
      <c r="AN1027" s="196"/>
      <c r="AO1027" s="196"/>
      <c r="AP1027" s="196"/>
      <c r="AQ1027" s="196"/>
      <c r="AR1027" s="196"/>
      <c r="AS1027" s="196"/>
      <c r="AT1027" s="198"/>
      <c r="AU1027" s="91"/>
      <c r="AV1027" s="221"/>
      <c r="AW1027" s="222"/>
      <c r="AX1027" s="222"/>
      <c r="AY1027" s="222"/>
      <c r="AZ1027" s="222"/>
      <c r="BA1027" s="222"/>
      <c r="BB1027" s="222"/>
      <c r="BC1027" s="222"/>
      <c r="BD1027" s="222"/>
      <c r="BE1027" s="222"/>
      <c r="BF1027" s="222"/>
      <c r="BG1027" s="222"/>
      <c r="BH1027" s="222"/>
      <c r="BI1027" s="222"/>
      <c r="BJ1027" s="222"/>
      <c r="BK1027" s="197"/>
      <c r="BL1027" s="197"/>
      <c r="BM1027" s="197"/>
      <c r="BN1027" s="197"/>
      <c r="BO1027" s="197"/>
      <c r="BP1027" s="197"/>
      <c r="BQ1027" s="197"/>
      <c r="BR1027" s="197"/>
      <c r="BS1027" s="197"/>
      <c r="BT1027" s="197"/>
      <c r="BU1027" s="197"/>
      <c r="BV1027" s="197"/>
      <c r="BW1027" s="197"/>
      <c r="BX1027" s="197"/>
      <c r="BY1027" s="195" t="s">
        <v>711</v>
      </c>
      <c r="BZ1027" s="196"/>
      <c r="CA1027" s="198"/>
      <c r="CB1027" s="195" t="s">
        <v>712</v>
      </c>
      <c r="CC1027" s="196"/>
      <c r="CD1027" s="196"/>
      <c r="CE1027" s="196"/>
      <c r="CF1027" s="196"/>
      <c r="CG1027" s="196"/>
      <c r="CH1027" s="196"/>
      <c r="CI1027" s="196"/>
      <c r="CJ1027" s="198"/>
      <c r="CK1027" s="195" t="s">
        <v>565</v>
      </c>
      <c r="CL1027" s="196"/>
      <c r="CM1027" s="196"/>
      <c r="CN1027" s="198"/>
      <c r="CO1027" s="6"/>
    </row>
    <row r="1028" spans="3:93" ht="14.25" customHeight="1" x14ac:dyDescent="0.35">
      <c r="C1028" s="8"/>
      <c r="D1028" s="224" t="s">
        <v>708</v>
      </c>
      <c r="E1028" s="225"/>
      <c r="F1028" s="225"/>
      <c r="G1028" s="225"/>
      <c r="H1028" s="225"/>
      <c r="I1028" s="225"/>
      <c r="J1028" s="225"/>
      <c r="K1028" s="225"/>
      <c r="L1028" s="225"/>
      <c r="M1028" s="225"/>
      <c r="N1028" s="226"/>
      <c r="O1028" s="224"/>
      <c r="P1028" s="225"/>
      <c r="Q1028" s="225"/>
      <c r="R1028" s="225"/>
      <c r="S1028" s="225"/>
      <c r="T1028" s="225"/>
      <c r="U1028" s="225"/>
      <c r="V1028" s="226"/>
      <c r="W1028" s="224"/>
      <c r="X1028" s="225"/>
      <c r="Y1028" s="225"/>
      <c r="Z1028" s="225"/>
      <c r="AA1028" s="225"/>
      <c r="AB1028" s="225"/>
      <c r="AC1028" s="225"/>
      <c r="AD1028" s="226"/>
      <c r="AE1028" s="224"/>
      <c r="AF1028" s="225"/>
      <c r="AG1028" s="225"/>
      <c r="AH1028" s="225"/>
      <c r="AI1028" s="225"/>
      <c r="AJ1028" s="225"/>
      <c r="AK1028" s="225"/>
      <c r="AL1028" s="226"/>
      <c r="AM1028" s="224"/>
      <c r="AN1028" s="225"/>
      <c r="AO1028" s="225"/>
      <c r="AP1028" s="225"/>
      <c r="AQ1028" s="225"/>
      <c r="AR1028" s="225"/>
      <c r="AS1028" s="225"/>
      <c r="AT1028" s="226"/>
      <c r="AU1028" s="91"/>
      <c r="AV1028" s="248">
        <f>SUM(BK1028:BX1028)</f>
        <v>2667</v>
      </c>
      <c r="AW1028" s="225"/>
      <c r="AX1028" s="225"/>
      <c r="AY1028" s="225"/>
      <c r="AZ1028" s="225"/>
      <c r="BA1028" s="225"/>
      <c r="BB1028" s="225"/>
      <c r="BC1028" s="225"/>
      <c r="BD1028" s="225"/>
      <c r="BE1028" s="225"/>
      <c r="BF1028" s="225"/>
      <c r="BG1028" s="225"/>
      <c r="BH1028" s="225"/>
      <c r="BI1028" s="225"/>
      <c r="BJ1028" s="226"/>
      <c r="BK1028" s="248">
        <v>257</v>
      </c>
      <c r="BL1028" s="225"/>
      <c r="BM1028" s="225"/>
      <c r="BN1028" s="225"/>
      <c r="BO1028" s="225"/>
      <c r="BP1028" s="225"/>
      <c r="BQ1028" s="226"/>
      <c r="BR1028" s="248">
        <v>2410</v>
      </c>
      <c r="BS1028" s="225"/>
      <c r="BT1028" s="225"/>
      <c r="BU1028" s="225"/>
      <c r="BV1028" s="225"/>
      <c r="BW1028" s="225"/>
      <c r="BX1028" s="226"/>
      <c r="BY1028" s="248" t="s">
        <v>884</v>
      </c>
      <c r="BZ1028" s="225"/>
      <c r="CA1028" s="226"/>
      <c r="CB1028" s="248"/>
      <c r="CC1028" s="225"/>
      <c r="CD1028" s="225"/>
      <c r="CE1028" s="225"/>
      <c r="CF1028" s="225"/>
      <c r="CG1028" s="225"/>
      <c r="CH1028" s="225"/>
      <c r="CI1028" s="225"/>
      <c r="CJ1028" s="226"/>
      <c r="CK1028" s="224" t="s">
        <v>884</v>
      </c>
      <c r="CL1028" s="225"/>
      <c r="CM1028" s="225"/>
      <c r="CN1028" s="226"/>
      <c r="CO1028" s="6"/>
    </row>
    <row r="1029" spans="3:93" ht="14.25" customHeight="1" x14ac:dyDescent="0.35">
      <c r="C1029" s="8"/>
      <c r="D1029" s="224"/>
      <c r="E1029" s="225"/>
      <c r="F1029" s="225"/>
      <c r="G1029" s="225"/>
      <c r="H1029" s="225"/>
      <c r="I1029" s="225"/>
      <c r="J1029" s="225"/>
      <c r="K1029" s="225"/>
      <c r="L1029" s="225"/>
      <c r="M1029" s="225"/>
      <c r="N1029" s="226"/>
      <c r="O1029" s="224"/>
      <c r="P1029" s="225"/>
      <c r="Q1029" s="225"/>
      <c r="R1029" s="225"/>
      <c r="S1029" s="225"/>
      <c r="T1029" s="225"/>
      <c r="U1029" s="225"/>
      <c r="V1029" s="226"/>
      <c r="W1029" s="224"/>
      <c r="X1029" s="225"/>
      <c r="Y1029" s="225"/>
      <c r="Z1029" s="225"/>
      <c r="AA1029" s="225"/>
      <c r="AB1029" s="225"/>
      <c r="AC1029" s="225"/>
      <c r="AD1029" s="226"/>
      <c r="AE1029" s="224"/>
      <c r="AF1029" s="225"/>
      <c r="AG1029" s="225"/>
      <c r="AH1029" s="225"/>
      <c r="AI1029" s="225"/>
      <c r="AJ1029" s="225"/>
      <c r="AK1029" s="225"/>
      <c r="AL1029" s="226"/>
      <c r="AM1029" s="224"/>
      <c r="AN1029" s="225"/>
      <c r="AO1029" s="225"/>
      <c r="AP1029" s="225"/>
      <c r="AQ1029" s="225"/>
      <c r="AR1029" s="225"/>
      <c r="AS1029" s="225"/>
      <c r="AT1029" s="226"/>
      <c r="AU1029" s="6"/>
      <c r="AV1029" s="224"/>
      <c r="AW1029" s="225"/>
      <c r="AX1029" s="225"/>
      <c r="AY1029" s="225"/>
      <c r="AZ1029" s="225"/>
      <c r="BA1029" s="225"/>
      <c r="BB1029" s="225"/>
      <c r="BC1029" s="225"/>
      <c r="BD1029" s="225"/>
      <c r="BE1029" s="225"/>
      <c r="BF1029" s="225"/>
      <c r="BG1029" s="225"/>
      <c r="BH1029" s="225"/>
      <c r="BI1029" s="225"/>
      <c r="BJ1029" s="226"/>
      <c r="BK1029" s="224"/>
      <c r="BL1029" s="225"/>
      <c r="BM1029" s="225"/>
      <c r="BN1029" s="225"/>
      <c r="BO1029" s="225"/>
      <c r="BP1029" s="225"/>
      <c r="BQ1029" s="226"/>
      <c r="BR1029" s="224"/>
      <c r="BS1029" s="225"/>
      <c r="BT1029" s="225"/>
      <c r="BU1029" s="225"/>
      <c r="BV1029" s="225"/>
      <c r="BW1029" s="225"/>
      <c r="BX1029" s="226"/>
      <c r="BY1029" s="224"/>
      <c r="BZ1029" s="225"/>
      <c r="CA1029" s="226"/>
      <c r="CB1029" s="224"/>
      <c r="CC1029" s="225"/>
      <c r="CD1029" s="225"/>
      <c r="CE1029" s="225"/>
      <c r="CF1029" s="225"/>
      <c r="CG1029" s="225"/>
      <c r="CH1029" s="225"/>
      <c r="CI1029" s="225"/>
      <c r="CJ1029" s="226"/>
      <c r="CK1029" s="224"/>
      <c r="CL1029" s="225"/>
      <c r="CM1029" s="225"/>
      <c r="CN1029" s="226"/>
    </row>
    <row r="1030" spans="3:93" ht="14.25" customHeight="1" x14ac:dyDescent="0.35">
      <c r="C1030" s="8"/>
      <c r="D1030" s="224"/>
      <c r="E1030" s="225"/>
      <c r="F1030" s="225"/>
      <c r="G1030" s="225"/>
      <c r="H1030" s="225"/>
      <c r="I1030" s="225"/>
      <c r="J1030" s="225"/>
      <c r="K1030" s="225"/>
      <c r="L1030" s="225"/>
      <c r="M1030" s="225"/>
      <c r="N1030" s="226"/>
      <c r="O1030" s="224"/>
      <c r="P1030" s="225"/>
      <c r="Q1030" s="225"/>
      <c r="R1030" s="225"/>
      <c r="S1030" s="225"/>
      <c r="T1030" s="225"/>
      <c r="U1030" s="225"/>
      <c r="V1030" s="226"/>
      <c r="W1030" s="224"/>
      <c r="X1030" s="225"/>
      <c r="Y1030" s="225"/>
      <c r="Z1030" s="225"/>
      <c r="AA1030" s="225"/>
      <c r="AB1030" s="225"/>
      <c r="AC1030" s="225"/>
      <c r="AD1030" s="226"/>
      <c r="AE1030" s="224"/>
      <c r="AF1030" s="225"/>
      <c r="AG1030" s="225"/>
      <c r="AH1030" s="225"/>
      <c r="AI1030" s="225"/>
      <c r="AJ1030" s="225"/>
      <c r="AK1030" s="225"/>
      <c r="AL1030" s="226"/>
      <c r="AM1030" s="224"/>
      <c r="AN1030" s="225"/>
      <c r="AO1030" s="225"/>
      <c r="AP1030" s="225"/>
      <c r="AQ1030" s="225"/>
      <c r="AR1030" s="225"/>
      <c r="AS1030" s="225"/>
      <c r="AT1030" s="226"/>
      <c r="AU1030" s="6"/>
      <c r="AV1030" s="224"/>
      <c r="AW1030" s="225"/>
      <c r="AX1030" s="225"/>
      <c r="AY1030" s="225"/>
      <c r="AZ1030" s="225"/>
      <c r="BA1030" s="225"/>
      <c r="BB1030" s="225"/>
      <c r="BC1030" s="225"/>
      <c r="BD1030" s="225"/>
      <c r="BE1030" s="225"/>
      <c r="BF1030" s="225"/>
      <c r="BG1030" s="225"/>
      <c r="BH1030" s="225"/>
      <c r="BI1030" s="225"/>
      <c r="BJ1030" s="226"/>
      <c r="BK1030" s="224"/>
      <c r="BL1030" s="225"/>
      <c r="BM1030" s="225"/>
      <c r="BN1030" s="225"/>
      <c r="BO1030" s="225"/>
      <c r="BP1030" s="225"/>
      <c r="BQ1030" s="226"/>
      <c r="BR1030" s="224"/>
      <c r="BS1030" s="225"/>
      <c r="BT1030" s="225"/>
      <c r="BU1030" s="225"/>
      <c r="BV1030" s="225"/>
      <c r="BW1030" s="225"/>
      <c r="BX1030" s="226"/>
      <c r="BY1030" s="224"/>
      <c r="BZ1030" s="225"/>
      <c r="CA1030" s="226"/>
      <c r="CB1030" s="224"/>
      <c r="CC1030" s="225"/>
      <c r="CD1030" s="225"/>
      <c r="CE1030" s="225"/>
      <c r="CF1030" s="225"/>
      <c r="CG1030" s="225"/>
      <c r="CH1030" s="225"/>
      <c r="CI1030" s="225"/>
      <c r="CJ1030" s="226"/>
      <c r="CK1030" s="224"/>
      <c r="CL1030" s="225"/>
      <c r="CM1030" s="225"/>
      <c r="CN1030" s="226"/>
    </row>
    <row r="1031" spans="3:93" ht="14.25" customHeight="1" x14ac:dyDescent="0.35">
      <c r="C1031" s="8"/>
      <c r="D1031" s="224"/>
      <c r="E1031" s="225"/>
      <c r="F1031" s="225"/>
      <c r="G1031" s="225"/>
      <c r="H1031" s="225"/>
      <c r="I1031" s="225"/>
      <c r="J1031" s="225"/>
      <c r="K1031" s="225"/>
      <c r="L1031" s="225"/>
      <c r="M1031" s="225"/>
      <c r="N1031" s="226"/>
      <c r="O1031" s="224"/>
      <c r="P1031" s="225"/>
      <c r="Q1031" s="225"/>
      <c r="R1031" s="225"/>
      <c r="S1031" s="225"/>
      <c r="T1031" s="225"/>
      <c r="U1031" s="225"/>
      <c r="V1031" s="226"/>
      <c r="W1031" s="224"/>
      <c r="X1031" s="225"/>
      <c r="Y1031" s="225"/>
      <c r="Z1031" s="225"/>
      <c r="AA1031" s="225"/>
      <c r="AB1031" s="225"/>
      <c r="AC1031" s="225"/>
      <c r="AD1031" s="226"/>
      <c r="AE1031" s="224"/>
      <c r="AF1031" s="225"/>
      <c r="AG1031" s="225"/>
      <c r="AH1031" s="225"/>
      <c r="AI1031" s="225"/>
      <c r="AJ1031" s="225"/>
      <c r="AK1031" s="225"/>
      <c r="AL1031" s="226"/>
      <c r="AM1031" s="224"/>
      <c r="AN1031" s="225"/>
      <c r="AO1031" s="225"/>
      <c r="AP1031" s="225"/>
      <c r="AQ1031" s="225"/>
      <c r="AR1031" s="225"/>
      <c r="AS1031" s="225"/>
      <c r="AT1031" s="226"/>
      <c r="AU1031" s="6"/>
      <c r="AV1031" s="224"/>
      <c r="AW1031" s="225"/>
      <c r="AX1031" s="225"/>
      <c r="AY1031" s="225"/>
      <c r="AZ1031" s="225"/>
      <c r="BA1031" s="225"/>
      <c r="BB1031" s="225"/>
      <c r="BC1031" s="225"/>
      <c r="BD1031" s="225"/>
      <c r="BE1031" s="225"/>
      <c r="BF1031" s="225"/>
      <c r="BG1031" s="225"/>
      <c r="BH1031" s="225"/>
      <c r="BI1031" s="225"/>
      <c r="BJ1031" s="226"/>
      <c r="BK1031" s="224"/>
      <c r="BL1031" s="225"/>
      <c r="BM1031" s="225"/>
      <c r="BN1031" s="225"/>
      <c r="BO1031" s="225"/>
      <c r="BP1031" s="225"/>
      <c r="BQ1031" s="226"/>
      <c r="BR1031" s="224"/>
      <c r="BS1031" s="225"/>
      <c r="BT1031" s="225"/>
      <c r="BU1031" s="225"/>
      <c r="BV1031" s="225"/>
      <c r="BW1031" s="225"/>
      <c r="BX1031" s="226"/>
      <c r="BY1031" s="224"/>
      <c r="BZ1031" s="225"/>
      <c r="CA1031" s="226"/>
      <c r="CB1031" s="224"/>
      <c r="CC1031" s="225"/>
      <c r="CD1031" s="225"/>
      <c r="CE1031" s="225"/>
      <c r="CF1031" s="225"/>
      <c r="CG1031" s="225"/>
      <c r="CH1031" s="225"/>
      <c r="CI1031" s="225"/>
      <c r="CJ1031" s="226"/>
      <c r="CK1031" s="224"/>
      <c r="CL1031" s="225"/>
      <c r="CM1031" s="225"/>
      <c r="CN1031" s="226"/>
    </row>
    <row r="1032" spans="3:93" ht="14.25" customHeight="1" x14ac:dyDescent="0.35">
      <c r="C1032" s="8"/>
      <c r="D1032" s="224"/>
      <c r="E1032" s="225"/>
      <c r="F1032" s="225"/>
      <c r="G1032" s="225"/>
      <c r="H1032" s="225"/>
      <c r="I1032" s="225"/>
      <c r="J1032" s="225"/>
      <c r="K1032" s="225"/>
      <c r="L1032" s="225"/>
      <c r="M1032" s="225"/>
      <c r="N1032" s="226"/>
      <c r="O1032" s="224"/>
      <c r="P1032" s="225"/>
      <c r="Q1032" s="225"/>
      <c r="R1032" s="225"/>
      <c r="S1032" s="225"/>
      <c r="T1032" s="225"/>
      <c r="U1032" s="225"/>
      <c r="V1032" s="226"/>
      <c r="W1032" s="224"/>
      <c r="X1032" s="225"/>
      <c r="Y1032" s="225"/>
      <c r="Z1032" s="225"/>
      <c r="AA1032" s="225"/>
      <c r="AB1032" s="225"/>
      <c r="AC1032" s="225"/>
      <c r="AD1032" s="226"/>
      <c r="AE1032" s="224"/>
      <c r="AF1032" s="225"/>
      <c r="AG1032" s="225"/>
      <c r="AH1032" s="225"/>
      <c r="AI1032" s="225"/>
      <c r="AJ1032" s="225"/>
      <c r="AK1032" s="225"/>
      <c r="AL1032" s="226"/>
      <c r="AM1032" s="224"/>
      <c r="AN1032" s="225"/>
      <c r="AO1032" s="225"/>
      <c r="AP1032" s="225"/>
      <c r="AQ1032" s="225"/>
      <c r="AR1032" s="225"/>
      <c r="AS1032" s="225"/>
      <c r="AT1032" s="226"/>
      <c r="AU1032" s="6"/>
      <c r="AV1032" s="224"/>
      <c r="AW1032" s="225"/>
      <c r="AX1032" s="225"/>
      <c r="AY1032" s="225"/>
      <c r="AZ1032" s="225"/>
      <c r="BA1032" s="225"/>
      <c r="BB1032" s="225"/>
      <c r="BC1032" s="225"/>
      <c r="BD1032" s="225"/>
      <c r="BE1032" s="225"/>
      <c r="BF1032" s="225"/>
      <c r="BG1032" s="225"/>
      <c r="BH1032" s="225"/>
      <c r="BI1032" s="225"/>
      <c r="BJ1032" s="226"/>
      <c r="BK1032" s="224"/>
      <c r="BL1032" s="225"/>
      <c r="BM1032" s="225"/>
      <c r="BN1032" s="225"/>
      <c r="BO1032" s="225"/>
      <c r="BP1032" s="225"/>
      <c r="BQ1032" s="226"/>
      <c r="BR1032" s="224"/>
      <c r="BS1032" s="225"/>
      <c r="BT1032" s="225"/>
      <c r="BU1032" s="225"/>
      <c r="BV1032" s="225"/>
      <c r="BW1032" s="225"/>
      <c r="BX1032" s="226"/>
      <c r="BY1032" s="224"/>
      <c r="BZ1032" s="225"/>
      <c r="CA1032" s="226"/>
      <c r="CB1032" s="224"/>
      <c r="CC1032" s="225"/>
      <c r="CD1032" s="225"/>
      <c r="CE1032" s="225"/>
      <c r="CF1032" s="225"/>
      <c r="CG1032" s="225"/>
      <c r="CH1032" s="225"/>
      <c r="CI1032" s="225"/>
      <c r="CJ1032" s="226"/>
      <c r="CK1032" s="224"/>
      <c r="CL1032" s="225"/>
      <c r="CM1032" s="225"/>
      <c r="CN1032" s="226"/>
    </row>
    <row r="1033" spans="3:93" ht="14.25" customHeight="1" x14ac:dyDescent="0.35">
      <c r="C1033" s="8"/>
      <c r="D1033" s="130" t="s">
        <v>822</v>
      </c>
      <c r="E1033" s="130"/>
      <c r="F1033" s="130"/>
      <c r="G1033" s="130"/>
      <c r="H1033" s="130"/>
      <c r="I1033" s="130"/>
      <c r="J1033" s="130"/>
      <c r="K1033" s="130"/>
      <c r="L1033" s="130"/>
      <c r="M1033" s="130"/>
      <c r="N1033" s="130"/>
      <c r="O1033" s="130"/>
      <c r="P1033" s="130"/>
      <c r="Q1033" s="130"/>
      <c r="R1033" s="130"/>
      <c r="S1033" s="130"/>
      <c r="T1033" s="130"/>
      <c r="U1033" s="130"/>
      <c r="V1033" s="130"/>
      <c r="W1033" s="130"/>
      <c r="X1033" s="130"/>
      <c r="Y1033" s="130"/>
      <c r="Z1033" s="130"/>
      <c r="AA1033" s="130"/>
      <c r="AB1033" s="130"/>
      <c r="AC1033" s="130"/>
      <c r="AD1033" s="130"/>
      <c r="AE1033" s="130"/>
      <c r="AF1033" s="130"/>
      <c r="AG1033" s="130"/>
      <c r="AH1033" s="130"/>
      <c r="AI1033" s="130"/>
      <c r="AJ1033" s="130"/>
      <c r="AK1033" s="130"/>
      <c r="AL1033" s="130"/>
      <c r="AM1033" s="130"/>
      <c r="AN1033" s="130"/>
      <c r="AO1033" s="130"/>
      <c r="AP1033" s="130"/>
      <c r="AQ1033" s="130"/>
      <c r="AR1033" s="130"/>
      <c r="AS1033" s="130"/>
      <c r="AT1033" s="130"/>
      <c r="AU1033" s="6"/>
      <c r="AV1033" s="361" t="s">
        <v>822</v>
      </c>
      <c r="AW1033" s="361"/>
      <c r="AX1033" s="361"/>
      <c r="AY1033" s="361"/>
      <c r="AZ1033" s="361"/>
      <c r="BA1033" s="361"/>
      <c r="BB1033" s="361"/>
      <c r="BC1033" s="361"/>
      <c r="BD1033" s="361"/>
      <c r="BE1033" s="361"/>
      <c r="BF1033" s="361"/>
      <c r="BG1033" s="361"/>
      <c r="BH1033" s="361"/>
      <c r="BI1033" s="361"/>
      <c r="BJ1033" s="361"/>
      <c r="BK1033" s="361"/>
      <c r="BL1033" s="361"/>
      <c r="BM1033" s="361"/>
      <c r="BN1033" s="361"/>
      <c r="BO1033" s="361"/>
      <c r="BP1033" s="361"/>
      <c r="BQ1033" s="361"/>
      <c r="BR1033" s="361"/>
      <c r="BS1033" s="361"/>
      <c r="BT1033" s="361"/>
      <c r="BU1033" s="361"/>
      <c r="BV1033" s="361"/>
      <c r="BW1033" s="361"/>
      <c r="BX1033" s="361"/>
      <c r="BY1033" s="361"/>
      <c r="BZ1033" s="361"/>
      <c r="CA1033" s="361"/>
      <c r="CB1033" s="361"/>
      <c r="CC1033" s="361"/>
      <c r="CD1033" s="361"/>
      <c r="CE1033" s="361"/>
      <c r="CF1033" s="536"/>
      <c r="CG1033" s="536"/>
      <c r="CH1033" s="536"/>
      <c r="CI1033" s="536"/>
      <c r="CJ1033" s="536"/>
      <c r="CK1033" s="536"/>
      <c r="CL1033" s="536"/>
      <c r="CM1033" s="89"/>
      <c r="CN1033" s="89"/>
    </row>
    <row r="1034" spans="3:93" ht="14.25" customHeight="1" x14ac:dyDescent="0.35"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146"/>
      <c r="AG1034" s="146"/>
      <c r="AH1034" s="146"/>
      <c r="AI1034" s="146"/>
      <c r="AJ1034" s="146"/>
      <c r="AK1034" s="146"/>
      <c r="AL1034" s="146"/>
      <c r="AM1034" s="146"/>
      <c r="AN1034" s="8"/>
      <c r="AO1034" s="8"/>
      <c r="AP1034" s="8"/>
      <c r="AQ1034" s="8"/>
      <c r="AR1034" s="8"/>
      <c r="AS1034" s="8"/>
      <c r="AT1034" s="8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</row>
    <row r="1035" spans="3:93" ht="14.25" customHeight="1" x14ac:dyDescent="0.35">
      <c r="D1035" s="244" t="s">
        <v>570</v>
      </c>
      <c r="E1035" s="244"/>
      <c r="F1035" s="244"/>
      <c r="G1035" s="244"/>
      <c r="H1035" s="244"/>
      <c r="I1035" s="244"/>
      <c r="J1035" s="244"/>
      <c r="K1035" s="244"/>
      <c r="L1035" s="244"/>
      <c r="M1035" s="244"/>
      <c r="N1035" s="244"/>
      <c r="O1035" s="244"/>
      <c r="P1035" s="244"/>
      <c r="Q1035" s="244"/>
      <c r="R1035" s="244"/>
      <c r="S1035" s="244"/>
      <c r="T1035" s="244"/>
      <c r="U1035" s="244"/>
      <c r="V1035" s="244"/>
      <c r="W1035" s="244"/>
      <c r="X1035" s="244"/>
      <c r="Y1035" s="244"/>
      <c r="Z1035" s="244"/>
      <c r="AA1035" s="244"/>
      <c r="AB1035" s="244"/>
      <c r="AC1035" s="244"/>
      <c r="AD1035" s="244"/>
      <c r="AE1035" s="244"/>
      <c r="AF1035" s="244"/>
      <c r="AG1035" s="244"/>
      <c r="AH1035" s="244"/>
      <c r="AI1035" s="244"/>
      <c r="AJ1035" s="244"/>
      <c r="AK1035" s="244"/>
      <c r="AL1035" s="244"/>
      <c r="AM1035" s="244"/>
      <c r="AN1035" s="244"/>
      <c r="AO1035" s="244"/>
      <c r="AP1035" s="244"/>
      <c r="AQ1035" s="244"/>
      <c r="AR1035" s="244"/>
      <c r="AS1035" s="244"/>
      <c r="AT1035" s="244"/>
      <c r="AU1035" s="6"/>
      <c r="AV1035" s="244" t="s">
        <v>573</v>
      </c>
      <c r="AW1035" s="244"/>
      <c r="AX1035" s="244"/>
      <c r="AY1035" s="244"/>
      <c r="AZ1035" s="244"/>
      <c r="BA1035" s="244"/>
      <c r="BB1035" s="244"/>
      <c r="BC1035" s="244"/>
      <c r="BD1035" s="244"/>
      <c r="BE1035" s="244"/>
      <c r="BF1035" s="244"/>
      <c r="BG1035" s="244"/>
      <c r="BH1035" s="244"/>
      <c r="BI1035" s="244"/>
      <c r="BJ1035" s="244"/>
      <c r="BK1035" s="244"/>
      <c r="BL1035" s="244"/>
      <c r="BM1035" s="244"/>
      <c r="BN1035" s="244"/>
      <c r="BO1035" s="244"/>
      <c r="BP1035" s="244"/>
      <c r="BQ1035" s="244"/>
      <c r="BR1035" s="244"/>
      <c r="BS1035" s="244"/>
      <c r="BT1035" s="244"/>
      <c r="BU1035" s="244"/>
      <c r="BV1035" s="244"/>
      <c r="BW1035" s="244"/>
      <c r="BX1035" s="244"/>
      <c r="BY1035" s="244"/>
      <c r="BZ1035" s="244"/>
      <c r="CA1035" s="244"/>
      <c r="CB1035" s="244"/>
      <c r="CC1035" s="244"/>
      <c r="CD1035" s="244"/>
      <c r="CE1035" s="244"/>
      <c r="CF1035" s="244"/>
      <c r="CG1035" s="244"/>
      <c r="CH1035" s="244"/>
      <c r="CI1035" s="244"/>
      <c r="CJ1035" s="244"/>
      <c r="CK1035" s="244"/>
      <c r="CL1035" s="244"/>
      <c r="CM1035" s="244"/>
      <c r="CN1035" s="244"/>
    </row>
    <row r="1036" spans="3:93" ht="14.25" customHeight="1" x14ac:dyDescent="0.35"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  <c r="Z1036" s="125"/>
      <c r="AA1036" s="125"/>
      <c r="AB1036" s="125"/>
      <c r="AC1036" s="125"/>
      <c r="AD1036" s="125"/>
      <c r="AE1036" s="125"/>
      <c r="AF1036" s="125"/>
      <c r="AG1036" s="125"/>
      <c r="AH1036" s="125"/>
      <c r="AI1036" s="125"/>
      <c r="AJ1036" s="125"/>
      <c r="AK1036" s="125"/>
      <c r="AL1036" s="125"/>
      <c r="AM1036" s="125"/>
      <c r="AN1036" s="125"/>
      <c r="AO1036" s="125"/>
      <c r="AP1036" s="125"/>
      <c r="AQ1036" s="125"/>
      <c r="AR1036" s="125"/>
      <c r="AS1036" s="125"/>
      <c r="AT1036" s="125"/>
      <c r="AU1036" s="6"/>
      <c r="AV1036" s="209"/>
      <c r="AW1036" s="209"/>
      <c r="AX1036" s="209"/>
      <c r="AY1036" s="209"/>
      <c r="AZ1036" s="209"/>
      <c r="BA1036" s="209"/>
      <c r="BB1036" s="209"/>
      <c r="BC1036" s="209"/>
      <c r="BD1036" s="209"/>
      <c r="BE1036" s="209"/>
      <c r="BF1036" s="209"/>
      <c r="BG1036" s="209"/>
      <c r="BH1036" s="209"/>
      <c r="BI1036" s="209"/>
      <c r="BJ1036" s="209"/>
      <c r="BK1036" s="209"/>
      <c r="BL1036" s="209"/>
      <c r="BM1036" s="209"/>
      <c r="BN1036" s="209"/>
      <c r="BO1036" s="209"/>
      <c r="BP1036" s="209"/>
      <c r="BQ1036" s="209"/>
      <c r="BR1036" s="209"/>
      <c r="BS1036" s="209"/>
      <c r="BT1036" s="209"/>
      <c r="BU1036" s="209"/>
      <c r="BV1036" s="209"/>
      <c r="BW1036" s="209"/>
      <c r="BX1036" s="209"/>
      <c r="BY1036" s="209"/>
      <c r="BZ1036" s="209"/>
      <c r="CA1036" s="209"/>
      <c r="CB1036" s="209"/>
      <c r="CC1036" s="209"/>
      <c r="CD1036" s="209"/>
      <c r="CE1036" s="209"/>
      <c r="CF1036" s="209"/>
      <c r="CG1036" s="209"/>
      <c r="CH1036" s="209"/>
      <c r="CI1036" s="209"/>
      <c r="CJ1036" s="209"/>
      <c r="CK1036" s="209"/>
      <c r="CL1036" s="209"/>
      <c r="CM1036" s="209"/>
      <c r="CN1036" s="209"/>
    </row>
    <row r="1037" spans="3:93" ht="14.25" customHeight="1" x14ac:dyDescent="0.35">
      <c r="D1037" s="215" t="s">
        <v>571</v>
      </c>
      <c r="E1037" s="216"/>
      <c r="F1037" s="216"/>
      <c r="G1037" s="216"/>
      <c r="H1037" s="216"/>
      <c r="I1037" s="216"/>
      <c r="J1037" s="216"/>
      <c r="K1037" s="216"/>
      <c r="L1037" s="216"/>
      <c r="M1037" s="216"/>
      <c r="N1037" s="216"/>
      <c r="O1037" s="216"/>
      <c r="P1037" s="216"/>
      <c r="Q1037" s="216"/>
      <c r="R1037" s="216"/>
      <c r="S1037" s="216"/>
      <c r="T1037" s="216"/>
      <c r="U1037" s="216"/>
      <c r="V1037" s="216"/>
      <c r="W1037" s="216"/>
      <c r="X1037" s="217"/>
      <c r="Y1037" s="195" t="s">
        <v>598</v>
      </c>
      <c r="Z1037" s="196"/>
      <c r="AA1037" s="196"/>
      <c r="AB1037" s="196"/>
      <c r="AC1037" s="196"/>
      <c r="AD1037" s="196"/>
      <c r="AE1037" s="196"/>
      <c r="AF1037" s="196"/>
      <c r="AG1037" s="196"/>
      <c r="AH1037" s="196"/>
      <c r="AI1037" s="196"/>
      <c r="AJ1037" s="196"/>
      <c r="AK1037" s="196"/>
      <c r="AL1037" s="196"/>
      <c r="AM1037" s="196"/>
      <c r="AN1037" s="196"/>
      <c r="AO1037" s="196"/>
      <c r="AP1037" s="196"/>
      <c r="AQ1037" s="196"/>
      <c r="AR1037" s="196"/>
      <c r="AS1037" s="196"/>
      <c r="AT1037" s="198"/>
      <c r="AU1037" s="6"/>
      <c r="AV1037" s="215" t="s">
        <v>572</v>
      </c>
      <c r="AW1037" s="216"/>
      <c r="AX1037" s="216"/>
      <c r="AY1037" s="216"/>
      <c r="AZ1037" s="216"/>
      <c r="BA1037" s="216"/>
      <c r="BB1037" s="216"/>
      <c r="BC1037" s="216"/>
      <c r="BD1037" s="216"/>
      <c r="BE1037" s="216"/>
      <c r="BF1037" s="216"/>
      <c r="BG1037" s="216"/>
      <c r="BH1037" s="216"/>
      <c r="BI1037" s="216"/>
      <c r="BJ1037" s="216"/>
      <c r="BK1037" s="216"/>
      <c r="BL1037" s="216"/>
      <c r="BM1037" s="216"/>
      <c r="BN1037" s="216"/>
      <c r="BO1037" s="216"/>
      <c r="BP1037" s="217"/>
      <c r="BQ1037" s="197" t="s">
        <v>121</v>
      </c>
      <c r="BR1037" s="197"/>
      <c r="BS1037" s="197"/>
      <c r="BT1037" s="197"/>
      <c r="BU1037" s="197"/>
      <c r="BV1037" s="197"/>
      <c r="BW1037" s="197"/>
      <c r="BX1037" s="197"/>
      <c r="BY1037" s="197" t="s">
        <v>562</v>
      </c>
      <c r="BZ1037" s="197"/>
      <c r="CA1037" s="197"/>
      <c r="CB1037" s="197"/>
      <c r="CC1037" s="197"/>
      <c r="CD1037" s="197"/>
      <c r="CE1037" s="197"/>
      <c r="CF1037" s="197"/>
      <c r="CG1037" s="197"/>
      <c r="CH1037" s="197"/>
      <c r="CI1037" s="197"/>
      <c r="CJ1037" s="197"/>
      <c r="CK1037" s="197"/>
      <c r="CL1037" s="197"/>
      <c r="CM1037" s="197"/>
      <c r="CN1037" s="197"/>
    </row>
    <row r="1038" spans="3:93" ht="14.25" customHeight="1" x14ac:dyDescent="0.35">
      <c r="D1038" s="221"/>
      <c r="E1038" s="222"/>
      <c r="F1038" s="222"/>
      <c r="G1038" s="222"/>
      <c r="H1038" s="222"/>
      <c r="I1038" s="222"/>
      <c r="J1038" s="222"/>
      <c r="K1038" s="222"/>
      <c r="L1038" s="222"/>
      <c r="M1038" s="222"/>
      <c r="N1038" s="222"/>
      <c r="O1038" s="222"/>
      <c r="P1038" s="222"/>
      <c r="Q1038" s="222"/>
      <c r="R1038" s="222"/>
      <c r="S1038" s="222"/>
      <c r="T1038" s="222"/>
      <c r="U1038" s="222"/>
      <c r="V1038" s="222"/>
      <c r="W1038" s="222"/>
      <c r="X1038" s="223"/>
      <c r="Y1038" s="195" t="s">
        <v>599</v>
      </c>
      <c r="Z1038" s="196"/>
      <c r="AA1038" s="196"/>
      <c r="AB1038" s="196"/>
      <c r="AC1038" s="196"/>
      <c r="AD1038" s="196"/>
      <c r="AE1038" s="196"/>
      <c r="AF1038" s="196"/>
      <c r="AG1038" s="196"/>
      <c r="AH1038" s="196"/>
      <c r="AI1038" s="198"/>
      <c r="AJ1038" s="195" t="s">
        <v>1113</v>
      </c>
      <c r="AK1038" s="196"/>
      <c r="AL1038" s="196"/>
      <c r="AM1038" s="196"/>
      <c r="AN1038" s="196"/>
      <c r="AO1038" s="196"/>
      <c r="AP1038" s="196"/>
      <c r="AQ1038" s="196"/>
      <c r="AR1038" s="196"/>
      <c r="AS1038" s="196"/>
      <c r="AT1038" s="198"/>
      <c r="AU1038" s="6"/>
      <c r="AV1038" s="221"/>
      <c r="AW1038" s="222"/>
      <c r="AX1038" s="222"/>
      <c r="AY1038" s="222"/>
      <c r="AZ1038" s="222"/>
      <c r="BA1038" s="222"/>
      <c r="BB1038" s="222"/>
      <c r="BC1038" s="222"/>
      <c r="BD1038" s="222"/>
      <c r="BE1038" s="222"/>
      <c r="BF1038" s="222"/>
      <c r="BG1038" s="222"/>
      <c r="BH1038" s="222"/>
      <c r="BI1038" s="222"/>
      <c r="BJ1038" s="222"/>
      <c r="BK1038" s="222"/>
      <c r="BL1038" s="222"/>
      <c r="BM1038" s="222"/>
      <c r="BN1038" s="222"/>
      <c r="BO1038" s="222"/>
      <c r="BP1038" s="223"/>
      <c r="BQ1038" s="197"/>
      <c r="BR1038" s="197"/>
      <c r="BS1038" s="197"/>
      <c r="BT1038" s="197"/>
      <c r="BU1038" s="197"/>
      <c r="BV1038" s="197"/>
      <c r="BW1038" s="197"/>
      <c r="BX1038" s="197"/>
      <c r="BY1038" s="197"/>
      <c r="BZ1038" s="197"/>
      <c r="CA1038" s="197"/>
      <c r="CB1038" s="197"/>
      <c r="CC1038" s="197"/>
      <c r="CD1038" s="197"/>
      <c r="CE1038" s="197"/>
      <c r="CF1038" s="197"/>
      <c r="CG1038" s="197"/>
      <c r="CH1038" s="197"/>
      <c r="CI1038" s="197"/>
      <c r="CJ1038" s="197"/>
      <c r="CK1038" s="197"/>
      <c r="CL1038" s="197"/>
      <c r="CM1038" s="197"/>
      <c r="CN1038" s="197"/>
    </row>
    <row r="1039" spans="3:93" ht="14.25" customHeight="1" x14ac:dyDescent="0.35">
      <c r="D1039" s="248">
        <v>680660</v>
      </c>
      <c r="E1039" s="225"/>
      <c r="F1039" s="225"/>
      <c r="G1039" s="225"/>
      <c r="H1039" s="225"/>
      <c r="I1039" s="225"/>
      <c r="J1039" s="225"/>
      <c r="K1039" s="225"/>
      <c r="L1039" s="225"/>
      <c r="M1039" s="225"/>
      <c r="N1039" s="225"/>
      <c r="O1039" s="225"/>
      <c r="P1039" s="225"/>
      <c r="Q1039" s="225"/>
      <c r="R1039" s="225"/>
      <c r="S1039" s="225"/>
      <c r="T1039" s="225"/>
      <c r="U1039" s="225"/>
      <c r="V1039" s="225"/>
      <c r="W1039" s="225"/>
      <c r="X1039" s="226"/>
      <c r="Y1039" s="248">
        <v>620660</v>
      </c>
      <c r="Z1039" s="225"/>
      <c r="AA1039" s="225"/>
      <c r="AB1039" s="225"/>
      <c r="AC1039" s="225"/>
      <c r="AD1039" s="225"/>
      <c r="AE1039" s="225"/>
      <c r="AF1039" s="225"/>
      <c r="AG1039" s="225"/>
      <c r="AH1039" s="225"/>
      <c r="AI1039" s="226"/>
      <c r="AJ1039" s="248">
        <v>60000</v>
      </c>
      <c r="AK1039" s="250"/>
      <c r="AL1039" s="250"/>
      <c r="AM1039" s="250"/>
      <c r="AN1039" s="250"/>
      <c r="AO1039" s="250"/>
      <c r="AP1039" s="250"/>
      <c r="AQ1039" s="250"/>
      <c r="AR1039" s="250"/>
      <c r="AS1039" s="250"/>
      <c r="AT1039" s="251"/>
      <c r="AU1039" s="6"/>
      <c r="AV1039" s="224" t="s">
        <v>967</v>
      </c>
      <c r="AW1039" s="225"/>
      <c r="AX1039" s="225"/>
      <c r="AY1039" s="225"/>
      <c r="AZ1039" s="225"/>
      <c r="BA1039" s="225"/>
      <c r="BB1039" s="225"/>
      <c r="BC1039" s="225"/>
      <c r="BD1039" s="225"/>
      <c r="BE1039" s="225"/>
      <c r="BF1039" s="225"/>
      <c r="BG1039" s="225"/>
      <c r="BH1039" s="225"/>
      <c r="BI1039" s="225"/>
      <c r="BJ1039" s="225"/>
      <c r="BK1039" s="225"/>
      <c r="BL1039" s="225"/>
      <c r="BM1039" s="225"/>
      <c r="BN1039" s="225"/>
      <c r="BO1039" s="225"/>
      <c r="BP1039" s="226"/>
      <c r="BQ1039" s="325">
        <v>29450</v>
      </c>
      <c r="BR1039" s="325"/>
      <c r="BS1039" s="325"/>
      <c r="BT1039" s="325"/>
      <c r="BU1039" s="325"/>
      <c r="BV1039" s="325"/>
      <c r="BW1039" s="325"/>
      <c r="BX1039" s="325"/>
      <c r="BY1039" s="194" t="s">
        <v>968</v>
      </c>
      <c r="BZ1039" s="194"/>
      <c r="CA1039" s="194"/>
      <c r="CB1039" s="194"/>
      <c r="CC1039" s="194"/>
      <c r="CD1039" s="194"/>
      <c r="CE1039" s="194"/>
      <c r="CF1039" s="194"/>
      <c r="CG1039" s="194"/>
      <c r="CH1039" s="194"/>
      <c r="CI1039" s="194"/>
      <c r="CJ1039" s="194"/>
      <c r="CK1039" s="194"/>
      <c r="CL1039" s="194"/>
      <c r="CM1039" s="194"/>
      <c r="CN1039" s="194"/>
    </row>
    <row r="1040" spans="3:93" ht="14.25" customHeight="1" x14ac:dyDescent="0.35">
      <c r="D1040" s="248"/>
      <c r="E1040" s="225"/>
      <c r="F1040" s="225"/>
      <c r="G1040" s="225"/>
      <c r="H1040" s="225"/>
      <c r="I1040" s="225"/>
      <c r="J1040" s="225"/>
      <c r="K1040" s="225"/>
      <c r="L1040" s="225"/>
      <c r="M1040" s="225"/>
      <c r="N1040" s="225"/>
      <c r="O1040" s="225"/>
      <c r="P1040" s="225"/>
      <c r="Q1040" s="225"/>
      <c r="R1040" s="225"/>
      <c r="S1040" s="225"/>
      <c r="T1040" s="225"/>
      <c r="U1040" s="225"/>
      <c r="V1040" s="225"/>
      <c r="W1040" s="225"/>
      <c r="X1040" s="226"/>
      <c r="Y1040" s="224"/>
      <c r="Z1040" s="225"/>
      <c r="AA1040" s="225"/>
      <c r="AB1040" s="225"/>
      <c r="AC1040" s="225"/>
      <c r="AD1040" s="225"/>
      <c r="AE1040" s="225"/>
      <c r="AF1040" s="225"/>
      <c r="AG1040" s="225"/>
      <c r="AH1040" s="225"/>
      <c r="AI1040" s="226"/>
      <c r="AJ1040" s="248"/>
      <c r="AK1040" s="250"/>
      <c r="AL1040" s="250"/>
      <c r="AM1040" s="250"/>
      <c r="AN1040" s="250"/>
      <c r="AO1040" s="250"/>
      <c r="AP1040" s="250"/>
      <c r="AQ1040" s="250"/>
      <c r="AR1040" s="250"/>
      <c r="AS1040" s="250"/>
      <c r="AT1040" s="251"/>
      <c r="AU1040" s="6"/>
      <c r="AV1040" s="224" t="s">
        <v>969</v>
      </c>
      <c r="AW1040" s="225"/>
      <c r="AX1040" s="225"/>
      <c r="AY1040" s="225"/>
      <c r="AZ1040" s="225"/>
      <c r="BA1040" s="225"/>
      <c r="BB1040" s="225"/>
      <c r="BC1040" s="225"/>
      <c r="BD1040" s="225"/>
      <c r="BE1040" s="225"/>
      <c r="BF1040" s="225"/>
      <c r="BG1040" s="225"/>
      <c r="BH1040" s="225"/>
      <c r="BI1040" s="225"/>
      <c r="BJ1040" s="225"/>
      <c r="BK1040" s="225"/>
      <c r="BL1040" s="225"/>
      <c r="BM1040" s="225"/>
      <c r="BN1040" s="225"/>
      <c r="BO1040" s="225"/>
      <c r="BP1040" s="226"/>
      <c r="BQ1040" s="325">
        <v>628</v>
      </c>
      <c r="BR1040" s="325"/>
      <c r="BS1040" s="325"/>
      <c r="BT1040" s="325"/>
      <c r="BU1040" s="325"/>
      <c r="BV1040" s="325"/>
      <c r="BW1040" s="325"/>
      <c r="BX1040" s="325"/>
      <c r="BY1040" s="194" t="s">
        <v>968</v>
      </c>
      <c r="BZ1040" s="194"/>
      <c r="CA1040" s="194"/>
      <c r="CB1040" s="194"/>
      <c r="CC1040" s="194"/>
      <c r="CD1040" s="194"/>
      <c r="CE1040" s="194"/>
      <c r="CF1040" s="194"/>
      <c r="CG1040" s="194"/>
      <c r="CH1040" s="194"/>
      <c r="CI1040" s="194"/>
      <c r="CJ1040" s="194"/>
      <c r="CK1040" s="194"/>
      <c r="CL1040" s="194"/>
      <c r="CM1040" s="194"/>
      <c r="CN1040" s="194"/>
    </row>
    <row r="1041" spans="4:95" ht="14.25" customHeight="1" x14ac:dyDescent="0.35">
      <c r="D1041" s="224"/>
      <c r="E1041" s="225"/>
      <c r="F1041" s="225"/>
      <c r="G1041" s="225"/>
      <c r="H1041" s="225"/>
      <c r="I1041" s="225"/>
      <c r="J1041" s="225"/>
      <c r="K1041" s="225"/>
      <c r="L1041" s="225"/>
      <c r="M1041" s="225"/>
      <c r="N1041" s="225"/>
      <c r="O1041" s="225"/>
      <c r="P1041" s="225"/>
      <c r="Q1041" s="225"/>
      <c r="R1041" s="225"/>
      <c r="S1041" s="225"/>
      <c r="T1041" s="225"/>
      <c r="U1041" s="225"/>
      <c r="V1041" s="225"/>
      <c r="W1041" s="225"/>
      <c r="X1041" s="226"/>
      <c r="Y1041" s="224"/>
      <c r="Z1041" s="225"/>
      <c r="AA1041" s="225"/>
      <c r="AB1041" s="225"/>
      <c r="AC1041" s="225"/>
      <c r="AD1041" s="225"/>
      <c r="AE1041" s="225"/>
      <c r="AF1041" s="225"/>
      <c r="AG1041" s="225"/>
      <c r="AH1041" s="225"/>
      <c r="AI1041" s="226"/>
      <c r="AJ1041" s="224"/>
      <c r="AK1041" s="225"/>
      <c r="AL1041" s="225"/>
      <c r="AM1041" s="225"/>
      <c r="AN1041" s="225"/>
      <c r="AO1041" s="225"/>
      <c r="AP1041" s="225"/>
      <c r="AQ1041" s="225"/>
      <c r="AR1041" s="225"/>
      <c r="AS1041" s="225"/>
      <c r="AT1041" s="226"/>
      <c r="AV1041" s="224" t="s">
        <v>970</v>
      </c>
      <c r="AW1041" s="225"/>
      <c r="AX1041" s="225"/>
      <c r="AY1041" s="225"/>
      <c r="AZ1041" s="225"/>
      <c r="BA1041" s="225"/>
      <c r="BB1041" s="225"/>
      <c r="BC1041" s="225"/>
      <c r="BD1041" s="225"/>
      <c r="BE1041" s="225"/>
      <c r="BF1041" s="225"/>
      <c r="BG1041" s="225"/>
      <c r="BH1041" s="225"/>
      <c r="BI1041" s="225"/>
      <c r="BJ1041" s="225"/>
      <c r="BK1041" s="225"/>
      <c r="BL1041" s="225"/>
      <c r="BM1041" s="225"/>
      <c r="BN1041" s="225"/>
      <c r="BO1041" s="225"/>
      <c r="BP1041" s="226"/>
      <c r="BQ1041" s="325">
        <v>0</v>
      </c>
      <c r="BR1041" s="325"/>
      <c r="BS1041" s="325"/>
      <c r="BT1041" s="325"/>
      <c r="BU1041" s="325"/>
      <c r="BV1041" s="325"/>
      <c r="BW1041" s="325"/>
      <c r="BX1041" s="325"/>
      <c r="BY1041" s="194" t="s">
        <v>968</v>
      </c>
      <c r="BZ1041" s="194"/>
      <c r="CA1041" s="194"/>
      <c r="CB1041" s="194"/>
      <c r="CC1041" s="194"/>
      <c r="CD1041" s="194"/>
      <c r="CE1041" s="194"/>
      <c r="CF1041" s="194"/>
      <c r="CG1041" s="194"/>
      <c r="CH1041" s="194"/>
      <c r="CI1041" s="194"/>
      <c r="CJ1041" s="194"/>
      <c r="CK1041" s="194"/>
      <c r="CL1041" s="194"/>
      <c r="CM1041" s="194"/>
      <c r="CN1041" s="194"/>
    </row>
    <row r="1042" spans="4:95" ht="14.25" customHeight="1" x14ac:dyDescent="0.35">
      <c r="D1042" s="224"/>
      <c r="E1042" s="225"/>
      <c r="F1042" s="225"/>
      <c r="G1042" s="225"/>
      <c r="H1042" s="225"/>
      <c r="I1042" s="225"/>
      <c r="J1042" s="225"/>
      <c r="K1042" s="225"/>
      <c r="L1042" s="225"/>
      <c r="M1042" s="225"/>
      <c r="N1042" s="225"/>
      <c r="O1042" s="225"/>
      <c r="P1042" s="225"/>
      <c r="Q1042" s="225"/>
      <c r="R1042" s="225"/>
      <c r="S1042" s="225"/>
      <c r="T1042" s="225"/>
      <c r="U1042" s="225"/>
      <c r="V1042" s="225"/>
      <c r="W1042" s="225"/>
      <c r="X1042" s="226"/>
      <c r="Y1042" s="224"/>
      <c r="Z1042" s="225"/>
      <c r="AA1042" s="225"/>
      <c r="AB1042" s="225"/>
      <c r="AC1042" s="225"/>
      <c r="AD1042" s="225"/>
      <c r="AE1042" s="225"/>
      <c r="AF1042" s="225"/>
      <c r="AG1042" s="225"/>
      <c r="AH1042" s="225"/>
      <c r="AI1042" s="226"/>
      <c r="AJ1042" s="224"/>
      <c r="AK1042" s="225"/>
      <c r="AL1042" s="225"/>
      <c r="AM1042" s="225"/>
      <c r="AN1042" s="225"/>
      <c r="AO1042" s="225"/>
      <c r="AP1042" s="225"/>
      <c r="AQ1042" s="225"/>
      <c r="AR1042" s="225"/>
      <c r="AS1042" s="225"/>
      <c r="AT1042" s="226"/>
      <c r="AV1042" s="224" t="s">
        <v>971</v>
      </c>
      <c r="AW1042" s="225"/>
      <c r="AX1042" s="225"/>
      <c r="AY1042" s="225"/>
      <c r="AZ1042" s="225"/>
      <c r="BA1042" s="225"/>
      <c r="BB1042" s="225"/>
      <c r="BC1042" s="225"/>
      <c r="BD1042" s="225"/>
      <c r="BE1042" s="225"/>
      <c r="BF1042" s="225"/>
      <c r="BG1042" s="225"/>
      <c r="BH1042" s="225"/>
      <c r="BI1042" s="225"/>
      <c r="BJ1042" s="225"/>
      <c r="BK1042" s="225"/>
      <c r="BL1042" s="225"/>
      <c r="BM1042" s="225"/>
      <c r="BN1042" s="225"/>
      <c r="BO1042" s="225"/>
      <c r="BP1042" s="226"/>
      <c r="BQ1042" s="325">
        <v>0</v>
      </c>
      <c r="BR1042" s="325"/>
      <c r="BS1042" s="325"/>
      <c r="BT1042" s="325"/>
      <c r="BU1042" s="325"/>
      <c r="BV1042" s="325"/>
      <c r="BW1042" s="325"/>
      <c r="BX1042" s="325"/>
      <c r="BY1042" s="194" t="s">
        <v>968</v>
      </c>
      <c r="BZ1042" s="194"/>
      <c r="CA1042" s="194"/>
      <c r="CB1042" s="194"/>
      <c r="CC1042" s="194"/>
      <c r="CD1042" s="194"/>
      <c r="CE1042" s="194"/>
      <c r="CF1042" s="194"/>
      <c r="CG1042" s="194"/>
      <c r="CH1042" s="194"/>
      <c r="CI1042" s="194"/>
      <c r="CJ1042" s="194"/>
      <c r="CK1042" s="194"/>
      <c r="CL1042" s="194"/>
      <c r="CM1042" s="194"/>
      <c r="CN1042" s="194"/>
    </row>
    <row r="1043" spans="4:95" ht="14.25" customHeight="1" x14ac:dyDescent="0.35">
      <c r="D1043" s="224"/>
      <c r="E1043" s="225"/>
      <c r="F1043" s="225"/>
      <c r="G1043" s="225"/>
      <c r="H1043" s="225"/>
      <c r="I1043" s="225"/>
      <c r="J1043" s="225"/>
      <c r="K1043" s="225"/>
      <c r="L1043" s="225"/>
      <c r="M1043" s="225"/>
      <c r="N1043" s="225"/>
      <c r="O1043" s="225"/>
      <c r="P1043" s="225"/>
      <c r="Q1043" s="225"/>
      <c r="R1043" s="225"/>
      <c r="S1043" s="225"/>
      <c r="T1043" s="225"/>
      <c r="U1043" s="225"/>
      <c r="V1043" s="225"/>
      <c r="W1043" s="225"/>
      <c r="X1043" s="226"/>
      <c r="Y1043" s="224"/>
      <c r="Z1043" s="225"/>
      <c r="AA1043" s="225"/>
      <c r="AB1043" s="225"/>
      <c r="AC1043" s="225"/>
      <c r="AD1043" s="225"/>
      <c r="AE1043" s="225"/>
      <c r="AF1043" s="225"/>
      <c r="AG1043" s="225"/>
      <c r="AH1043" s="225"/>
      <c r="AI1043" s="226"/>
      <c r="AJ1043" s="224"/>
      <c r="AK1043" s="225"/>
      <c r="AL1043" s="225"/>
      <c r="AM1043" s="225"/>
      <c r="AN1043" s="225"/>
      <c r="AO1043" s="225"/>
      <c r="AP1043" s="225"/>
      <c r="AQ1043" s="225"/>
      <c r="AR1043" s="225"/>
      <c r="AS1043" s="225"/>
      <c r="AT1043" s="226"/>
      <c r="AV1043" s="224" t="s">
        <v>972</v>
      </c>
      <c r="AW1043" s="225"/>
      <c r="AX1043" s="225"/>
      <c r="AY1043" s="225"/>
      <c r="AZ1043" s="225"/>
      <c r="BA1043" s="225"/>
      <c r="BB1043" s="225"/>
      <c r="BC1043" s="225"/>
      <c r="BD1043" s="225"/>
      <c r="BE1043" s="225"/>
      <c r="BF1043" s="225"/>
      <c r="BG1043" s="225"/>
      <c r="BH1043" s="225"/>
      <c r="BI1043" s="225"/>
      <c r="BJ1043" s="225"/>
      <c r="BK1043" s="225"/>
      <c r="BL1043" s="225"/>
      <c r="BM1043" s="225"/>
      <c r="BN1043" s="225"/>
      <c r="BO1043" s="225"/>
      <c r="BP1043" s="226"/>
      <c r="BQ1043" s="245">
        <v>25</v>
      </c>
      <c r="BR1043" s="246"/>
      <c r="BS1043" s="246"/>
      <c r="BT1043" s="246"/>
      <c r="BU1043" s="246"/>
      <c r="BV1043" s="246"/>
      <c r="BW1043" s="246"/>
      <c r="BX1043" s="247"/>
      <c r="BY1043" s="194" t="s">
        <v>968</v>
      </c>
      <c r="BZ1043" s="194"/>
      <c r="CA1043" s="194"/>
      <c r="CB1043" s="194"/>
      <c r="CC1043" s="194"/>
      <c r="CD1043" s="194"/>
      <c r="CE1043" s="194"/>
      <c r="CF1043" s="194"/>
      <c r="CG1043" s="194"/>
      <c r="CH1043" s="194"/>
      <c r="CI1043" s="194"/>
      <c r="CJ1043" s="194"/>
      <c r="CK1043" s="194"/>
      <c r="CL1043" s="194"/>
      <c r="CM1043" s="194"/>
      <c r="CN1043" s="194"/>
    </row>
    <row r="1044" spans="4:95" ht="14.25" customHeight="1" x14ac:dyDescent="0.35">
      <c r="D1044" s="224"/>
      <c r="E1044" s="225"/>
      <c r="F1044" s="225"/>
      <c r="G1044" s="225"/>
      <c r="H1044" s="225"/>
      <c r="I1044" s="225"/>
      <c r="J1044" s="225"/>
      <c r="K1044" s="225"/>
      <c r="L1044" s="225"/>
      <c r="M1044" s="225"/>
      <c r="N1044" s="225"/>
      <c r="O1044" s="225"/>
      <c r="P1044" s="225"/>
      <c r="Q1044" s="225"/>
      <c r="R1044" s="225"/>
      <c r="S1044" s="225"/>
      <c r="T1044" s="225"/>
      <c r="U1044" s="225"/>
      <c r="V1044" s="225"/>
      <c r="W1044" s="225"/>
      <c r="X1044" s="226"/>
      <c r="Y1044" s="224"/>
      <c r="Z1044" s="225"/>
      <c r="AA1044" s="225"/>
      <c r="AB1044" s="225"/>
      <c r="AC1044" s="225"/>
      <c r="AD1044" s="225"/>
      <c r="AE1044" s="225"/>
      <c r="AF1044" s="225"/>
      <c r="AG1044" s="225"/>
      <c r="AH1044" s="225"/>
      <c r="AI1044" s="226"/>
      <c r="AJ1044" s="224"/>
      <c r="AK1044" s="225"/>
      <c r="AL1044" s="225"/>
      <c r="AM1044" s="225"/>
      <c r="AN1044" s="225"/>
      <c r="AO1044" s="225"/>
      <c r="AP1044" s="225"/>
      <c r="AQ1044" s="225"/>
      <c r="AR1044" s="225"/>
      <c r="AS1044" s="225"/>
      <c r="AT1044" s="226"/>
      <c r="AV1044" s="224" t="s">
        <v>973</v>
      </c>
      <c r="AW1044" s="225"/>
      <c r="AX1044" s="225"/>
      <c r="AY1044" s="225"/>
      <c r="AZ1044" s="225"/>
      <c r="BA1044" s="225"/>
      <c r="BB1044" s="225"/>
      <c r="BC1044" s="225"/>
      <c r="BD1044" s="225"/>
      <c r="BE1044" s="225"/>
      <c r="BF1044" s="225"/>
      <c r="BG1044" s="225"/>
      <c r="BH1044" s="225"/>
      <c r="BI1044" s="225"/>
      <c r="BJ1044" s="225"/>
      <c r="BK1044" s="225"/>
      <c r="BL1044" s="225"/>
      <c r="BM1044" s="225"/>
      <c r="BN1044" s="225"/>
      <c r="BO1044" s="225"/>
      <c r="BP1044" s="226"/>
      <c r="BQ1044" s="245">
        <v>31</v>
      </c>
      <c r="BR1044" s="246"/>
      <c r="BS1044" s="246"/>
      <c r="BT1044" s="246"/>
      <c r="BU1044" s="246"/>
      <c r="BV1044" s="246"/>
      <c r="BW1044" s="246"/>
      <c r="BX1044" s="247"/>
      <c r="BY1044" s="194" t="s">
        <v>968</v>
      </c>
      <c r="BZ1044" s="194"/>
      <c r="CA1044" s="194"/>
      <c r="CB1044" s="194"/>
      <c r="CC1044" s="194"/>
      <c r="CD1044" s="194"/>
      <c r="CE1044" s="194"/>
      <c r="CF1044" s="194"/>
      <c r="CG1044" s="194"/>
      <c r="CH1044" s="194"/>
      <c r="CI1044" s="194"/>
      <c r="CJ1044" s="194"/>
      <c r="CK1044" s="194"/>
      <c r="CL1044" s="194"/>
      <c r="CM1044" s="194"/>
      <c r="CN1044" s="194"/>
    </row>
    <row r="1045" spans="4:95" ht="14.25" customHeight="1" x14ac:dyDescent="0.35">
      <c r="D1045" s="224"/>
      <c r="E1045" s="225"/>
      <c r="F1045" s="225"/>
      <c r="G1045" s="225"/>
      <c r="H1045" s="225"/>
      <c r="I1045" s="225"/>
      <c r="J1045" s="225"/>
      <c r="K1045" s="225"/>
      <c r="L1045" s="225"/>
      <c r="M1045" s="225"/>
      <c r="N1045" s="225"/>
      <c r="O1045" s="225"/>
      <c r="P1045" s="225"/>
      <c r="Q1045" s="225"/>
      <c r="R1045" s="225"/>
      <c r="S1045" s="225"/>
      <c r="T1045" s="225"/>
      <c r="U1045" s="225"/>
      <c r="V1045" s="225"/>
      <c r="W1045" s="225"/>
      <c r="X1045" s="226"/>
      <c r="Y1045" s="224"/>
      <c r="Z1045" s="225"/>
      <c r="AA1045" s="225"/>
      <c r="AB1045" s="225"/>
      <c r="AC1045" s="225"/>
      <c r="AD1045" s="225"/>
      <c r="AE1045" s="225"/>
      <c r="AF1045" s="225"/>
      <c r="AG1045" s="225"/>
      <c r="AH1045" s="225"/>
      <c r="AI1045" s="226"/>
      <c r="AJ1045" s="224"/>
      <c r="AK1045" s="225"/>
      <c r="AL1045" s="225"/>
      <c r="AM1045" s="225"/>
      <c r="AN1045" s="225"/>
      <c r="AO1045" s="225"/>
      <c r="AP1045" s="225"/>
      <c r="AQ1045" s="225"/>
      <c r="AR1045" s="225"/>
      <c r="AS1045" s="225"/>
      <c r="AT1045" s="226"/>
      <c r="AV1045" s="224" t="s">
        <v>974</v>
      </c>
      <c r="AW1045" s="225"/>
      <c r="AX1045" s="225"/>
      <c r="AY1045" s="225"/>
      <c r="AZ1045" s="225"/>
      <c r="BA1045" s="225"/>
      <c r="BB1045" s="225"/>
      <c r="BC1045" s="225"/>
      <c r="BD1045" s="225"/>
      <c r="BE1045" s="225"/>
      <c r="BF1045" s="225"/>
      <c r="BG1045" s="225"/>
      <c r="BH1045" s="225"/>
      <c r="BI1045" s="225"/>
      <c r="BJ1045" s="225"/>
      <c r="BK1045" s="225"/>
      <c r="BL1045" s="225"/>
      <c r="BM1045" s="225"/>
      <c r="BN1045" s="225"/>
      <c r="BO1045" s="225"/>
      <c r="BP1045" s="226"/>
      <c r="BQ1045" s="245">
        <v>60</v>
      </c>
      <c r="BR1045" s="246"/>
      <c r="BS1045" s="246"/>
      <c r="BT1045" s="246"/>
      <c r="BU1045" s="246"/>
      <c r="BV1045" s="246"/>
      <c r="BW1045" s="246"/>
      <c r="BX1045" s="247"/>
      <c r="BY1045" s="194" t="s">
        <v>968</v>
      </c>
      <c r="BZ1045" s="194"/>
      <c r="CA1045" s="194"/>
      <c r="CB1045" s="194"/>
      <c r="CC1045" s="194"/>
      <c r="CD1045" s="194"/>
      <c r="CE1045" s="194"/>
      <c r="CF1045" s="194"/>
      <c r="CG1045" s="194"/>
      <c r="CH1045" s="194"/>
      <c r="CI1045" s="194"/>
      <c r="CJ1045" s="194"/>
      <c r="CK1045" s="194"/>
      <c r="CL1045" s="194"/>
      <c r="CM1045" s="194"/>
      <c r="CN1045" s="194"/>
    </row>
    <row r="1046" spans="4:95" ht="14.25" customHeight="1" x14ac:dyDescent="0.35">
      <c r="D1046" s="224"/>
      <c r="E1046" s="225"/>
      <c r="F1046" s="225"/>
      <c r="G1046" s="225"/>
      <c r="H1046" s="225"/>
      <c r="I1046" s="225"/>
      <c r="J1046" s="225"/>
      <c r="K1046" s="225"/>
      <c r="L1046" s="225"/>
      <c r="M1046" s="225"/>
      <c r="N1046" s="225"/>
      <c r="O1046" s="225"/>
      <c r="P1046" s="225"/>
      <c r="Q1046" s="225"/>
      <c r="R1046" s="225"/>
      <c r="S1046" s="225"/>
      <c r="T1046" s="225"/>
      <c r="U1046" s="225"/>
      <c r="V1046" s="225"/>
      <c r="W1046" s="225"/>
      <c r="X1046" s="226"/>
      <c r="Y1046" s="224"/>
      <c r="Z1046" s="225"/>
      <c r="AA1046" s="225"/>
      <c r="AB1046" s="225"/>
      <c r="AC1046" s="225"/>
      <c r="AD1046" s="225"/>
      <c r="AE1046" s="225"/>
      <c r="AF1046" s="225"/>
      <c r="AG1046" s="225"/>
      <c r="AH1046" s="225"/>
      <c r="AI1046" s="226"/>
      <c r="AJ1046" s="224"/>
      <c r="AK1046" s="225"/>
      <c r="AL1046" s="225"/>
      <c r="AM1046" s="225"/>
      <c r="AN1046" s="225"/>
      <c r="AO1046" s="225"/>
      <c r="AP1046" s="225"/>
      <c r="AQ1046" s="225"/>
      <c r="AR1046" s="225"/>
      <c r="AS1046" s="225"/>
      <c r="AT1046" s="226"/>
      <c r="AV1046" s="224" t="s">
        <v>975</v>
      </c>
      <c r="AW1046" s="225"/>
      <c r="AX1046" s="225"/>
      <c r="AY1046" s="225"/>
      <c r="AZ1046" s="225"/>
      <c r="BA1046" s="225"/>
      <c r="BB1046" s="225"/>
      <c r="BC1046" s="225"/>
      <c r="BD1046" s="225"/>
      <c r="BE1046" s="225"/>
      <c r="BF1046" s="225"/>
      <c r="BG1046" s="225"/>
      <c r="BH1046" s="225"/>
      <c r="BI1046" s="225"/>
      <c r="BJ1046" s="225"/>
      <c r="BK1046" s="225"/>
      <c r="BL1046" s="225"/>
      <c r="BM1046" s="225"/>
      <c r="BN1046" s="225"/>
      <c r="BO1046" s="225"/>
      <c r="BP1046" s="226"/>
      <c r="BQ1046" s="245">
        <v>30</v>
      </c>
      <c r="BR1046" s="246"/>
      <c r="BS1046" s="246"/>
      <c r="BT1046" s="246"/>
      <c r="BU1046" s="246"/>
      <c r="BV1046" s="246"/>
      <c r="BW1046" s="246"/>
      <c r="BX1046" s="247"/>
      <c r="BY1046" s="194" t="s">
        <v>968</v>
      </c>
      <c r="BZ1046" s="194"/>
      <c r="CA1046" s="194"/>
      <c r="CB1046" s="194"/>
      <c r="CC1046" s="194"/>
      <c r="CD1046" s="194"/>
      <c r="CE1046" s="194"/>
      <c r="CF1046" s="194"/>
      <c r="CG1046" s="194"/>
      <c r="CH1046" s="194"/>
      <c r="CI1046" s="194"/>
      <c r="CJ1046" s="194"/>
      <c r="CK1046" s="194"/>
      <c r="CL1046" s="194"/>
      <c r="CM1046" s="194"/>
      <c r="CN1046" s="194"/>
    </row>
    <row r="1047" spans="4:95" ht="14.25" customHeight="1" x14ac:dyDescent="0.35">
      <c r="D1047" s="130" t="s">
        <v>822</v>
      </c>
      <c r="E1047" s="130"/>
      <c r="F1047" s="130"/>
      <c r="G1047" s="130"/>
      <c r="H1047" s="130"/>
      <c r="I1047" s="130"/>
      <c r="J1047" s="130"/>
      <c r="K1047" s="130"/>
      <c r="L1047" s="130"/>
      <c r="M1047" s="130"/>
      <c r="N1047" s="130"/>
      <c r="O1047" s="130"/>
      <c r="P1047" s="130"/>
      <c r="Q1047" s="130"/>
      <c r="R1047" s="130"/>
      <c r="S1047" s="130"/>
      <c r="T1047" s="130"/>
      <c r="U1047" s="130"/>
      <c r="V1047" s="130"/>
      <c r="W1047" s="130"/>
      <c r="X1047" s="130"/>
      <c r="Y1047" s="130"/>
      <c r="Z1047" s="130"/>
      <c r="AA1047" s="130"/>
      <c r="AB1047" s="130"/>
      <c r="AC1047" s="130"/>
      <c r="AD1047" s="130"/>
      <c r="AE1047" s="130"/>
      <c r="AF1047" s="130"/>
      <c r="AG1047" s="130"/>
      <c r="AH1047" s="130"/>
      <c r="AI1047" s="130"/>
      <c r="AJ1047" s="130"/>
      <c r="AK1047" s="130"/>
      <c r="AL1047" s="130"/>
      <c r="AM1047" s="130"/>
      <c r="AN1047" s="130"/>
      <c r="AO1047" s="130"/>
      <c r="AP1047" s="130"/>
      <c r="AQ1047" s="130"/>
      <c r="AR1047" s="130"/>
      <c r="AS1047" s="130"/>
      <c r="AT1047" s="130"/>
      <c r="AV1047" s="361" t="s">
        <v>822</v>
      </c>
      <c r="AW1047" s="361"/>
      <c r="AX1047" s="361"/>
      <c r="AY1047" s="361"/>
      <c r="AZ1047" s="361"/>
      <c r="BA1047" s="361"/>
      <c r="BB1047" s="361"/>
      <c r="BC1047" s="361"/>
      <c r="BD1047" s="361"/>
      <c r="BE1047" s="361"/>
      <c r="BF1047" s="361"/>
      <c r="BG1047" s="361"/>
      <c r="BH1047" s="361"/>
      <c r="BI1047" s="361"/>
      <c r="BJ1047" s="361"/>
      <c r="BK1047" s="361"/>
      <c r="BL1047" s="361"/>
      <c r="BM1047" s="361"/>
      <c r="BN1047" s="361"/>
      <c r="BO1047" s="361"/>
      <c r="BP1047" s="361"/>
      <c r="BQ1047" s="361"/>
      <c r="BR1047" s="361"/>
      <c r="BS1047" s="361"/>
      <c r="BT1047" s="361"/>
      <c r="BU1047" s="361"/>
      <c r="BV1047" s="361"/>
      <c r="BW1047" s="361"/>
      <c r="BX1047" s="361"/>
      <c r="BY1047" s="361"/>
      <c r="BZ1047" s="361"/>
      <c r="CA1047" s="361"/>
      <c r="CB1047" s="361"/>
      <c r="CC1047" s="361"/>
      <c r="CD1047" s="361"/>
      <c r="CE1047" s="361"/>
      <c r="CF1047" s="536"/>
      <c r="CG1047" s="536"/>
      <c r="CH1047" s="536"/>
      <c r="CI1047" s="536"/>
      <c r="CJ1047" s="536"/>
      <c r="CK1047" s="536"/>
      <c r="CL1047" s="536"/>
    </row>
    <row r="1048" spans="4:95" ht="14.25" customHeight="1" x14ac:dyDescent="0.35"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6"/>
    </row>
    <row r="1049" spans="4:95" ht="14.25" customHeight="1" x14ac:dyDescent="0.35">
      <c r="D1049" s="621" t="s">
        <v>576</v>
      </c>
      <c r="E1049" s="621"/>
      <c r="F1049" s="621"/>
      <c r="G1049" s="621"/>
      <c r="H1049" s="621"/>
      <c r="I1049" s="621"/>
      <c r="J1049" s="621"/>
      <c r="K1049" s="621"/>
      <c r="L1049" s="621"/>
      <c r="M1049" s="621"/>
      <c r="N1049" s="621"/>
      <c r="O1049" s="621"/>
      <c r="P1049" s="621"/>
      <c r="Q1049" s="621"/>
      <c r="R1049" s="621"/>
      <c r="S1049" s="621"/>
      <c r="T1049" s="621"/>
      <c r="U1049" s="621"/>
      <c r="V1049" s="621"/>
      <c r="W1049" s="621"/>
      <c r="X1049" s="621"/>
      <c r="Y1049" s="621"/>
      <c r="Z1049" s="621"/>
      <c r="AA1049" s="621"/>
      <c r="AB1049" s="621"/>
      <c r="AC1049" s="621"/>
      <c r="AD1049" s="621"/>
      <c r="AE1049" s="621"/>
      <c r="AF1049" s="621"/>
      <c r="AG1049" s="621"/>
      <c r="AH1049" s="621"/>
      <c r="AI1049" s="621"/>
      <c r="AJ1049" s="621"/>
      <c r="AK1049" s="621"/>
      <c r="AL1049" s="621"/>
      <c r="AM1049" s="621"/>
      <c r="AN1049" s="621"/>
      <c r="AO1049" s="621"/>
      <c r="AP1049" s="621"/>
      <c r="AQ1049" s="621"/>
      <c r="AR1049" s="621"/>
      <c r="AS1049" s="621"/>
      <c r="AT1049" s="621"/>
      <c r="AU1049" s="621"/>
      <c r="AV1049" s="621"/>
      <c r="AW1049" s="621"/>
      <c r="AX1049" s="621"/>
      <c r="AY1049" s="621"/>
      <c r="AZ1049" s="621"/>
      <c r="BA1049" s="621"/>
      <c r="BB1049" s="621"/>
      <c r="BC1049" s="621"/>
      <c r="BD1049" s="621"/>
      <c r="BE1049" s="621"/>
      <c r="BF1049" s="621"/>
      <c r="BG1049" s="621"/>
      <c r="BH1049" s="621"/>
      <c r="BI1049" s="621"/>
      <c r="BJ1049" s="621"/>
      <c r="BK1049" s="621"/>
      <c r="BL1049" s="621"/>
      <c r="BM1049" s="621"/>
      <c r="BN1049" s="621"/>
      <c r="BO1049" s="621"/>
      <c r="BP1049" s="621"/>
      <c r="BQ1049" s="621"/>
      <c r="BR1049" s="621"/>
      <c r="BS1049" s="621"/>
      <c r="BT1049" s="621"/>
      <c r="BU1049" s="621"/>
      <c r="BV1049" s="621"/>
      <c r="BW1049" s="621"/>
      <c r="BX1049" s="621"/>
      <c r="BY1049" s="621"/>
      <c r="BZ1049" s="621"/>
      <c r="CA1049" s="621"/>
      <c r="CB1049" s="621"/>
      <c r="CC1049" s="621"/>
      <c r="CD1049" s="621"/>
      <c r="CE1049" s="621"/>
      <c r="CF1049" s="621"/>
      <c r="CG1049" s="621"/>
      <c r="CH1049" s="621"/>
      <c r="CI1049" s="621"/>
      <c r="CJ1049" s="621"/>
      <c r="CK1049" s="621"/>
      <c r="CL1049" s="621"/>
      <c r="CM1049" s="621"/>
      <c r="CN1049" s="621"/>
    </row>
    <row r="1050" spans="4:95" ht="14.25" customHeight="1" x14ac:dyDescent="0.35">
      <c r="D1050" s="621"/>
      <c r="E1050" s="621"/>
      <c r="F1050" s="621"/>
      <c r="G1050" s="621"/>
      <c r="H1050" s="621"/>
      <c r="I1050" s="621"/>
      <c r="J1050" s="621"/>
      <c r="K1050" s="621"/>
      <c r="L1050" s="621"/>
      <c r="M1050" s="621"/>
      <c r="N1050" s="621"/>
      <c r="O1050" s="621"/>
      <c r="P1050" s="621"/>
      <c r="Q1050" s="621"/>
      <c r="R1050" s="621"/>
      <c r="S1050" s="621"/>
      <c r="T1050" s="621"/>
      <c r="U1050" s="621"/>
      <c r="V1050" s="621"/>
      <c r="W1050" s="621"/>
      <c r="X1050" s="621"/>
      <c r="Y1050" s="621"/>
      <c r="Z1050" s="621"/>
      <c r="AA1050" s="621"/>
      <c r="AB1050" s="621"/>
      <c r="AC1050" s="621"/>
      <c r="AD1050" s="621"/>
      <c r="AE1050" s="621"/>
      <c r="AF1050" s="621"/>
      <c r="AG1050" s="621"/>
      <c r="AH1050" s="621"/>
      <c r="AI1050" s="621"/>
      <c r="AJ1050" s="621"/>
      <c r="AK1050" s="621"/>
      <c r="AL1050" s="621"/>
      <c r="AM1050" s="621"/>
      <c r="AN1050" s="621"/>
      <c r="AO1050" s="621"/>
      <c r="AP1050" s="621"/>
      <c r="AQ1050" s="621"/>
      <c r="AR1050" s="621"/>
      <c r="AS1050" s="621"/>
      <c r="AT1050" s="621"/>
      <c r="AU1050" s="621"/>
      <c r="AV1050" s="621"/>
      <c r="AW1050" s="621"/>
      <c r="AX1050" s="621"/>
      <c r="AY1050" s="621"/>
      <c r="AZ1050" s="621"/>
      <c r="BA1050" s="621"/>
      <c r="BB1050" s="621"/>
      <c r="BC1050" s="621"/>
      <c r="BD1050" s="621"/>
      <c r="BE1050" s="621"/>
      <c r="BF1050" s="621"/>
      <c r="BG1050" s="621"/>
      <c r="BH1050" s="621"/>
      <c r="BI1050" s="621"/>
      <c r="BJ1050" s="621"/>
      <c r="BK1050" s="621"/>
      <c r="BL1050" s="621"/>
      <c r="BM1050" s="621"/>
      <c r="BN1050" s="621"/>
      <c r="BO1050" s="621"/>
      <c r="BP1050" s="621"/>
      <c r="BQ1050" s="621"/>
      <c r="BR1050" s="621"/>
      <c r="BS1050" s="621"/>
      <c r="BT1050" s="621"/>
      <c r="BU1050" s="621"/>
      <c r="BV1050" s="621"/>
      <c r="BW1050" s="621"/>
      <c r="BX1050" s="621"/>
      <c r="BY1050" s="621"/>
      <c r="BZ1050" s="621"/>
      <c r="CA1050" s="621"/>
      <c r="CB1050" s="621"/>
      <c r="CC1050" s="621"/>
      <c r="CD1050" s="621"/>
      <c r="CE1050" s="621"/>
      <c r="CF1050" s="621"/>
      <c r="CG1050" s="621"/>
      <c r="CH1050" s="621"/>
      <c r="CI1050" s="621"/>
      <c r="CJ1050" s="621"/>
      <c r="CK1050" s="621"/>
      <c r="CL1050" s="621"/>
      <c r="CM1050" s="621"/>
      <c r="CN1050" s="621"/>
    </row>
    <row r="1051" spans="4:95" ht="14.25" customHeight="1" x14ac:dyDescent="0.35">
      <c r="D1051" s="244" t="s">
        <v>575</v>
      </c>
      <c r="E1051" s="244"/>
      <c r="F1051" s="244"/>
      <c r="G1051" s="244"/>
      <c r="H1051" s="244"/>
      <c r="I1051" s="244"/>
      <c r="J1051" s="244"/>
      <c r="K1051" s="244"/>
      <c r="L1051" s="244"/>
      <c r="M1051" s="244"/>
      <c r="N1051" s="244"/>
      <c r="O1051" s="244"/>
      <c r="P1051" s="244"/>
      <c r="Q1051" s="244"/>
      <c r="R1051" s="244"/>
      <c r="S1051" s="244"/>
      <c r="T1051" s="244"/>
      <c r="U1051" s="244"/>
      <c r="V1051" s="244"/>
      <c r="W1051" s="244"/>
      <c r="X1051" s="244"/>
      <c r="Y1051" s="244"/>
      <c r="Z1051" s="244"/>
      <c r="AA1051" s="244"/>
      <c r="AB1051" s="244"/>
      <c r="AC1051" s="244"/>
      <c r="AD1051" s="244"/>
      <c r="AE1051" s="244"/>
      <c r="AF1051" s="244"/>
      <c r="AG1051" s="244"/>
      <c r="AH1051" s="244"/>
      <c r="AI1051" s="244"/>
      <c r="AJ1051" s="244"/>
      <c r="AK1051" s="244"/>
      <c r="AL1051" s="244"/>
      <c r="AM1051" s="244"/>
      <c r="AN1051" s="244"/>
      <c r="AO1051" s="244"/>
      <c r="AP1051" s="244"/>
      <c r="AQ1051" s="244"/>
      <c r="AR1051" s="244"/>
      <c r="AS1051" s="244"/>
      <c r="AT1051" s="244"/>
      <c r="AU1051" s="3"/>
      <c r="AV1051" s="244" t="s">
        <v>583</v>
      </c>
      <c r="AW1051" s="244"/>
      <c r="AX1051" s="244"/>
      <c r="AY1051" s="244"/>
      <c r="AZ1051" s="244"/>
      <c r="BA1051" s="244"/>
      <c r="BB1051" s="244"/>
      <c r="BC1051" s="244"/>
      <c r="BD1051" s="244"/>
      <c r="BE1051" s="244"/>
      <c r="BF1051" s="244"/>
      <c r="BG1051" s="244"/>
      <c r="BH1051" s="244"/>
      <c r="BI1051" s="244"/>
      <c r="BJ1051" s="244"/>
      <c r="BK1051" s="244"/>
      <c r="BL1051" s="244"/>
      <c r="BM1051" s="244"/>
      <c r="BN1051" s="244"/>
      <c r="BO1051" s="244"/>
      <c r="BP1051" s="244"/>
      <c r="BQ1051" s="244"/>
      <c r="BR1051" s="244"/>
      <c r="BS1051" s="244"/>
      <c r="BT1051" s="244"/>
      <c r="BU1051" s="244"/>
      <c r="BV1051" s="244"/>
      <c r="BW1051" s="244"/>
      <c r="BX1051" s="244"/>
      <c r="BY1051" s="244"/>
      <c r="BZ1051" s="244"/>
      <c r="CA1051" s="244"/>
      <c r="CB1051" s="244"/>
      <c r="CC1051" s="244"/>
      <c r="CD1051" s="244"/>
      <c r="CE1051" s="244"/>
      <c r="CF1051" s="244"/>
      <c r="CG1051" s="244"/>
      <c r="CH1051" s="244"/>
      <c r="CI1051" s="244"/>
      <c r="CJ1051" s="244"/>
      <c r="CK1051" s="244"/>
      <c r="CL1051" s="244"/>
      <c r="CM1051" s="244"/>
      <c r="CN1051" s="244"/>
      <c r="CO1051" s="91"/>
      <c r="CP1051" s="172"/>
      <c r="CQ1051" s="172"/>
    </row>
    <row r="1052" spans="4:95" ht="14.25" customHeight="1" x14ac:dyDescent="0.35">
      <c r="D1052" s="125"/>
      <c r="E1052" s="125"/>
      <c r="F1052" s="125"/>
      <c r="G1052" s="125"/>
      <c r="H1052" s="125"/>
      <c r="I1052" s="125"/>
      <c r="J1052" s="125"/>
      <c r="K1052" s="125"/>
      <c r="L1052" s="125"/>
      <c r="M1052" s="125"/>
      <c r="N1052" s="125"/>
      <c r="O1052" s="125"/>
      <c r="P1052" s="125"/>
      <c r="Q1052" s="125"/>
      <c r="R1052" s="125"/>
      <c r="S1052" s="125"/>
      <c r="T1052" s="125"/>
      <c r="U1052" s="125"/>
      <c r="V1052" s="125"/>
      <c r="W1052" s="125"/>
      <c r="X1052" s="125"/>
      <c r="Y1052" s="125"/>
      <c r="Z1052" s="125"/>
      <c r="AA1052" s="125"/>
      <c r="AB1052" s="125"/>
      <c r="AC1052" s="125"/>
      <c r="AD1052" s="125"/>
      <c r="AE1052" s="125"/>
      <c r="AF1052" s="125"/>
      <c r="AG1052" s="125"/>
      <c r="AH1052" s="125"/>
      <c r="AI1052" s="125"/>
      <c r="AJ1052" s="125"/>
      <c r="AK1052" s="125"/>
      <c r="AL1052" s="125"/>
      <c r="AM1052" s="125"/>
      <c r="AN1052" s="125"/>
      <c r="AO1052" s="125"/>
      <c r="AP1052" s="125"/>
      <c r="AQ1052" s="125"/>
      <c r="AR1052" s="125"/>
      <c r="AS1052" s="125"/>
      <c r="AT1052" s="125"/>
      <c r="AV1052" s="209"/>
      <c r="AW1052" s="209"/>
      <c r="AX1052" s="209"/>
      <c r="AY1052" s="209"/>
      <c r="AZ1052" s="209"/>
      <c r="BA1052" s="209"/>
      <c r="BB1052" s="209"/>
      <c r="BC1052" s="209"/>
      <c r="BD1052" s="209"/>
      <c r="BE1052" s="209"/>
      <c r="BF1052" s="209"/>
      <c r="BG1052" s="209"/>
      <c r="BH1052" s="209"/>
      <c r="BI1052" s="209"/>
      <c r="BJ1052" s="209"/>
      <c r="BK1052" s="209"/>
      <c r="BL1052" s="209"/>
      <c r="BM1052" s="209"/>
      <c r="BN1052" s="209"/>
      <c r="BO1052" s="209"/>
      <c r="BP1052" s="209"/>
      <c r="BQ1052" s="209"/>
      <c r="BR1052" s="209"/>
      <c r="BS1052" s="209"/>
      <c r="BT1052" s="209"/>
      <c r="BU1052" s="209"/>
      <c r="BV1052" s="209"/>
      <c r="BW1052" s="209"/>
      <c r="BX1052" s="209"/>
      <c r="BY1052" s="209"/>
      <c r="BZ1052" s="209"/>
      <c r="CA1052" s="209"/>
      <c r="CB1052" s="209"/>
      <c r="CC1052" s="209"/>
      <c r="CD1052" s="209"/>
      <c r="CE1052" s="209"/>
      <c r="CF1052" s="209"/>
      <c r="CG1052" s="209"/>
      <c r="CH1052" s="209"/>
      <c r="CI1052" s="209"/>
      <c r="CJ1052" s="209"/>
      <c r="CK1052" s="209"/>
      <c r="CL1052" s="209"/>
      <c r="CM1052" s="209"/>
      <c r="CN1052" s="209"/>
      <c r="CO1052" s="91"/>
      <c r="CP1052" s="172"/>
      <c r="CQ1052" s="172"/>
    </row>
    <row r="1053" spans="4:95" ht="14.25" customHeight="1" x14ac:dyDescent="0.35">
      <c r="D1053" s="215" t="s">
        <v>577</v>
      </c>
      <c r="E1053" s="216"/>
      <c r="F1053" s="216"/>
      <c r="G1053" s="216"/>
      <c r="H1053" s="216"/>
      <c r="I1053" s="216"/>
      <c r="J1053" s="216"/>
      <c r="K1053" s="216"/>
      <c r="L1053" s="216"/>
      <c r="M1053" s="216"/>
      <c r="N1053" s="216"/>
      <c r="O1053" s="216"/>
      <c r="P1053" s="217"/>
      <c r="Q1053" s="195" t="s">
        <v>578</v>
      </c>
      <c r="R1053" s="196"/>
      <c r="S1053" s="196"/>
      <c r="T1053" s="196"/>
      <c r="U1053" s="196"/>
      <c r="V1053" s="196"/>
      <c r="W1053" s="196"/>
      <c r="X1053" s="196"/>
      <c r="Y1053" s="196"/>
      <c r="Z1053" s="196"/>
      <c r="AA1053" s="196"/>
      <c r="AB1053" s="196"/>
      <c r="AC1053" s="196"/>
      <c r="AD1053" s="198"/>
      <c r="AE1053" s="215" t="s">
        <v>823</v>
      </c>
      <c r="AF1053" s="216"/>
      <c r="AG1053" s="216"/>
      <c r="AH1053" s="216"/>
      <c r="AI1053" s="216"/>
      <c r="AJ1053" s="216"/>
      <c r="AK1053" s="216"/>
      <c r="AL1053" s="216"/>
      <c r="AM1053" s="216"/>
      <c r="AN1053" s="216"/>
      <c r="AO1053" s="216"/>
      <c r="AP1053" s="216"/>
      <c r="AQ1053" s="216"/>
      <c r="AR1053" s="216"/>
      <c r="AS1053" s="216"/>
      <c r="AT1053" s="217"/>
      <c r="AV1053" s="197" t="s">
        <v>584</v>
      </c>
      <c r="AW1053" s="197"/>
      <c r="AX1053" s="197"/>
      <c r="AY1053" s="197"/>
      <c r="AZ1053" s="197"/>
      <c r="BA1053" s="197"/>
      <c r="BB1053" s="197"/>
      <c r="BC1053" s="197"/>
      <c r="BD1053" s="197"/>
      <c r="BE1053" s="197"/>
      <c r="BF1053" s="197"/>
      <c r="BG1053" s="197"/>
      <c r="BH1053" s="197"/>
      <c r="BI1053" s="197"/>
      <c r="BJ1053" s="197"/>
      <c r="BK1053" s="197"/>
      <c r="BL1053" s="197"/>
      <c r="BM1053" s="197"/>
      <c r="BN1053" s="197"/>
      <c r="BO1053" s="197"/>
      <c r="BP1053" s="197"/>
      <c r="BQ1053" s="197"/>
      <c r="BR1053" s="197"/>
      <c r="BS1053" s="197"/>
      <c r="BT1053" s="197"/>
      <c r="BU1053" s="197"/>
      <c r="BV1053" s="216" t="s">
        <v>600</v>
      </c>
      <c r="BW1053" s="216"/>
      <c r="BX1053" s="216"/>
      <c r="BY1053" s="216"/>
      <c r="BZ1053" s="216"/>
      <c r="CA1053" s="216"/>
      <c r="CB1053" s="216"/>
      <c r="CC1053" s="216"/>
      <c r="CD1053" s="216"/>
      <c r="CE1053" s="216"/>
      <c r="CF1053" s="216"/>
      <c r="CG1053" s="216"/>
      <c r="CH1053" s="216"/>
      <c r="CI1053" s="216"/>
      <c r="CJ1053" s="216"/>
      <c r="CK1053" s="216"/>
      <c r="CL1053" s="216"/>
      <c r="CM1053" s="216"/>
      <c r="CN1053" s="217"/>
      <c r="CO1053" s="91"/>
      <c r="CP1053" s="172"/>
      <c r="CQ1053" s="172"/>
    </row>
    <row r="1054" spans="4:95" ht="14.25" customHeight="1" x14ac:dyDescent="0.35">
      <c r="D1054" s="221"/>
      <c r="E1054" s="222"/>
      <c r="F1054" s="222"/>
      <c r="G1054" s="222"/>
      <c r="H1054" s="222"/>
      <c r="I1054" s="222"/>
      <c r="J1054" s="222"/>
      <c r="K1054" s="222"/>
      <c r="L1054" s="222"/>
      <c r="M1054" s="222"/>
      <c r="N1054" s="222"/>
      <c r="O1054" s="222"/>
      <c r="P1054" s="223"/>
      <c r="Q1054" s="195" t="s">
        <v>579</v>
      </c>
      <c r="R1054" s="196"/>
      <c r="S1054" s="196"/>
      <c r="T1054" s="196"/>
      <c r="U1054" s="196"/>
      <c r="V1054" s="196"/>
      <c r="W1054" s="198"/>
      <c r="X1054" s="195" t="s">
        <v>580</v>
      </c>
      <c r="Y1054" s="196"/>
      <c r="Z1054" s="196"/>
      <c r="AA1054" s="196"/>
      <c r="AB1054" s="196"/>
      <c r="AC1054" s="196"/>
      <c r="AD1054" s="198"/>
      <c r="AE1054" s="221"/>
      <c r="AF1054" s="222"/>
      <c r="AG1054" s="222"/>
      <c r="AH1054" s="222"/>
      <c r="AI1054" s="222"/>
      <c r="AJ1054" s="222"/>
      <c r="AK1054" s="222"/>
      <c r="AL1054" s="222"/>
      <c r="AM1054" s="222"/>
      <c r="AN1054" s="222"/>
      <c r="AO1054" s="222"/>
      <c r="AP1054" s="222"/>
      <c r="AQ1054" s="222"/>
      <c r="AR1054" s="222"/>
      <c r="AS1054" s="222"/>
      <c r="AT1054" s="223"/>
      <c r="AV1054" s="197"/>
      <c r="AW1054" s="197"/>
      <c r="AX1054" s="197"/>
      <c r="AY1054" s="197"/>
      <c r="AZ1054" s="197"/>
      <c r="BA1054" s="197"/>
      <c r="BB1054" s="197"/>
      <c r="BC1054" s="197"/>
      <c r="BD1054" s="197"/>
      <c r="BE1054" s="197"/>
      <c r="BF1054" s="197"/>
      <c r="BG1054" s="197"/>
      <c r="BH1054" s="197"/>
      <c r="BI1054" s="197"/>
      <c r="BJ1054" s="197"/>
      <c r="BK1054" s="197"/>
      <c r="BL1054" s="197"/>
      <c r="BM1054" s="197"/>
      <c r="BN1054" s="197"/>
      <c r="BO1054" s="197"/>
      <c r="BP1054" s="197"/>
      <c r="BQ1054" s="197"/>
      <c r="BR1054" s="197"/>
      <c r="BS1054" s="197"/>
      <c r="BT1054" s="197"/>
      <c r="BU1054" s="197"/>
      <c r="BV1054" s="222"/>
      <c r="BW1054" s="222"/>
      <c r="BX1054" s="222"/>
      <c r="BY1054" s="222"/>
      <c r="BZ1054" s="222"/>
      <c r="CA1054" s="222"/>
      <c r="CB1054" s="222"/>
      <c r="CC1054" s="222"/>
      <c r="CD1054" s="222"/>
      <c r="CE1054" s="222"/>
      <c r="CF1054" s="222"/>
      <c r="CG1054" s="222"/>
      <c r="CH1054" s="222"/>
      <c r="CI1054" s="222"/>
      <c r="CJ1054" s="222"/>
      <c r="CK1054" s="222"/>
      <c r="CL1054" s="222"/>
      <c r="CM1054" s="222"/>
      <c r="CN1054" s="223"/>
      <c r="CO1054" s="91"/>
      <c r="CP1054" s="172"/>
      <c r="CQ1054" s="172"/>
    </row>
    <row r="1055" spans="4:95" ht="14.25" customHeight="1" x14ac:dyDescent="0.35">
      <c r="D1055" s="224" t="s">
        <v>976</v>
      </c>
      <c r="E1055" s="225"/>
      <c r="F1055" s="225"/>
      <c r="G1055" s="225"/>
      <c r="H1055" s="225"/>
      <c r="I1055" s="225"/>
      <c r="J1055" s="225"/>
      <c r="K1055" s="225"/>
      <c r="L1055" s="225"/>
      <c r="M1055" s="225"/>
      <c r="N1055" s="225"/>
      <c r="O1055" s="225"/>
      <c r="P1055" s="226"/>
      <c r="Q1055" s="224"/>
      <c r="R1055" s="225"/>
      <c r="S1055" s="225"/>
      <c r="T1055" s="225"/>
      <c r="U1055" s="225"/>
      <c r="V1055" s="225"/>
      <c r="W1055" s="226"/>
      <c r="X1055" s="240" t="s">
        <v>884</v>
      </c>
      <c r="Y1055" s="241"/>
      <c r="Z1055" s="241"/>
      <c r="AA1055" s="241"/>
      <c r="AB1055" s="241"/>
      <c r="AC1055" s="241"/>
      <c r="AD1055" s="242"/>
      <c r="AE1055" s="224">
        <v>536.5</v>
      </c>
      <c r="AF1055" s="225"/>
      <c r="AG1055" s="225"/>
      <c r="AH1055" s="225"/>
      <c r="AI1055" s="225"/>
      <c r="AJ1055" s="225"/>
      <c r="AK1055" s="225"/>
      <c r="AL1055" s="225"/>
      <c r="AM1055" s="225"/>
      <c r="AN1055" s="225"/>
      <c r="AO1055" s="225"/>
      <c r="AP1055" s="225"/>
      <c r="AQ1055" s="225"/>
      <c r="AR1055" s="225"/>
      <c r="AS1055" s="225"/>
      <c r="AT1055" s="226"/>
      <c r="AV1055" s="213" t="s">
        <v>586</v>
      </c>
      <c r="AW1055" s="213"/>
      <c r="AX1055" s="213"/>
      <c r="AY1055" s="213"/>
      <c r="AZ1055" s="213"/>
      <c r="BA1055" s="213"/>
      <c r="BB1055" s="213"/>
      <c r="BC1055" s="213"/>
      <c r="BD1055" s="213"/>
      <c r="BE1055" s="213"/>
      <c r="BF1055" s="213"/>
      <c r="BG1055" s="213"/>
      <c r="BH1055" s="213"/>
      <c r="BI1055" s="213"/>
      <c r="BJ1055" s="213"/>
      <c r="BK1055" s="213"/>
      <c r="BL1055" s="213"/>
      <c r="BM1055" s="213"/>
      <c r="BN1055" s="213"/>
      <c r="BO1055" s="213"/>
      <c r="BP1055" s="213"/>
      <c r="BQ1055" s="213"/>
      <c r="BR1055" s="213"/>
      <c r="BS1055" s="213"/>
      <c r="BT1055" s="213"/>
      <c r="BU1055" s="213"/>
      <c r="BV1055" s="224"/>
      <c r="BW1055" s="225"/>
      <c r="BX1055" s="225"/>
      <c r="BY1055" s="225"/>
      <c r="BZ1055" s="225"/>
      <c r="CA1055" s="225"/>
      <c r="CB1055" s="225"/>
      <c r="CC1055" s="225"/>
      <c r="CD1055" s="225"/>
      <c r="CE1055" s="225"/>
      <c r="CF1055" s="225"/>
      <c r="CG1055" s="225"/>
      <c r="CH1055" s="225"/>
      <c r="CI1055" s="225"/>
      <c r="CJ1055" s="225"/>
      <c r="CK1055" s="225"/>
      <c r="CL1055" s="225"/>
      <c r="CM1055" s="225"/>
      <c r="CN1055" s="226"/>
      <c r="CO1055" s="91"/>
      <c r="CP1055" s="172"/>
      <c r="CQ1055" s="172"/>
    </row>
    <row r="1056" spans="4:95" ht="14.25" customHeight="1" x14ac:dyDescent="0.35">
      <c r="D1056" s="224" t="s">
        <v>977</v>
      </c>
      <c r="E1056" s="225"/>
      <c r="F1056" s="225"/>
      <c r="G1056" s="225"/>
      <c r="H1056" s="225"/>
      <c r="I1056" s="225"/>
      <c r="J1056" s="225"/>
      <c r="K1056" s="225"/>
      <c r="L1056" s="225"/>
      <c r="M1056" s="225"/>
      <c r="N1056" s="225"/>
      <c r="O1056" s="225"/>
      <c r="P1056" s="226"/>
      <c r="Q1056" s="224"/>
      <c r="R1056" s="225"/>
      <c r="S1056" s="225"/>
      <c r="T1056" s="225"/>
      <c r="U1056" s="225"/>
      <c r="V1056" s="225"/>
      <c r="W1056" s="226"/>
      <c r="X1056" s="240" t="s">
        <v>884</v>
      </c>
      <c r="Y1056" s="241"/>
      <c r="Z1056" s="241"/>
      <c r="AA1056" s="241"/>
      <c r="AB1056" s="241"/>
      <c r="AC1056" s="241"/>
      <c r="AD1056" s="242"/>
      <c r="AE1056" s="224">
        <v>177.6</v>
      </c>
      <c r="AF1056" s="225"/>
      <c r="AG1056" s="225"/>
      <c r="AH1056" s="225"/>
      <c r="AI1056" s="225"/>
      <c r="AJ1056" s="225"/>
      <c r="AK1056" s="225"/>
      <c r="AL1056" s="225"/>
      <c r="AM1056" s="225"/>
      <c r="AN1056" s="225"/>
      <c r="AO1056" s="225"/>
      <c r="AP1056" s="225"/>
      <c r="AQ1056" s="225"/>
      <c r="AR1056" s="225"/>
      <c r="AS1056" s="225"/>
      <c r="AT1056" s="226"/>
      <c r="AV1056" s="213" t="s">
        <v>587</v>
      </c>
      <c r="AW1056" s="213"/>
      <c r="AX1056" s="213"/>
      <c r="AY1056" s="213"/>
      <c r="AZ1056" s="213"/>
      <c r="BA1056" s="213"/>
      <c r="BB1056" s="213"/>
      <c r="BC1056" s="213"/>
      <c r="BD1056" s="213"/>
      <c r="BE1056" s="213"/>
      <c r="BF1056" s="213"/>
      <c r="BG1056" s="213"/>
      <c r="BH1056" s="213"/>
      <c r="BI1056" s="213"/>
      <c r="BJ1056" s="213"/>
      <c r="BK1056" s="213"/>
      <c r="BL1056" s="213"/>
      <c r="BM1056" s="213"/>
      <c r="BN1056" s="213"/>
      <c r="BO1056" s="213"/>
      <c r="BP1056" s="213"/>
      <c r="BQ1056" s="213"/>
      <c r="BR1056" s="213"/>
      <c r="BS1056" s="213"/>
      <c r="BT1056" s="213"/>
      <c r="BU1056" s="213"/>
      <c r="BV1056" s="224"/>
      <c r="BW1056" s="225"/>
      <c r="BX1056" s="225"/>
      <c r="BY1056" s="225"/>
      <c r="BZ1056" s="225"/>
      <c r="CA1056" s="225"/>
      <c r="CB1056" s="225"/>
      <c r="CC1056" s="225"/>
      <c r="CD1056" s="225"/>
      <c r="CE1056" s="225"/>
      <c r="CF1056" s="225"/>
      <c r="CG1056" s="225"/>
      <c r="CH1056" s="225"/>
      <c r="CI1056" s="225"/>
      <c r="CJ1056" s="225"/>
      <c r="CK1056" s="225"/>
      <c r="CL1056" s="225"/>
      <c r="CM1056" s="225"/>
      <c r="CN1056" s="226"/>
      <c r="CO1056" s="91"/>
      <c r="CP1056" s="172"/>
      <c r="CQ1056" s="172"/>
    </row>
    <row r="1057" spans="4:95" ht="14.25" customHeight="1" x14ac:dyDescent="0.35">
      <c r="D1057" s="224" t="s">
        <v>978</v>
      </c>
      <c r="E1057" s="225"/>
      <c r="F1057" s="225"/>
      <c r="G1057" s="225"/>
      <c r="H1057" s="225"/>
      <c r="I1057" s="225"/>
      <c r="J1057" s="225"/>
      <c r="K1057" s="225"/>
      <c r="L1057" s="225"/>
      <c r="M1057" s="225"/>
      <c r="N1057" s="225"/>
      <c r="O1057" s="225"/>
      <c r="P1057" s="226"/>
      <c r="Q1057" s="224"/>
      <c r="R1057" s="225"/>
      <c r="S1057" s="225"/>
      <c r="T1057" s="225"/>
      <c r="U1057" s="225"/>
      <c r="V1057" s="225"/>
      <c r="W1057" s="226"/>
      <c r="X1057" s="240" t="s">
        <v>884</v>
      </c>
      <c r="Y1057" s="241"/>
      <c r="Z1057" s="241"/>
      <c r="AA1057" s="241"/>
      <c r="AB1057" s="241"/>
      <c r="AC1057" s="241"/>
      <c r="AD1057" s="242"/>
      <c r="AE1057" s="224">
        <v>328.5</v>
      </c>
      <c r="AF1057" s="225"/>
      <c r="AG1057" s="225"/>
      <c r="AH1057" s="225"/>
      <c r="AI1057" s="225"/>
      <c r="AJ1057" s="225"/>
      <c r="AK1057" s="225"/>
      <c r="AL1057" s="225"/>
      <c r="AM1057" s="225"/>
      <c r="AN1057" s="225"/>
      <c r="AO1057" s="225"/>
      <c r="AP1057" s="225"/>
      <c r="AQ1057" s="225"/>
      <c r="AR1057" s="225"/>
      <c r="AS1057" s="225"/>
      <c r="AT1057" s="226"/>
      <c r="AV1057" s="213" t="s">
        <v>435</v>
      </c>
      <c r="AW1057" s="213"/>
      <c r="AX1057" s="213"/>
      <c r="AY1057" s="213"/>
      <c r="AZ1057" s="213"/>
      <c r="BA1057" s="213"/>
      <c r="BB1057" s="213"/>
      <c r="BC1057" s="213"/>
      <c r="BD1057" s="213"/>
      <c r="BE1057" s="213"/>
      <c r="BF1057" s="213"/>
      <c r="BG1057" s="213"/>
      <c r="BH1057" s="213"/>
      <c r="BI1057" s="213"/>
      <c r="BJ1057" s="213"/>
      <c r="BK1057" s="213"/>
      <c r="BL1057" s="213"/>
      <c r="BM1057" s="213"/>
      <c r="BN1057" s="213"/>
      <c r="BO1057" s="213"/>
      <c r="BP1057" s="213"/>
      <c r="BQ1057" s="213"/>
      <c r="BR1057" s="213"/>
      <c r="BS1057" s="213"/>
      <c r="BT1057" s="213"/>
      <c r="BU1057" s="213"/>
      <c r="BV1057" s="224"/>
      <c r="BW1057" s="225"/>
      <c r="BX1057" s="225"/>
      <c r="BY1057" s="225"/>
      <c r="BZ1057" s="225"/>
      <c r="CA1057" s="225"/>
      <c r="CB1057" s="225"/>
      <c r="CC1057" s="225"/>
      <c r="CD1057" s="225"/>
      <c r="CE1057" s="225"/>
      <c r="CF1057" s="225"/>
      <c r="CG1057" s="225"/>
      <c r="CH1057" s="225"/>
      <c r="CI1057" s="225"/>
      <c r="CJ1057" s="225"/>
      <c r="CK1057" s="225"/>
      <c r="CL1057" s="225"/>
      <c r="CM1057" s="225"/>
      <c r="CN1057" s="226"/>
      <c r="CO1057" s="91"/>
      <c r="CP1057" s="172"/>
      <c r="CQ1057" s="172"/>
    </row>
    <row r="1058" spans="4:95" ht="14.25" customHeight="1" x14ac:dyDescent="0.35">
      <c r="D1058" s="224" t="s">
        <v>979</v>
      </c>
      <c r="E1058" s="225"/>
      <c r="F1058" s="225"/>
      <c r="G1058" s="225"/>
      <c r="H1058" s="225"/>
      <c r="I1058" s="225"/>
      <c r="J1058" s="225"/>
      <c r="K1058" s="225"/>
      <c r="L1058" s="225"/>
      <c r="M1058" s="225"/>
      <c r="N1058" s="225"/>
      <c r="O1058" s="225"/>
      <c r="P1058" s="226"/>
      <c r="Q1058" s="224"/>
      <c r="R1058" s="225"/>
      <c r="S1058" s="225"/>
      <c r="T1058" s="225"/>
      <c r="U1058" s="225"/>
      <c r="V1058" s="225"/>
      <c r="W1058" s="226"/>
      <c r="X1058" s="240" t="s">
        <v>884</v>
      </c>
      <c r="Y1058" s="241"/>
      <c r="Z1058" s="241"/>
      <c r="AA1058" s="241"/>
      <c r="AB1058" s="241"/>
      <c r="AC1058" s="241"/>
      <c r="AD1058" s="242"/>
      <c r="AE1058" s="224">
        <v>155.69999999999999</v>
      </c>
      <c r="AF1058" s="225"/>
      <c r="AG1058" s="225"/>
      <c r="AH1058" s="225"/>
      <c r="AI1058" s="225"/>
      <c r="AJ1058" s="225"/>
      <c r="AK1058" s="225"/>
      <c r="AL1058" s="225"/>
      <c r="AM1058" s="225"/>
      <c r="AN1058" s="225"/>
      <c r="AO1058" s="225"/>
      <c r="AP1058" s="225"/>
      <c r="AQ1058" s="225"/>
      <c r="AR1058" s="225"/>
      <c r="AS1058" s="225"/>
      <c r="AT1058" s="226"/>
      <c r="AV1058" s="213" t="s">
        <v>434</v>
      </c>
      <c r="AW1058" s="213"/>
      <c r="AX1058" s="213"/>
      <c r="AY1058" s="213"/>
      <c r="AZ1058" s="213"/>
      <c r="BA1058" s="213"/>
      <c r="BB1058" s="213"/>
      <c r="BC1058" s="213"/>
      <c r="BD1058" s="213"/>
      <c r="BE1058" s="213"/>
      <c r="BF1058" s="213"/>
      <c r="BG1058" s="213"/>
      <c r="BH1058" s="213"/>
      <c r="BI1058" s="213"/>
      <c r="BJ1058" s="213"/>
      <c r="BK1058" s="213"/>
      <c r="BL1058" s="213"/>
      <c r="BM1058" s="213"/>
      <c r="BN1058" s="213"/>
      <c r="BO1058" s="213"/>
      <c r="BP1058" s="213"/>
      <c r="BQ1058" s="213"/>
      <c r="BR1058" s="213"/>
      <c r="BS1058" s="213"/>
      <c r="BT1058" s="213"/>
      <c r="BU1058" s="213"/>
      <c r="BV1058" s="224"/>
      <c r="BW1058" s="225"/>
      <c r="BX1058" s="225"/>
      <c r="BY1058" s="225"/>
      <c r="BZ1058" s="225"/>
      <c r="CA1058" s="225"/>
      <c r="CB1058" s="225"/>
      <c r="CC1058" s="225"/>
      <c r="CD1058" s="225"/>
      <c r="CE1058" s="225"/>
      <c r="CF1058" s="225"/>
      <c r="CG1058" s="225"/>
      <c r="CH1058" s="225"/>
      <c r="CI1058" s="225"/>
      <c r="CJ1058" s="225"/>
      <c r="CK1058" s="225"/>
      <c r="CL1058" s="225"/>
      <c r="CM1058" s="225"/>
      <c r="CN1058" s="226"/>
      <c r="CO1058" s="91"/>
      <c r="CP1058" s="172"/>
      <c r="CQ1058" s="172"/>
    </row>
    <row r="1059" spans="4:95" ht="14.25" customHeight="1" x14ac:dyDescent="0.35">
      <c r="D1059" s="224" t="s">
        <v>980</v>
      </c>
      <c r="E1059" s="225"/>
      <c r="F1059" s="225"/>
      <c r="G1059" s="225"/>
      <c r="H1059" s="225"/>
      <c r="I1059" s="225"/>
      <c r="J1059" s="225"/>
      <c r="K1059" s="225"/>
      <c r="L1059" s="225"/>
      <c r="M1059" s="225"/>
      <c r="N1059" s="225"/>
      <c r="O1059" s="225"/>
      <c r="P1059" s="226"/>
      <c r="Q1059" s="224"/>
      <c r="R1059" s="225"/>
      <c r="S1059" s="225"/>
      <c r="T1059" s="225"/>
      <c r="U1059" s="225"/>
      <c r="V1059" s="225"/>
      <c r="W1059" s="226"/>
      <c r="X1059" s="240" t="s">
        <v>884</v>
      </c>
      <c r="Y1059" s="241"/>
      <c r="Z1059" s="241"/>
      <c r="AA1059" s="241"/>
      <c r="AB1059" s="241"/>
      <c r="AC1059" s="241"/>
      <c r="AD1059" s="242"/>
      <c r="AE1059" s="224">
        <v>414</v>
      </c>
      <c r="AF1059" s="225"/>
      <c r="AG1059" s="225"/>
      <c r="AH1059" s="225"/>
      <c r="AI1059" s="225"/>
      <c r="AJ1059" s="225"/>
      <c r="AK1059" s="225"/>
      <c r="AL1059" s="225"/>
      <c r="AM1059" s="225"/>
      <c r="AN1059" s="225"/>
      <c r="AO1059" s="225"/>
      <c r="AP1059" s="225"/>
      <c r="AQ1059" s="225"/>
      <c r="AR1059" s="225"/>
      <c r="AS1059" s="225"/>
      <c r="AT1059" s="226"/>
      <c r="AV1059" s="213" t="s">
        <v>243</v>
      </c>
      <c r="AW1059" s="213"/>
      <c r="AX1059" s="213"/>
      <c r="AY1059" s="213"/>
      <c r="AZ1059" s="213"/>
      <c r="BA1059" s="213"/>
      <c r="BB1059" s="213"/>
      <c r="BC1059" s="213"/>
      <c r="BD1059" s="213"/>
      <c r="BE1059" s="213"/>
      <c r="BF1059" s="213"/>
      <c r="BG1059" s="213"/>
      <c r="BH1059" s="213"/>
      <c r="BI1059" s="213"/>
      <c r="BJ1059" s="213"/>
      <c r="BK1059" s="213"/>
      <c r="BL1059" s="213"/>
      <c r="BM1059" s="213"/>
      <c r="BN1059" s="213"/>
      <c r="BO1059" s="213"/>
      <c r="BP1059" s="213"/>
      <c r="BQ1059" s="213"/>
      <c r="BR1059" s="213"/>
      <c r="BS1059" s="213"/>
      <c r="BT1059" s="213"/>
      <c r="BU1059" s="213"/>
      <c r="BV1059" s="224"/>
      <c r="BW1059" s="225"/>
      <c r="BX1059" s="225"/>
      <c r="BY1059" s="225"/>
      <c r="BZ1059" s="225"/>
      <c r="CA1059" s="225"/>
      <c r="CB1059" s="225"/>
      <c r="CC1059" s="225"/>
      <c r="CD1059" s="225"/>
      <c r="CE1059" s="225"/>
      <c r="CF1059" s="225"/>
      <c r="CG1059" s="225"/>
      <c r="CH1059" s="225"/>
      <c r="CI1059" s="225"/>
      <c r="CJ1059" s="225"/>
      <c r="CK1059" s="225"/>
      <c r="CL1059" s="225"/>
      <c r="CM1059" s="225"/>
      <c r="CN1059" s="226"/>
      <c r="CO1059" s="91"/>
      <c r="CP1059" s="172"/>
      <c r="CQ1059" s="172"/>
    </row>
    <row r="1060" spans="4:95" ht="14.25" customHeight="1" x14ac:dyDescent="0.35">
      <c r="D1060" s="224" t="s">
        <v>981</v>
      </c>
      <c r="E1060" s="225"/>
      <c r="F1060" s="225"/>
      <c r="G1060" s="225"/>
      <c r="H1060" s="225"/>
      <c r="I1060" s="225"/>
      <c r="J1060" s="225"/>
      <c r="K1060" s="225"/>
      <c r="L1060" s="225"/>
      <c r="M1060" s="225"/>
      <c r="N1060" s="225"/>
      <c r="O1060" s="225"/>
      <c r="P1060" s="226"/>
      <c r="Q1060" s="224"/>
      <c r="R1060" s="225"/>
      <c r="S1060" s="225"/>
      <c r="T1060" s="225"/>
      <c r="U1060" s="225"/>
      <c r="V1060" s="225"/>
      <c r="W1060" s="226"/>
      <c r="X1060" s="240" t="s">
        <v>884</v>
      </c>
      <c r="Y1060" s="241"/>
      <c r="Z1060" s="241"/>
      <c r="AA1060" s="241"/>
      <c r="AB1060" s="241"/>
      <c r="AC1060" s="241"/>
      <c r="AD1060" s="242"/>
      <c r="AE1060" s="224">
        <v>1021.28</v>
      </c>
      <c r="AF1060" s="225"/>
      <c r="AG1060" s="225"/>
      <c r="AH1060" s="225"/>
      <c r="AI1060" s="225"/>
      <c r="AJ1060" s="225"/>
      <c r="AK1060" s="225"/>
      <c r="AL1060" s="225"/>
      <c r="AM1060" s="225"/>
      <c r="AN1060" s="225"/>
      <c r="AO1060" s="225"/>
      <c r="AP1060" s="225"/>
      <c r="AQ1060" s="225"/>
      <c r="AR1060" s="225"/>
      <c r="AS1060" s="225"/>
      <c r="AT1060" s="226"/>
      <c r="AV1060" s="213" t="s">
        <v>588</v>
      </c>
      <c r="AW1060" s="213"/>
      <c r="AX1060" s="213"/>
      <c r="AY1060" s="213"/>
      <c r="AZ1060" s="213"/>
      <c r="BA1060" s="213"/>
      <c r="BB1060" s="213"/>
      <c r="BC1060" s="213"/>
      <c r="BD1060" s="213"/>
      <c r="BE1060" s="213"/>
      <c r="BF1060" s="213"/>
      <c r="BG1060" s="213"/>
      <c r="BH1060" s="213"/>
      <c r="BI1060" s="213"/>
      <c r="BJ1060" s="213"/>
      <c r="BK1060" s="213"/>
      <c r="BL1060" s="213"/>
      <c r="BM1060" s="213"/>
      <c r="BN1060" s="213"/>
      <c r="BO1060" s="213"/>
      <c r="BP1060" s="213"/>
      <c r="BQ1060" s="213"/>
      <c r="BR1060" s="213"/>
      <c r="BS1060" s="213"/>
      <c r="BT1060" s="213"/>
      <c r="BU1060" s="213"/>
      <c r="BV1060" s="224"/>
      <c r="BW1060" s="225"/>
      <c r="BX1060" s="225"/>
      <c r="BY1060" s="225"/>
      <c r="BZ1060" s="225"/>
      <c r="CA1060" s="225"/>
      <c r="CB1060" s="225"/>
      <c r="CC1060" s="225"/>
      <c r="CD1060" s="225"/>
      <c r="CE1060" s="225"/>
      <c r="CF1060" s="225"/>
      <c r="CG1060" s="225"/>
      <c r="CH1060" s="225"/>
      <c r="CI1060" s="225"/>
      <c r="CJ1060" s="225"/>
      <c r="CK1060" s="225"/>
      <c r="CL1060" s="225"/>
      <c r="CM1060" s="225"/>
      <c r="CN1060" s="226"/>
      <c r="CO1060" s="91"/>
      <c r="CP1060" s="172"/>
      <c r="CQ1060" s="172"/>
    </row>
    <row r="1061" spans="4:95" ht="14.25" customHeight="1" x14ac:dyDescent="0.35">
      <c r="D1061" s="224" t="s">
        <v>982</v>
      </c>
      <c r="E1061" s="225"/>
      <c r="F1061" s="225"/>
      <c r="G1061" s="225"/>
      <c r="H1061" s="225"/>
      <c r="I1061" s="225"/>
      <c r="J1061" s="225"/>
      <c r="K1061" s="225"/>
      <c r="L1061" s="225"/>
      <c r="M1061" s="225"/>
      <c r="N1061" s="225"/>
      <c r="O1061" s="225"/>
      <c r="P1061" s="226"/>
      <c r="Q1061" s="224" t="s">
        <v>884</v>
      </c>
      <c r="R1061" s="225"/>
      <c r="S1061" s="225"/>
      <c r="T1061" s="225"/>
      <c r="U1061" s="225"/>
      <c r="V1061" s="225"/>
      <c r="W1061" s="226"/>
      <c r="X1061" s="240"/>
      <c r="Y1061" s="241"/>
      <c r="Z1061" s="241"/>
      <c r="AA1061" s="241"/>
      <c r="AB1061" s="241"/>
      <c r="AC1061" s="241"/>
      <c r="AD1061" s="242"/>
      <c r="AE1061" s="224"/>
      <c r="AF1061" s="225"/>
      <c r="AG1061" s="225"/>
      <c r="AH1061" s="225"/>
      <c r="AI1061" s="225"/>
      <c r="AJ1061" s="225"/>
      <c r="AK1061" s="225"/>
      <c r="AL1061" s="225"/>
      <c r="AM1061" s="225"/>
      <c r="AN1061" s="225"/>
      <c r="AO1061" s="225"/>
      <c r="AP1061" s="225"/>
      <c r="AQ1061" s="225"/>
      <c r="AR1061" s="225"/>
      <c r="AS1061" s="225"/>
      <c r="AT1061" s="226"/>
      <c r="AV1061" s="213" t="s">
        <v>589</v>
      </c>
      <c r="AW1061" s="213"/>
      <c r="AX1061" s="213"/>
      <c r="AY1061" s="213"/>
      <c r="AZ1061" s="213"/>
      <c r="BA1061" s="213"/>
      <c r="BB1061" s="213"/>
      <c r="BC1061" s="213"/>
      <c r="BD1061" s="213"/>
      <c r="BE1061" s="213"/>
      <c r="BF1061" s="213"/>
      <c r="BG1061" s="213"/>
      <c r="BH1061" s="213"/>
      <c r="BI1061" s="213"/>
      <c r="BJ1061" s="213"/>
      <c r="BK1061" s="213"/>
      <c r="BL1061" s="213"/>
      <c r="BM1061" s="213"/>
      <c r="BN1061" s="213"/>
      <c r="BO1061" s="213"/>
      <c r="BP1061" s="213"/>
      <c r="BQ1061" s="213"/>
      <c r="BR1061" s="213"/>
      <c r="BS1061" s="213"/>
      <c r="BT1061" s="213"/>
      <c r="BU1061" s="213"/>
      <c r="BV1061" s="248"/>
      <c r="BW1061" s="225"/>
      <c r="BX1061" s="225"/>
      <c r="BY1061" s="225"/>
      <c r="BZ1061" s="225"/>
      <c r="CA1061" s="225"/>
      <c r="CB1061" s="225"/>
      <c r="CC1061" s="225"/>
      <c r="CD1061" s="225"/>
      <c r="CE1061" s="225"/>
      <c r="CF1061" s="225"/>
      <c r="CG1061" s="225"/>
      <c r="CH1061" s="225"/>
      <c r="CI1061" s="225"/>
      <c r="CJ1061" s="225"/>
      <c r="CK1061" s="225"/>
      <c r="CL1061" s="225"/>
      <c r="CM1061" s="225"/>
      <c r="CN1061" s="226"/>
      <c r="CO1061" s="91"/>
      <c r="CP1061" s="172"/>
      <c r="CQ1061" s="172"/>
    </row>
    <row r="1062" spans="4:95" ht="14.25" customHeight="1" x14ac:dyDescent="0.35">
      <c r="D1062" s="224" t="s">
        <v>983</v>
      </c>
      <c r="E1062" s="225"/>
      <c r="F1062" s="225"/>
      <c r="G1062" s="225"/>
      <c r="H1062" s="225"/>
      <c r="I1062" s="225"/>
      <c r="J1062" s="225"/>
      <c r="K1062" s="225"/>
      <c r="L1062" s="225"/>
      <c r="M1062" s="225"/>
      <c r="N1062" s="225"/>
      <c r="O1062" s="225"/>
      <c r="P1062" s="226"/>
      <c r="Q1062" s="224"/>
      <c r="R1062" s="225"/>
      <c r="S1062" s="225"/>
      <c r="T1062" s="225"/>
      <c r="U1062" s="225"/>
      <c r="V1062" s="225"/>
      <c r="W1062" s="226"/>
      <c r="X1062" s="240" t="s">
        <v>884</v>
      </c>
      <c r="Y1062" s="241"/>
      <c r="Z1062" s="241"/>
      <c r="AA1062" s="241"/>
      <c r="AB1062" s="241"/>
      <c r="AC1062" s="241"/>
      <c r="AD1062" s="242"/>
      <c r="AE1062" s="224">
        <v>860</v>
      </c>
      <c r="AF1062" s="225"/>
      <c r="AG1062" s="225"/>
      <c r="AH1062" s="225"/>
      <c r="AI1062" s="225"/>
      <c r="AJ1062" s="225"/>
      <c r="AK1062" s="225"/>
      <c r="AL1062" s="225"/>
      <c r="AM1062" s="225"/>
      <c r="AN1062" s="225"/>
      <c r="AO1062" s="225"/>
      <c r="AP1062" s="225"/>
      <c r="AQ1062" s="225"/>
      <c r="AR1062" s="225"/>
      <c r="AS1062" s="225"/>
      <c r="AT1062" s="226"/>
      <c r="AV1062" s="213" t="s">
        <v>590</v>
      </c>
      <c r="AW1062" s="213"/>
      <c r="AX1062" s="213"/>
      <c r="AY1062" s="213"/>
      <c r="AZ1062" s="213"/>
      <c r="BA1062" s="213"/>
      <c r="BB1062" s="213"/>
      <c r="BC1062" s="213"/>
      <c r="BD1062" s="213"/>
      <c r="BE1062" s="213"/>
      <c r="BF1062" s="213"/>
      <c r="BG1062" s="213"/>
      <c r="BH1062" s="213"/>
      <c r="BI1062" s="213"/>
      <c r="BJ1062" s="213"/>
      <c r="BK1062" s="213"/>
      <c r="BL1062" s="213"/>
      <c r="BM1062" s="213"/>
      <c r="BN1062" s="213"/>
      <c r="BO1062" s="213"/>
      <c r="BP1062" s="213"/>
      <c r="BQ1062" s="213"/>
      <c r="BR1062" s="213"/>
      <c r="BS1062" s="213"/>
      <c r="BT1062" s="213"/>
      <c r="BU1062" s="213"/>
      <c r="BV1062" s="248"/>
      <c r="BW1062" s="225"/>
      <c r="BX1062" s="225"/>
      <c r="BY1062" s="225"/>
      <c r="BZ1062" s="225"/>
      <c r="CA1062" s="225"/>
      <c r="CB1062" s="225"/>
      <c r="CC1062" s="225"/>
      <c r="CD1062" s="225"/>
      <c r="CE1062" s="225"/>
      <c r="CF1062" s="225"/>
      <c r="CG1062" s="225"/>
      <c r="CH1062" s="225"/>
      <c r="CI1062" s="225"/>
      <c r="CJ1062" s="225"/>
      <c r="CK1062" s="225"/>
      <c r="CL1062" s="225"/>
      <c r="CM1062" s="225"/>
      <c r="CN1062" s="226"/>
      <c r="CO1062" s="91"/>
      <c r="CP1062" s="172"/>
      <c r="CQ1062" s="172"/>
    </row>
    <row r="1063" spans="4:95" ht="14.25" customHeight="1" x14ac:dyDescent="0.35">
      <c r="D1063" s="224" t="s">
        <v>984</v>
      </c>
      <c r="E1063" s="225"/>
      <c r="F1063" s="225"/>
      <c r="G1063" s="225"/>
      <c r="H1063" s="225"/>
      <c r="I1063" s="225"/>
      <c r="J1063" s="225"/>
      <c r="K1063" s="225"/>
      <c r="L1063" s="225"/>
      <c r="M1063" s="225"/>
      <c r="N1063" s="225"/>
      <c r="O1063" s="225"/>
      <c r="P1063" s="226"/>
      <c r="Q1063" s="224" t="s">
        <v>884</v>
      </c>
      <c r="R1063" s="225"/>
      <c r="S1063" s="225"/>
      <c r="T1063" s="225"/>
      <c r="U1063" s="225"/>
      <c r="V1063" s="225"/>
      <c r="W1063" s="226"/>
      <c r="X1063" s="240"/>
      <c r="Y1063" s="241"/>
      <c r="Z1063" s="241"/>
      <c r="AA1063" s="241"/>
      <c r="AB1063" s="241"/>
      <c r="AC1063" s="241"/>
      <c r="AD1063" s="242"/>
      <c r="AE1063" s="224">
        <v>83</v>
      </c>
      <c r="AF1063" s="225"/>
      <c r="AG1063" s="225"/>
      <c r="AH1063" s="225"/>
      <c r="AI1063" s="225"/>
      <c r="AJ1063" s="225"/>
      <c r="AK1063" s="225"/>
      <c r="AL1063" s="225"/>
      <c r="AM1063" s="225"/>
      <c r="AN1063" s="225"/>
      <c r="AO1063" s="225"/>
      <c r="AP1063" s="225"/>
      <c r="AQ1063" s="225"/>
      <c r="AR1063" s="225"/>
      <c r="AS1063" s="225"/>
      <c r="AT1063" s="226"/>
      <c r="AV1063" s="213" t="s">
        <v>591</v>
      </c>
      <c r="AW1063" s="213"/>
      <c r="AX1063" s="213"/>
      <c r="AY1063" s="213"/>
      <c r="AZ1063" s="213"/>
      <c r="BA1063" s="213"/>
      <c r="BB1063" s="213"/>
      <c r="BC1063" s="213"/>
      <c r="BD1063" s="213"/>
      <c r="BE1063" s="213"/>
      <c r="BF1063" s="213"/>
      <c r="BG1063" s="213"/>
      <c r="BH1063" s="213"/>
      <c r="BI1063" s="213"/>
      <c r="BJ1063" s="213"/>
      <c r="BK1063" s="213"/>
      <c r="BL1063" s="213"/>
      <c r="BM1063" s="213"/>
      <c r="BN1063" s="213"/>
      <c r="BO1063" s="213"/>
      <c r="BP1063" s="213"/>
      <c r="BQ1063" s="213"/>
      <c r="BR1063" s="213"/>
      <c r="BS1063" s="213"/>
      <c r="BT1063" s="213"/>
      <c r="BU1063" s="213"/>
      <c r="BV1063" s="248"/>
      <c r="BW1063" s="225"/>
      <c r="BX1063" s="225"/>
      <c r="BY1063" s="225"/>
      <c r="BZ1063" s="225"/>
      <c r="CA1063" s="225"/>
      <c r="CB1063" s="225"/>
      <c r="CC1063" s="225"/>
      <c r="CD1063" s="225"/>
      <c r="CE1063" s="225"/>
      <c r="CF1063" s="225"/>
      <c r="CG1063" s="225"/>
      <c r="CH1063" s="225"/>
      <c r="CI1063" s="225"/>
      <c r="CJ1063" s="225"/>
      <c r="CK1063" s="225"/>
      <c r="CL1063" s="225"/>
      <c r="CM1063" s="225"/>
      <c r="CN1063" s="226"/>
      <c r="CO1063" s="91"/>
      <c r="CP1063" s="172"/>
      <c r="CQ1063" s="172"/>
    </row>
    <row r="1064" spans="4:95" ht="14.25" customHeight="1" x14ac:dyDescent="0.35">
      <c r="D1064" s="224" t="s">
        <v>985</v>
      </c>
      <c r="E1064" s="225"/>
      <c r="F1064" s="225"/>
      <c r="G1064" s="225"/>
      <c r="H1064" s="225"/>
      <c r="I1064" s="225"/>
      <c r="J1064" s="225"/>
      <c r="K1064" s="225"/>
      <c r="L1064" s="225"/>
      <c r="M1064" s="225"/>
      <c r="N1064" s="225"/>
      <c r="O1064" s="225"/>
      <c r="P1064" s="226"/>
      <c r="Q1064" s="224" t="s">
        <v>884</v>
      </c>
      <c r="R1064" s="225"/>
      <c r="S1064" s="225"/>
      <c r="T1064" s="225"/>
      <c r="U1064" s="225"/>
      <c r="V1064" s="225"/>
      <c r="W1064" s="226"/>
      <c r="X1064" s="240"/>
      <c r="Y1064" s="241"/>
      <c r="Z1064" s="241"/>
      <c r="AA1064" s="241"/>
      <c r="AB1064" s="241"/>
      <c r="AC1064" s="241"/>
      <c r="AD1064" s="242"/>
      <c r="AE1064" s="224">
        <v>562.70000000000005</v>
      </c>
      <c r="AF1064" s="225"/>
      <c r="AG1064" s="225"/>
      <c r="AH1064" s="225"/>
      <c r="AI1064" s="225"/>
      <c r="AJ1064" s="225"/>
      <c r="AK1064" s="225"/>
      <c r="AL1064" s="225"/>
      <c r="AM1064" s="225"/>
      <c r="AN1064" s="225"/>
      <c r="AO1064" s="225"/>
      <c r="AP1064" s="225"/>
      <c r="AQ1064" s="225"/>
      <c r="AR1064" s="225"/>
      <c r="AS1064" s="225"/>
      <c r="AT1064" s="226"/>
      <c r="AV1064" s="213" t="s">
        <v>592</v>
      </c>
      <c r="AW1064" s="213"/>
      <c r="AX1064" s="213"/>
      <c r="AY1064" s="213"/>
      <c r="AZ1064" s="213"/>
      <c r="BA1064" s="213"/>
      <c r="BB1064" s="213"/>
      <c r="BC1064" s="213"/>
      <c r="BD1064" s="213"/>
      <c r="BE1064" s="213"/>
      <c r="BF1064" s="213"/>
      <c r="BG1064" s="213"/>
      <c r="BH1064" s="213"/>
      <c r="BI1064" s="213"/>
      <c r="BJ1064" s="213"/>
      <c r="BK1064" s="213"/>
      <c r="BL1064" s="213"/>
      <c r="BM1064" s="213"/>
      <c r="BN1064" s="213"/>
      <c r="BO1064" s="213"/>
      <c r="BP1064" s="213"/>
      <c r="BQ1064" s="213"/>
      <c r="BR1064" s="213"/>
      <c r="BS1064" s="213"/>
      <c r="BT1064" s="213"/>
      <c r="BU1064" s="213"/>
      <c r="BV1064" s="249"/>
      <c r="BW1064" s="213"/>
      <c r="BX1064" s="213"/>
      <c r="BY1064" s="213"/>
      <c r="BZ1064" s="213"/>
      <c r="CA1064" s="213"/>
      <c r="CB1064" s="213"/>
      <c r="CC1064" s="213"/>
      <c r="CD1064" s="213"/>
      <c r="CE1064" s="213"/>
      <c r="CF1064" s="213"/>
      <c r="CG1064" s="213"/>
      <c r="CH1064" s="213"/>
      <c r="CI1064" s="213"/>
      <c r="CJ1064" s="213"/>
      <c r="CK1064" s="213"/>
      <c r="CL1064" s="213"/>
      <c r="CM1064" s="213"/>
      <c r="CN1064" s="213"/>
      <c r="CO1064" s="91"/>
      <c r="CP1064" s="172"/>
      <c r="CQ1064" s="172"/>
    </row>
    <row r="1065" spans="4:95" ht="14.25" customHeight="1" x14ac:dyDescent="0.35">
      <c r="D1065" s="224" t="s">
        <v>986</v>
      </c>
      <c r="E1065" s="225"/>
      <c r="F1065" s="225"/>
      <c r="G1065" s="225"/>
      <c r="H1065" s="225"/>
      <c r="I1065" s="225"/>
      <c r="J1065" s="225"/>
      <c r="K1065" s="225"/>
      <c r="L1065" s="225"/>
      <c r="M1065" s="225"/>
      <c r="N1065" s="225"/>
      <c r="O1065" s="225"/>
      <c r="P1065" s="226"/>
      <c r="Q1065" s="224" t="s">
        <v>884</v>
      </c>
      <c r="R1065" s="225"/>
      <c r="S1065" s="225"/>
      <c r="T1065" s="225"/>
      <c r="U1065" s="225"/>
      <c r="V1065" s="225"/>
      <c r="W1065" s="226"/>
      <c r="X1065" s="240"/>
      <c r="Y1065" s="241"/>
      <c r="Z1065" s="241"/>
      <c r="AA1065" s="241"/>
      <c r="AB1065" s="241"/>
      <c r="AC1065" s="241"/>
      <c r="AD1065" s="242"/>
      <c r="AE1065" s="224">
        <v>68.3</v>
      </c>
      <c r="AF1065" s="225"/>
      <c r="AG1065" s="225"/>
      <c r="AH1065" s="225"/>
      <c r="AI1065" s="225"/>
      <c r="AJ1065" s="225"/>
      <c r="AK1065" s="225"/>
      <c r="AL1065" s="225"/>
      <c r="AM1065" s="225"/>
      <c r="AN1065" s="225"/>
      <c r="AO1065" s="225"/>
      <c r="AP1065" s="225"/>
      <c r="AQ1065" s="225"/>
      <c r="AR1065" s="225"/>
      <c r="AS1065" s="225"/>
      <c r="AT1065" s="226"/>
      <c r="AV1065" s="345" t="s">
        <v>585</v>
      </c>
      <c r="AW1065" s="345"/>
      <c r="AX1065" s="345"/>
      <c r="AY1065" s="345"/>
      <c r="AZ1065" s="345"/>
      <c r="BA1065" s="345"/>
      <c r="BB1065" s="345"/>
      <c r="BC1065" s="345"/>
      <c r="BD1065" s="345"/>
      <c r="BE1065" s="345"/>
      <c r="BF1065" s="345"/>
      <c r="BG1065" s="345"/>
      <c r="BH1065" s="345"/>
      <c r="BI1065" s="345"/>
      <c r="BJ1065" s="345"/>
      <c r="BK1065" s="345"/>
      <c r="BL1065" s="345"/>
      <c r="BM1065" s="345"/>
      <c r="BN1065" s="345"/>
      <c r="BO1065" s="345"/>
      <c r="BP1065" s="345"/>
      <c r="BQ1065" s="345"/>
      <c r="BR1065" s="345"/>
      <c r="BS1065" s="345"/>
      <c r="BT1065" s="345"/>
      <c r="BU1065" s="345"/>
      <c r="BV1065" s="345"/>
      <c r="BW1065" s="345"/>
      <c r="BX1065" s="345"/>
      <c r="BY1065" s="345"/>
      <c r="BZ1065" s="345"/>
      <c r="CA1065" s="345"/>
      <c r="CB1065" s="345"/>
      <c r="CC1065" s="345"/>
      <c r="CD1065" s="345"/>
      <c r="CE1065" s="345"/>
      <c r="CF1065" s="345"/>
      <c r="CG1065" s="345"/>
      <c r="CH1065" s="345"/>
      <c r="CI1065" s="345"/>
      <c r="CJ1065" s="345"/>
      <c r="CK1065" s="345"/>
      <c r="CL1065" s="345"/>
      <c r="CM1065" s="345"/>
      <c r="CN1065" s="345"/>
      <c r="CO1065" s="91"/>
      <c r="CP1065" s="172"/>
      <c r="CQ1065" s="172"/>
    </row>
    <row r="1066" spans="4:95" ht="14.25" customHeight="1" x14ac:dyDescent="0.35">
      <c r="D1066" s="224" t="s">
        <v>987</v>
      </c>
      <c r="E1066" s="225"/>
      <c r="F1066" s="225"/>
      <c r="G1066" s="225"/>
      <c r="H1066" s="225"/>
      <c r="I1066" s="225"/>
      <c r="J1066" s="225"/>
      <c r="K1066" s="225"/>
      <c r="L1066" s="225"/>
      <c r="M1066" s="225"/>
      <c r="N1066" s="225"/>
      <c r="O1066" s="225"/>
      <c r="P1066" s="226"/>
      <c r="Q1066" s="224"/>
      <c r="R1066" s="225"/>
      <c r="S1066" s="225"/>
      <c r="T1066" s="225"/>
      <c r="U1066" s="225"/>
      <c r="V1066" s="225"/>
      <c r="W1066" s="226"/>
      <c r="X1066" s="240" t="s">
        <v>884</v>
      </c>
      <c r="Y1066" s="241"/>
      <c r="Z1066" s="241"/>
      <c r="AA1066" s="241"/>
      <c r="AB1066" s="241"/>
      <c r="AC1066" s="241"/>
      <c r="AD1066" s="242"/>
      <c r="AE1066" s="224">
        <v>47.9</v>
      </c>
      <c r="AF1066" s="225"/>
      <c r="AG1066" s="225"/>
      <c r="AH1066" s="225"/>
      <c r="AI1066" s="225"/>
      <c r="AJ1066" s="225"/>
      <c r="AK1066" s="225"/>
      <c r="AL1066" s="225"/>
      <c r="AM1066" s="225"/>
      <c r="AN1066" s="225"/>
      <c r="AO1066" s="225"/>
      <c r="AP1066" s="225"/>
      <c r="AQ1066" s="225"/>
      <c r="AR1066" s="225"/>
      <c r="AS1066" s="225"/>
      <c r="AT1066" s="226"/>
      <c r="AV1066" s="91"/>
      <c r="AW1066" s="91"/>
      <c r="AX1066" s="91"/>
      <c r="AY1066" s="91"/>
      <c r="AZ1066" s="91"/>
      <c r="BA1066" s="91"/>
      <c r="BB1066" s="91"/>
      <c r="BC1066" s="91"/>
      <c r="BD1066" s="91"/>
      <c r="BE1066" s="91"/>
      <c r="BF1066" s="91"/>
      <c r="BG1066" s="91"/>
      <c r="BH1066" s="91"/>
      <c r="BI1066" s="91"/>
      <c r="BJ1066" s="91"/>
      <c r="BK1066" s="91"/>
      <c r="BL1066" s="91"/>
      <c r="BM1066" s="91"/>
      <c r="BN1066" s="91"/>
      <c r="BO1066" s="91"/>
      <c r="BP1066" s="91"/>
      <c r="BQ1066" s="91"/>
      <c r="BR1066" s="91"/>
      <c r="BS1066" s="91"/>
      <c r="BT1066" s="91"/>
      <c r="BU1066" s="91"/>
      <c r="BV1066" s="91"/>
      <c r="BW1066" s="91"/>
      <c r="BX1066" s="91"/>
      <c r="BY1066" s="91"/>
      <c r="BZ1066" s="91"/>
      <c r="CA1066" s="91"/>
      <c r="CB1066" s="91"/>
      <c r="CC1066" s="91"/>
      <c r="CD1066" s="91"/>
      <c r="CE1066" s="91"/>
      <c r="CF1066" s="91"/>
      <c r="CG1066" s="91"/>
      <c r="CH1066" s="91"/>
      <c r="CI1066" s="91"/>
      <c r="CJ1066" s="91"/>
      <c r="CK1066" s="91"/>
      <c r="CL1066" s="91"/>
      <c r="CM1066" s="91"/>
      <c r="CN1066" s="91"/>
      <c r="CO1066" s="91"/>
      <c r="CP1066" s="172"/>
      <c r="CQ1066" s="172"/>
    </row>
    <row r="1067" spans="4:95" ht="14.25" customHeight="1" x14ac:dyDescent="0.35">
      <c r="D1067" s="224" t="s">
        <v>988</v>
      </c>
      <c r="E1067" s="225"/>
      <c r="F1067" s="225"/>
      <c r="G1067" s="225"/>
      <c r="H1067" s="225"/>
      <c r="I1067" s="225"/>
      <c r="J1067" s="225"/>
      <c r="K1067" s="225"/>
      <c r="L1067" s="225"/>
      <c r="M1067" s="225"/>
      <c r="N1067" s="225"/>
      <c r="O1067" s="225"/>
      <c r="P1067" s="226"/>
      <c r="Q1067" s="224" t="s">
        <v>884</v>
      </c>
      <c r="R1067" s="225"/>
      <c r="S1067" s="225"/>
      <c r="T1067" s="225"/>
      <c r="U1067" s="225"/>
      <c r="V1067" s="225"/>
      <c r="W1067" s="226"/>
      <c r="X1067" s="240"/>
      <c r="Y1067" s="241"/>
      <c r="Z1067" s="241"/>
      <c r="AA1067" s="241"/>
      <c r="AB1067" s="241"/>
      <c r="AC1067" s="241"/>
      <c r="AD1067" s="242"/>
      <c r="AE1067" s="224" t="s">
        <v>708</v>
      </c>
      <c r="AF1067" s="225"/>
      <c r="AG1067" s="225"/>
      <c r="AH1067" s="225"/>
      <c r="AI1067" s="225"/>
      <c r="AJ1067" s="225"/>
      <c r="AK1067" s="225"/>
      <c r="AL1067" s="225"/>
      <c r="AM1067" s="225"/>
      <c r="AN1067" s="225"/>
      <c r="AO1067" s="225"/>
      <c r="AP1067" s="225"/>
      <c r="AQ1067" s="225"/>
      <c r="AR1067" s="225"/>
      <c r="AS1067" s="225"/>
      <c r="AT1067" s="226"/>
      <c r="AV1067" s="91"/>
      <c r="AW1067" s="91"/>
      <c r="AX1067" s="91"/>
      <c r="AY1067" s="91"/>
      <c r="AZ1067" s="91"/>
      <c r="BA1067" s="91"/>
      <c r="BB1067" s="91"/>
      <c r="BC1067" s="91"/>
      <c r="BD1067" s="91"/>
      <c r="BE1067" s="91"/>
      <c r="BF1067" s="91"/>
      <c r="BG1067" s="91"/>
      <c r="BH1067" s="91"/>
      <c r="BI1067" s="91"/>
      <c r="BJ1067" s="91"/>
      <c r="BK1067" s="91"/>
      <c r="BL1067" s="91"/>
      <c r="BM1067" s="91"/>
      <c r="BN1067" s="91"/>
      <c r="BO1067" s="91"/>
      <c r="BP1067" s="91"/>
      <c r="BQ1067" s="91"/>
      <c r="BR1067" s="91"/>
      <c r="BS1067" s="91"/>
      <c r="BT1067" s="91"/>
      <c r="BU1067" s="91"/>
      <c r="BV1067" s="91"/>
      <c r="BW1067" s="91"/>
      <c r="BX1067" s="91"/>
      <c r="BY1067" s="91"/>
      <c r="BZ1067" s="91"/>
      <c r="CA1067" s="91"/>
      <c r="CB1067" s="91"/>
      <c r="CC1067" s="91"/>
      <c r="CD1067" s="91"/>
      <c r="CE1067" s="91"/>
      <c r="CF1067" s="91"/>
      <c r="CG1067" s="91"/>
      <c r="CH1067" s="91"/>
      <c r="CI1067" s="91"/>
      <c r="CJ1067" s="91"/>
      <c r="CK1067" s="91"/>
      <c r="CL1067" s="91"/>
      <c r="CM1067" s="91"/>
      <c r="CN1067" s="91"/>
      <c r="CO1067" s="91"/>
      <c r="CP1067" s="172"/>
      <c r="CQ1067" s="172"/>
    </row>
    <row r="1068" spans="4:95" ht="14.25" customHeight="1" x14ac:dyDescent="0.35">
      <c r="D1068" s="224" t="s">
        <v>989</v>
      </c>
      <c r="E1068" s="225"/>
      <c r="F1068" s="225"/>
      <c r="G1068" s="225"/>
      <c r="H1068" s="225"/>
      <c r="I1068" s="225"/>
      <c r="J1068" s="225"/>
      <c r="K1068" s="225"/>
      <c r="L1068" s="225"/>
      <c r="M1068" s="225"/>
      <c r="N1068" s="225"/>
      <c r="O1068" s="225"/>
      <c r="P1068" s="226"/>
      <c r="Q1068" s="224" t="s">
        <v>884</v>
      </c>
      <c r="R1068" s="225"/>
      <c r="S1068" s="225"/>
      <c r="T1068" s="225"/>
      <c r="U1068" s="225"/>
      <c r="V1068" s="225"/>
      <c r="W1068" s="226"/>
      <c r="X1068" s="240"/>
      <c r="Y1068" s="241"/>
      <c r="Z1068" s="241"/>
      <c r="AA1068" s="241"/>
      <c r="AB1068" s="241"/>
      <c r="AC1068" s="241"/>
      <c r="AD1068" s="242"/>
      <c r="AE1068" s="224">
        <v>3.2</v>
      </c>
      <c r="AF1068" s="225"/>
      <c r="AG1068" s="225"/>
      <c r="AH1068" s="225"/>
      <c r="AI1068" s="225"/>
      <c r="AJ1068" s="225"/>
      <c r="AK1068" s="225"/>
      <c r="AL1068" s="225"/>
      <c r="AM1068" s="225"/>
      <c r="AN1068" s="225"/>
      <c r="AO1068" s="225"/>
      <c r="AP1068" s="225"/>
      <c r="AQ1068" s="225"/>
      <c r="AR1068" s="225"/>
      <c r="AS1068" s="225"/>
      <c r="AT1068" s="226"/>
      <c r="AV1068" s="91"/>
      <c r="AW1068" s="91"/>
      <c r="AX1068" s="91"/>
      <c r="AY1068" s="91"/>
      <c r="AZ1068" s="91"/>
      <c r="BA1068" s="91"/>
      <c r="BB1068" s="91"/>
      <c r="BC1068" s="91"/>
      <c r="BD1068" s="91"/>
      <c r="BE1068" s="91"/>
      <c r="BF1068" s="91"/>
      <c r="BG1068" s="91"/>
      <c r="BH1068" s="91"/>
      <c r="BI1068" s="91"/>
      <c r="BJ1068" s="91"/>
      <c r="BK1068" s="91"/>
      <c r="BL1068" s="91"/>
      <c r="BM1068" s="91"/>
      <c r="BN1068" s="91"/>
      <c r="BO1068" s="91"/>
      <c r="BP1068" s="91"/>
      <c r="BQ1068" s="91"/>
      <c r="BR1068" s="91"/>
      <c r="BS1068" s="91"/>
      <c r="BT1068" s="91"/>
      <c r="BU1068" s="91"/>
      <c r="BV1068" s="91"/>
      <c r="BW1068" s="91"/>
      <c r="BX1068" s="91"/>
      <c r="BY1068" s="91"/>
      <c r="BZ1068" s="91"/>
      <c r="CA1068" s="91"/>
      <c r="CB1068" s="91"/>
      <c r="CC1068" s="91"/>
      <c r="CD1068" s="91"/>
      <c r="CE1068" s="91"/>
      <c r="CF1068" s="91"/>
      <c r="CG1068" s="91"/>
      <c r="CH1068" s="91"/>
      <c r="CI1068" s="91"/>
      <c r="CJ1068" s="91"/>
      <c r="CK1068" s="91"/>
      <c r="CL1068" s="91"/>
      <c r="CM1068" s="91"/>
      <c r="CN1068" s="91"/>
      <c r="CO1068" s="91"/>
      <c r="CP1068" s="172"/>
      <c r="CQ1068" s="172"/>
    </row>
    <row r="1069" spans="4:95" ht="14.25" customHeight="1" x14ac:dyDescent="0.35">
      <c r="D1069" s="224" t="s">
        <v>990</v>
      </c>
      <c r="E1069" s="225"/>
      <c r="F1069" s="225"/>
      <c r="G1069" s="225"/>
      <c r="H1069" s="225"/>
      <c r="I1069" s="225"/>
      <c r="J1069" s="225"/>
      <c r="K1069" s="225"/>
      <c r="L1069" s="225"/>
      <c r="M1069" s="225"/>
      <c r="N1069" s="225"/>
      <c r="O1069" s="225"/>
      <c r="P1069" s="226"/>
      <c r="Q1069" s="224" t="s">
        <v>884</v>
      </c>
      <c r="R1069" s="225"/>
      <c r="S1069" s="225"/>
      <c r="T1069" s="225"/>
      <c r="U1069" s="225"/>
      <c r="V1069" s="225"/>
      <c r="W1069" s="226"/>
      <c r="X1069" s="240"/>
      <c r="Y1069" s="241"/>
      <c r="Z1069" s="241"/>
      <c r="AA1069" s="241"/>
      <c r="AB1069" s="241"/>
      <c r="AC1069" s="241"/>
      <c r="AD1069" s="242"/>
      <c r="AE1069" s="243">
        <v>5.8</v>
      </c>
      <c r="AF1069" s="243"/>
      <c r="AG1069" s="243"/>
      <c r="AH1069" s="243"/>
      <c r="AI1069" s="243"/>
      <c r="AJ1069" s="243"/>
      <c r="AK1069" s="243"/>
      <c r="AL1069" s="243"/>
      <c r="AM1069" s="243"/>
      <c r="AN1069" s="243"/>
      <c r="AO1069" s="243"/>
      <c r="AP1069" s="243"/>
      <c r="AQ1069" s="243"/>
      <c r="AR1069" s="243"/>
      <c r="AS1069" s="243"/>
      <c r="AT1069" s="243"/>
      <c r="AV1069" s="244" t="s">
        <v>601</v>
      </c>
      <c r="AW1069" s="244"/>
      <c r="AX1069" s="244"/>
      <c r="AY1069" s="244"/>
      <c r="AZ1069" s="244"/>
      <c r="BA1069" s="244"/>
      <c r="BB1069" s="244"/>
      <c r="BC1069" s="244"/>
      <c r="BD1069" s="244"/>
      <c r="BE1069" s="244"/>
      <c r="BF1069" s="244"/>
      <c r="BG1069" s="244"/>
      <c r="BH1069" s="244"/>
      <c r="BI1069" s="244"/>
      <c r="BJ1069" s="244"/>
      <c r="BK1069" s="244"/>
      <c r="BL1069" s="244"/>
      <c r="BM1069" s="244"/>
      <c r="BN1069" s="244"/>
      <c r="BO1069" s="244"/>
      <c r="BP1069" s="244"/>
      <c r="BQ1069" s="244"/>
      <c r="BR1069" s="244"/>
      <c r="BS1069" s="244"/>
      <c r="BT1069" s="244"/>
      <c r="BU1069" s="244"/>
      <c r="BV1069" s="244"/>
      <c r="BW1069" s="244"/>
      <c r="BX1069" s="244"/>
      <c r="BY1069" s="244"/>
      <c r="BZ1069" s="244"/>
      <c r="CA1069" s="244"/>
      <c r="CB1069" s="244"/>
      <c r="CC1069" s="244"/>
      <c r="CD1069" s="244"/>
      <c r="CE1069" s="244"/>
      <c r="CF1069" s="244"/>
      <c r="CG1069" s="244"/>
      <c r="CH1069" s="244"/>
      <c r="CI1069" s="244"/>
      <c r="CJ1069" s="244"/>
      <c r="CK1069" s="244"/>
      <c r="CL1069" s="244"/>
      <c r="CM1069" s="244"/>
      <c r="CN1069" s="244"/>
      <c r="CO1069" s="91"/>
      <c r="CP1069" s="172"/>
      <c r="CQ1069" s="172"/>
    </row>
    <row r="1070" spans="4:95" ht="14.25" customHeight="1" x14ac:dyDescent="0.35">
      <c r="D1070" s="224" t="s">
        <v>591</v>
      </c>
      <c r="E1070" s="225"/>
      <c r="F1070" s="225"/>
      <c r="G1070" s="225"/>
      <c r="H1070" s="225"/>
      <c r="I1070" s="225"/>
      <c r="J1070" s="225"/>
      <c r="K1070" s="225"/>
      <c r="L1070" s="225"/>
      <c r="M1070" s="225"/>
      <c r="N1070" s="225"/>
      <c r="O1070" s="225"/>
      <c r="P1070" s="226"/>
      <c r="Q1070" s="224"/>
      <c r="R1070" s="225"/>
      <c r="S1070" s="225"/>
      <c r="T1070" s="225"/>
      <c r="U1070" s="225"/>
      <c r="V1070" s="225"/>
      <c r="W1070" s="226"/>
      <c r="X1070" s="240" t="s">
        <v>884</v>
      </c>
      <c r="Y1070" s="241"/>
      <c r="Z1070" s="241"/>
      <c r="AA1070" s="241"/>
      <c r="AB1070" s="241"/>
      <c r="AC1070" s="241"/>
      <c r="AD1070" s="242"/>
      <c r="AE1070" s="224">
        <v>1235</v>
      </c>
      <c r="AF1070" s="225"/>
      <c r="AG1070" s="225"/>
      <c r="AH1070" s="225"/>
      <c r="AI1070" s="225"/>
      <c r="AJ1070" s="225"/>
      <c r="AK1070" s="225"/>
      <c r="AL1070" s="225"/>
      <c r="AM1070" s="225"/>
      <c r="AN1070" s="225"/>
      <c r="AO1070" s="225"/>
      <c r="AP1070" s="225"/>
      <c r="AQ1070" s="225"/>
      <c r="AR1070" s="225"/>
      <c r="AS1070" s="225"/>
      <c r="AT1070" s="226"/>
      <c r="AV1070" s="209"/>
      <c r="AW1070" s="209"/>
      <c r="AX1070" s="209"/>
      <c r="AY1070" s="209"/>
      <c r="AZ1070" s="209"/>
      <c r="BA1070" s="209"/>
      <c r="BB1070" s="209"/>
      <c r="BC1070" s="209"/>
      <c r="BD1070" s="209"/>
      <c r="BE1070" s="209"/>
      <c r="BF1070" s="209"/>
      <c r="BG1070" s="209"/>
      <c r="BH1070" s="209"/>
      <c r="BI1070" s="209"/>
      <c r="BJ1070" s="209"/>
      <c r="BK1070" s="209"/>
      <c r="BL1070" s="209"/>
      <c r="BM1070" s="209"/>
      <c r="BN1070" s="209"/>
      <c r="BO1070" s="209"/>
      <c r="BP1070" s="209"/>
      <c r="BQ1070" s="209"/>
      <c r="BR1070" s="209"/>
      <c r="BS1070" s="209"/>
      <c r="BT1070" s="209"/>
      <c r="BU1070" s="209"/>
      <c r="BV1070" s="209"/>
      <c r="BW1070" s="209"/>
      <c r="BX1070" s="209"/>
      <c r="BY1070" s="209"/>
      <c r="BZ1070" s="209"/>
      <c r="CA1070" s="209"/>
      <c r="CB1070" s="209"/>
      <c r="CC1070" s="209"/>
      <c r="CD1070" s="209"/>
      <c r="CE1070" s="209"/>
      <c r="CF1070" s="209"/>
      <c r="CG1070" s="209"/>
      <c r="CH1070" s="209"/>
      <c r="CI1070" s="209"/>
      <c r="CJ1070" s="209"/>
      <c r="CK1070" s="209"/>
      <c r="CL1070" s="209"/>
      <c r="CM1070" s="209"/>
      <c r="CN1070" s="209"/>
      <c r="CO1070" s="91"/>
      <c r="CP1070" s="172"/>
      <c r="CQ1070" s="172"/>
    </row>
    <row r="1071" spans="4:95" ht="14.25" customHeight="1" x14ac:dyDescent="0.35">
      <c r="D1071" s="224" t="s">
        <v>991</v>
      </c>
      <c r="E1071" s="225"/>
      <c r="F1071" s="225"/>
      <c r="G1071" s="225"/>
      <c r="H1071" s="225"/>
      <c r="I1071" s="225"/>
      <c r="J1071" s="225"/>
      <c r="K1071" s="225"/>
      <c r="L1071" s="225"/>
      <c r="M1071" s="225"/>
      <c r="N1071" s="225"/>
      <c r="O1071" s="225"/>
      <c r="P1071" s="226"/>
      <c r="Q1071" s="224" t="s">
        <v>884</v>
      </c>
      <c r="R1071" s="225"/>
      <c r="S1071" s="225"/>
      <c r="T1071" s="225"/>
      <c r="U1071" s="225"/>
      <c r="V1071" s="225"/>
      <c r="W1071" s="226"/>
      <c r="X1071" s="240"/>
      <c r="Y1071" s="241"/>
      <c r="Z1071" s="241"/>
      <c r="AA1071" s="241"/>
      <c r="AB1071" s="241"/>
      <c r="AC1071" s="241"/>
      <c r="AD1071" s="242"/>
      <c r="AE1071" s="224">
        <v>5.4</v>
      </c>
      <c r="AF1071" s="225"/>
      <c r="AG1071" s="225"/>
      <c r="AH1071" s="225"/>
      <c r="AI1071" s="225"/>
      <c r="AJ1071" s="225"/>
      <c r="AK1071" s="225"/>
      <c r="AL1071" s="225"/>
      <c r="AM1071" s="225"/>
      <c r="AN1071" s="225"/>
      <c r="AO1071" s="225"/>
      <c r="AP1071" s="225"/>
      <c r="AQ1071" s="225"/>
      <c r="AR1071" s="225"/>
      <c r="AS1071" s="225"/>
      <c r="AT1071" s="226"/>
      <c r="AV1071" s="346" t="s">
        <v>24</v>
      </c>
      <c r="AW1071" s="347"/>
      <c r="AX1071" s="347"/>
      <c r="AY1071" s="347"/>
      <c r="AZ1071" s="347"/>
      <c r="BA1071" s="347"/>
      <c r="BB1071" s="347"/>
      <c r="BC1071" s="347"/>
      <c r="BD1071" s="347"/>
      <c r="BE1071" s="347"/>
      <c r="BF1071" s="347"/>
      <c r="BG1071" s="347"/>
      <c r="BH1071" s="347"/>
      <c r="BI1071" s="348"/>
      <c r="BJ1071" s="346" t="s">
        <v>581</v>
      </c>
      <c r="BK1071" s="347"/>
      <c r="BL1071" s="347"/>
      <c r="BM1071" s="347"/>
      <c r="BN1071" s="347"/>
      <c r="BO1071" s="347"/>
      <c r="BP1071" s="347"/>
      <c r="BQ1071" s="347"/>
      <c r="BR1071" s="347"/>
      <c r="BS1071" s="347"/>
      <c r="BT1071" s="347"/>
      <c r="BU1071" s="347"/>
      <c r="BV1071" s="347"/>
      <c r="BW1071" s="348"/>
      <c r="BX1071" s="346" t="s">
        <v>582</v>
      </c>
      <c r="BY1071" s="347"/>
      <c r="BZ1071" s="347"/>
      <c r="CA1071" s="347"/>
      <c r="CB1071" s="347"/>
      <c r="CC1071" s="347"/>
      <c r="CD1071" s="347"/>
      <c r="CE1071" s="347"/>
      <c r="CF1071" s="347"/>
      <c r="CG1071" s="347"/>
      <c r="CH1071" s="347"/>
      <c r="CI1071" s="347"/>
      <c r="CJ1071" s="347"/>
      <c r="CK1071" s="347"/>
      <c r="CL1071" s="347"/>
      <c r="CM1071" s="347"/>
      <c r="CN1071" s="348"/>
      <c r="CO1071" s="91"/>
      <c r="CP1071" s="172"/>
      <c r="CQ1071" s="172"/>
    </row>
    <row r="1072" spans="4:95" ht="14.25" customHeight="1" x14ac:dyDescent="0.35">
      <c r="D1072" s="224"/>
      <c r="E1072" s="225"/>
      <c r="F1072" s="225"/>
      <c r="G1072" s="225"/>
      <c r="H1072" s="225"/>
      <c r="I1072" s="225"/>
      <c r="J1072" s="225"/>
      <c r="K1072" s="225"/>
      <c r="L1072" s="225"/>
      <c r="M1072" s="225"/>
      <c r="N1072" s="225"/>
      <c r="O1072" s="225"/>
      <c r="P1072" s="226"/>
      <c r="Q1072" s="224"/>
      <c r="R1072" s="225"/>
      <c r="S1072" s="225"/>
      <c r="T1072" s="225"/>
      <c r="U1072" s="225"/>
      <c r="V1072" s="225"/>
      <c r="W1072" s="226"/>
      <c r="X1072" s="240"/>
      <c r="Y1072" s="241"/>
      <c r="Z1072" s="241"/>
      <c r="AA1072" s="241"/>
      <c r="AB1072" s="241"/>
      <c r="AC1072" s="241"/>
      <c r="AD1072" s="242"/>
      <c r="AE1072" s="224"/>
      <c r="AF1072" s="225"/>
      <c r="AG1072" s="225"/>
      <c r="AH1072" s="225"/>
      <c r="AI1072" s="225"/>
      <c r="AJ1072" s="225"/>
      <c r="AK1072" s="225"/>
      <c r="AL1072" s="225"/>
      <c r="AM1072" s="225"/>
      <c r="AN1072" s="225"/>
      <c r="AO1072" s="225"/>
      <c r="AP1072" s="225"/>
      <c r="AQ1072" s="225"/>
      <c r="AR1072" s="225"/>
      <c r="AS1072" s="225"/>
      <c r="AT1072" s="226"/>
      <c r="AV1072" s="349"/>
      <c r="AW1072" s="350"/>
      <c r="AX1072" s="350"/>
      <c r="AY1072" s="350"/>
      <c r="AZ1072" s="350"/>
      <c r="BA1072" s="350"/>
      <c r="BB1072" s="350"/>
      <c r="BC1072" s="350"/>
      <c r="BD1072" s="350"/>
      <c r="BE1072" s="350"/>
      <c r="BF1072" s="350"/>
      <c r="BG1072" s="350"/>
      <c r="BH1072" s="350"/>
      <c r="BI1072" s="351"/>
      <c r="BJ1072" s="349"/>
      <c r="BK1072" s="350"/>
      <c r="BL1072" s="350"/>
      <c r="BM1072" s="350"/>
      <c r="BN1072" s="350"/>
      <c r="BO1072" s="350"/>
      <c r="BP1072" s="350"/>
      <c r="BQ1072" s="350"/>
      <c r="BR1072" s="350"/>
      <c r="BS1072" s="350"/>
      <c r="BT1072" s="350"/>
      <c r="BU1072" s="350"/>
      <c r="BV1072" s="350"/>
      <c r="BW1072" s="351"/>
      <c r="BX1072" s="349"/>
      <c r="BY1072" s="350"/>
      <c r="BZ1072" s="350"/>
      <c r="CA1072" s="350"/>
      <c r="CB1072" s="350"/>
      <c r="CC1072" s="350"/>
      <c r="CD1072" s="350"/>
      <c r="CE1072" s="350"/>
      <c r="CF1072" s="350"/>
      <c r="CG1072" s="350"/>
      <c r="CH1072" s="350"/>
      <c r="CI1072" s="350"/>
      <c r="CJ1072" s="350"/>
      <c r="CK1072" s="350"/>
      <c r="CL1072" s="350"/>
      <c r="CM1072" s="350"/>
      <c r="CN1072" s="351"/>
      <c r="CO1072" s="91"/>
      <c r="CP1072" s="172"/>
      <c r="CQ1072" s="172"/>
    </row>
    <row r="1073" spans="1:95" ht="14.25" customHeight="1" x14ac:dyDescent="0.35">
      <c r="D1073" s="224"/>
      <c r="E1073" s="225"/>
      <c r="F1073" s="225"/>
      <c r="G1073" s="225"/>
      <c r="H1073" s="225"/>
      <c r="I1073" s="225"/>
      <c r="J1073" s="225"/>
      <c r="K1073" s="225"/>
      <c r="L1073" s="225"/>
      <c r="M1073" s="225"/>
      <c r="N1073" s="225"/>
      <c r="O1073" s="225"/>
      <c r="P1073" s="226"/>
      <c r="Q1073" s="224"/>
      <c r="R1073" s="225"/>
      <c r="S1073" s="225"/>
      <c r="T1073" s="225"/>
      <c r="U1073" s="225"/>
      <c r="V1073" s="225"/>
      <c r="W1073" s="226"/>
      <c r="X1073" s="240"/>
      <c r="Y1073" s="241"/>
      <c r="Z1073" s="241"/>
      <c r="AA1073" s="241"/>
      <c r="AB1073" s="241"/>
      <c r="AC1073" s="241"/>
      <c r="AD1073" s="242"/>
      <c r="AE1073" s="224"/>
      <c r="AF1073" s="225"/>
      <c r="AG1073" s="225"/>
      <c r="AH1073" s="225"/>
      <c r="AI1073" s="225"/>
      <c r="AJ1073" s="225"/>
      <c r="AK1073" s="225"/>
      <c r="AL1073" s="225"/>
      <c r="AM1073" s="225"/>
      <c r="AN1073" s="225"/>
      <c r="AO1073" s="225"/>
      <c r="AP1073" s="225"/>
      <c r="AQ1073" s="225"/>
      <c r="AR1073" s="225"/>
      <c r="AS1073" s="225"/>
      <c r="AT1073" s="226"/>
      <c r="AV1073" s="339" t="s">
        <v>992</v>
      </c>
      <c r="AW1073" s="340"/>
      <c r="AX1073" s="340"/>
      <c r="AY1073" s="340"/>
      <c r="AZ1073" s="340"/>
      <c r="BA1073" s="340"/>
      <c r="BB1073" s="340"/>
      <c r="BC1073" s="340"/>
      <c r="BD1073" s="340"/>
      <c r="BE1073" s="340"/>
      <c r="BF1073" s="340"/>
      <c r="BG1073" s="340"/>
      <c r="BH1073" s="340"/>
      <c r="BI1073" s="341"/>
      <c r="BJ1073" s="342" t="s">
        <v>993</v>
      </c>
      <c r="BK1073" s="343"/>
      <c r="BL1073" s="343"/>
      <c r="BM1073" s="343"/>
      <c r="BN1073" s="343"/>
      <c r="BO1073" s="343"/>
      <c r="BP1073" s="343"/>
      <c r="BQ1073" s="343"/>
      <c r="BR1073" s="343"/>
      <c r="BS1073" s="343"/>
      <c r="BT1073" s="343"/>
      <c r="BU1073" s="343"/>
      <c r="BV1073" s="343"/>
      <c r="BW1073" s="344"/>
      <c r="BX1073" s="339" t="s">
        <v>994</v>
      </c>
      <c r="BY1073" s="340"/>
      <c r="BZ1073" s="340"/>
      <c r="CA1073" s="340"/>
      <c r="CB1073" s="340"/>
      <c r="CC1073" s="340"/>
      <c r="CD1073" s="340"/>
      <c r="CE1073" s="340"/>
      <c r="CF1073" s="340"/>
      <c r="CG1073" s="340"/>
      <c r="CH1073" s="340"/>
      <c r="CI1073" s="340"/>
      <c r="CJ1073" s="340"/>
      <c r="CK1073" s="340"/>
      <c r="CL1073" s="340"/>
      <c r="CM1073" s="340"/>
      <c r="CN1073" s="341"/>
      <c r="CO1073" s="91"/>
      <c r="CP1073" s="172"/>
      <c r="CQ1073" s="172"/>
    </row>
    <row r="1074" spans="1:95" ht="14.25" customHeight="1" x14ac:dyDescent="0.35">
      <c r="D1074" s="224"/>
      <c r="E1074" s="225"/>
      <c r="F1074" s="225"/>
      <c r="G1074" s="225"/>
      <c r="H1074" s="225"/>
      <c r="I1074" s="225"/>
      <c r="J1074" s="225"/>
      <c r="K1074" s="225"/>
      <c r="L1074" s="225"/>
      <c r="M1074" s="225"/>
      <c r="N1074" s="225"/>
      <c r="O1074" s="225"/>
      <c r="P1074" s="226"/>
      <c r="Q1074" s="224"/>
      <c r="R1074" s="225"/>
      <c r="S1074" s="225"/>
      <c r="T1074" s="225"/>
      <c r="U1074" s="225"/>
      <c r="V1074" s="225"/>
      <c r="W1074" s="226"/>
      <c r="X1074" s="224"/>
      <c r="Y1074" s="225"/>
      <c r="Z1074" s="225"/>
      <c r="AA1074" s="225"/>
      <c r="AB1074" s="225"/>
      <c r="AC1074" s="225"/>
      <c r="AD1074" s="226"/>
      <c r="AE1074" s="224"/>
      <c r="AF1074" s="225"/>
      <c r="AG1074" s="225"/>
      <c r="AH1074" s="225"/>
      <c r="AI1074" s="225"/>
      <c r="AJ1074" s="225"/>
      <c r="AK1074" s="225"/>
      <c r="AL1074" s="225"/>
      <c r="AM1074" s="225"/>
      <c r="AN1074" s="225"/>
      <c r="AO1074" s="225"/>
      <c r="AP1074" s="225"/>
      <c r="AQ1074" s="225"/>
      <c r="AR1074" s="225"/>
      <c r="AS1074" s="225"/>
      <c r="AT1074" s="226"/>
      <c r="AV1074" s="339" t="s">
        <v>995</v>
      </c>
      <c r="AW1074" s="340"/>
      <c r="AX1074" s="340"/>
      <c r="AY1074" s="340"/>
      <c r="AZ1074" s="340"/>
      <c r="BA1074" s="340"/>
      <c r="BB1074" s="340"/>
      <c r="BC1074" s="340"/>
      <c r="BD1074" s="340"/>
      <c r="BE1074" s="340"/>
      <c r="BF1074" s="340"/>
      <c r="BG1074" s="340"/>
      <c r="BH1074" s="340"/>
      <c r="BI1074" s="341"/>
      <c r="BJ1074" s="342" t="s">
        <v>993</v>
      </c>
      <c r="BK1074" s="343"/>
      <c r="BL1074" s="343"/>
      <c r="BM1074" s="343"/>
      <c r="BN1074" s="343"/>
      <c r="BO1074" s="343"/>
      <c r="BP1074" s="343"/>
      <c r="BQ1074" s="343"/>
      <c r="BR1074" s="343"/>
      <c r="BS1074" s="343"/>
      <c r="BT1074" s="343"/>
      <c r="BU1074" s="343"/>
      <c r="BV1074" s="343"/>
      <c r="BW1074" s="344"/>
      <c r="BX1074" s="339" t="s">
        <v>996</v>
      </c>
      <c r="BY1074" s="340"/>
      <c r="BZ1074" s="340"/>
      <c r="CA1074" s="340"/>
      <c r="CB1074" s="340"/>
      <c r="CC1074" s="340"/>
      <c r="CD1074" s="340"/>
      <c r="CE1074" s="340"/>
      <c r="CF1074" s="340"/>
      <c r="CG1074" s="340"/>
      <c r="CH1074" s="340"/>
      <c r="CI1074" s="340"/>
      <c r="CJ1074" s="340"/>
      <c r="CK1074" s="340"/>
      <c r="CL1074" s="340"/>
      <c r="CM1074" s="340"/>
      <c r="CN1074" s="341"/>
      <c r="CO1074" s="91"/>
      <c r="CP1074" s="172"/>
      <c r="CQ1074" s="172"/>
    </row>
    <row r="1075" spans="1:95" ht="14.25" customHeight="1" x14ac:dyDescent="0.35">
      <c r="D1075" s="224"/>
      <c r="E1075" s="225"/>
      <c r="F1075" s="225"/>
      <c r="G1075" s="225"/>
      <c r="H1075" s="225"/>
      <c r="I1075" s="225"/>
      <c r="J1075" s="225"/>
      <c r="K1075" s="225"/>
      <c r="L1075" s="225"/>
      <c r="M1075" s="225"/>
      <c r="N1075" s="225"/>
      <c r="O1075" s="225"/>
      <c r="P1075" s="226"/>
      <c r="Q1075" s="224"/>
      <c r="R1075" s="225"/>
      <c r="S1075" s="225"/>
      <c r="T1075" s="225"/>
      <c r="U1075" s="225"/>
      <c r="V1075" s="225"/>
      <c r="W1075" s="226"/>
      <c r="X1075" s="224"/>
      <c r="Y1075" s="225"/>
      <c r="Z1075" s="225"/>
      <c r="AA1075" s="225"/>
      <c r="AB1075" s="225"/>
      <c r="AC1075" s="225"/>
      <c r="AD1075" s="226"/>
      <c r="AE1075" s="224"/>
      <c r="AF1075" s="225"/>
      <c r="AG1075" s="225"/>
      <c r="AH1075" s="225"/>
      <c r="AI1075" s="225"/>
      <c r="AJ1075" s="225"/>
      <c r="AK1075" s="225"/>
      <c r="AL1075" s="225"/>
      <c r="AM1075" s="225"/>
      <c r="AN1075" s="225"/>
      <c r="AO1075" s="225"/>
      <c r="AP1075" s="225"/>
      <c r="AQ1075" s="225"/>
      <c r="AR1075" s="225"/>
      <c r="AS1075" s="225"/>
      <c r="AT1075" s="226"/>
      <c r="AV1075" s="339" t="s">
        <v>997</v>
      </c>
      <c r="AW1075" s="340"/>
      <c r="AX1075" s="340"/>
      <c r="AY1075" s="340"/>
      <c r="AZ1075" s="340"/>
      <c r="BA1075" s="340"/>
      <c r="BB1075" s="340"/>
      <c r="BC1075" s="340"/>
      <c r="BD1075" s="340"/>
      <c r="BE1075" s="340"/>
      <c r="BF1075" s="340"/>
      <c r="BG1075" s="340"/>
      <c r="BH1075" s="340"/>
      <c r="BI1075" s="341"/>
      <c r="BJ1075" s="342" t="s">
        <v>993</v>
      </c>
      <c r="BK1075" s="343"/>
      <c r="BL1075" s="343"/>
      <c r="BM1075" s="343"/>
      <c r="BN1075" s="343"/>
      <c r="BO1075" s="343"/>
      <c r="BP1075" s="343"/>
      <c r="BQ1075" s="343"/>
      <c r="BR1075" s="343"/>
      <c r="BS1075" s="343"/>
      <c r="BT1075" s="343"/>
      <c r="BU1075" s="343"/>
      <c r="BV1075" s="343"/>
      <c r="BW1075" s="344"/>
      <c r="BX1075" s="339" t="s">
        <v>998</v>
      </c>
      <c r="BY1075" s="340"/>
      <c r="BZ1075" s="340"/>
      <c r="CA1075" s="340"/>
      <c r="CB1075" s="340"/>
      <c r="CC1075" s="340"/>
      <c r="CD1075" s="340"/>
      <c r="CE1075" s="340"/>
      <c r="CF1075" s="340"/>
      <c r="CG1075" s="340"/>
      <c r="CH1075" s="340"/>
      <c r="CI1075" s="340"/>
      <c r="CJ1075" s="340"/>
      <c r="CK1075" s="340"/>
      <c r="CL1075" s="340"/>
      <c r="CM1075" s="340"/>
      <c r="CN1075" s="341"/>
      <c r="CO1075" s="91"/>
      <c r="CP1075" s="172"/>
      <c r="CQ1075" s="172"/>
    </row>
    <row r="1076" spans="1:95" ht="14.25" customHeight="1" x14ac:dyDescent="0.35">
      <c r="D1076" s="224"/>
      <c r="E1076" s="225"/>
      <c r="F1076" s="225"/>
      <c r="G1076" s="225"/>
      <c r="H1076" s="225"/>
      <c r="I1076" s="225"/>
      <c r="J1076" s="225"/>
      <c r="K1076" s="225"/>
      <c r="L1076" s="225"/>
      <c r="M1076" s="225"/>
      <c r="N1076" s="225"/>
      <c r="O1076" s="225"/>
      <c r="P1076" s="226"/>
      <c r="Q1076" s="224"/>
      <c r="R1076" s="225"/>
      <c r="S1076" s="225"/>
      <c r="T1076" s="225"/>
      <c r="U1076" s="225"/>
      <c r="V1076" s="225"/>
      <c r="W1076" s="226"/>
      <c r="X1076" s="224"/>
      <c r="Y1076" s="225"/>
      <c r="Z1076" s="225"/>
      <c r="AA1076" s="225"/>
      <c r="AB1076" s="225"/>
      <c r="AC1076" s="225"/>
      <c r="AD1076" s="226"/>
      <c r="AE1076" s="224"/>
      <c r="AF1076" s="225"/>
      <c r="AG1076" s="225"/>
      <c r="AH1076" s="225"/>
      <c r="AI1076" s="225"/>
      <c r="AJ1076" s="225"/>
      <c r="AK1076" s="225"/>
      <c r="AL1076" s="225"/>
      <c r="AM1076" s="225"/>
      <c r="AN1076" s="225"/>
      <c r="AO1076" s="225"/>
      <c r="AP1076" s="225"/>
      <c r="AQ1076" s="225"/>
      <c r="AR1076" s="225"/>
      <c r="AS1076" s="225"/>
      <c r="AT1076" s="226"/>
      <c r="AV1076" s="339" t="s">
        <v>999</v>
      </c>
      <c r="AW1076" s="340"/>
      <c r="AX1076" s="340"/>
      <c r="AY1076" s="340"/>
      <c r="AZ1076" s="340"/>
      <c r="BA1076" s="340"/>
      <c r="BB1076" s="340"/>
      <c r="BC1076" s="340"/>
      <c r="BD1076" s="340"/>
      <c r="BE1076" s="340"/>
      <c r="BF1076" s="340"/>
      <c r="BG1076" s="340"/>
      <c r="BH1076" s="340"/>
      <c r="BI1076" s="341"/>
      <c r="BJ1076" s="342" t="s">
        <v>1000</v>
      </c>
      <c r="BK1076" s="343"/>
      <c r="BL1076" s="343"/>
      <c r="BM1076" s="343"/>
      <c r="BN1076" s="343"/>
      <c r="BO1076" s="343"/>
      <c r="BP1076" s="343"/>
      <c r="BQ1076" s="343"/>
      <c r="BR1076" s="343"/>
      <c r="BS1076" s="343"/>
      <c r="BT1076" s="343"/>
      <c r="BU1076" s="343"/>
      <c r="BV1076" s="343"/>
      <c r="BW1076" s="344"/>
      <c r="BX1076" s="339" t="s">
        <v>1001</v>
      </c>
      <c r="BY1076" s="340"/>
      <c r="BZ1076" s="340"/>
      <c r="CA1076" s="340"/>
      <c r="CB1076" s="340"/>
      <c r="CC1076" s="340"/>
      <c r="CD1076" s="340"/>
      <c r="CE1076" s="340"/>
      <c r="CF1076" s="340"/>
      <c r="CG1076" s="340"/>
      <c r="CH1076" s="340"/>
      <c r="CI1076" s="340"/>
      <c r="CJ1076" s="340"/>
      <c r="CK1076" s="340"/>
      <c r="CL1076" s="340"/>
      <c r="CM1076" s="340"/>
      <c r="CN1076" s="341"/>
      <c r="CO1076" s="91"/>
      <c r="CP1076" s="172"/>
      <c r="CQ1076" s="172"/>
    </row>
    <row r="1077" spans="1:95" ht="35.25" customHeight="1" x14ac:dyDescent="0.35">
      <c r="D1077" s="224"/>
      <c r="E1077" s="225"/>
      <c r="F1077" s="225"/>
      <c r="G1077" s="225"/>
      <c r="H1077" s="225"/>
      <c r="I1077" s="225"/>
      <c r="J1077" s="225"/>
      <c r="K1077" s="225"/>
      <c r="L1077" s="225"/>
      <c r="M1077" s="225"/>
      <c r="N1077" s="225"/>
      <c r="O1077" s="225"/>
      <c r="P1077" s="226"/>
      <c r="Q1077" s="224"/>
      <c r="R1077" s="225"/>
      <c r="S1077" s="225"/>
      <c r="T1077" s="225"/>
      <c r="U1077" s="225"/>
      <c r="V1077" s="225"/>
      <c r="W1077" s="226"/>
      <c r="X1077" s="224"/>
      <c r="Y1077" s="225"/>
      <c r="Z1077" s="225"/>
      <c r="AA1077" s="225"/>
      <c r="AB1077" s="225"/>
      <c r="AC1077" s="225"/>
      <c r="AD1077" s="226"/>
      <c r="AE1077" s="224"/>
      <c r="AF1077" s="225"/>
      <c r="AG1077" s="225"/>
      <c r="AH1077" s="225"/>
      <c r="AI1077" s="225"/>
      <c r="AJ1077" s="225"/>
      <c r="AK1077" s="225"/>
      <c r="AL1077" s="225"/>
      <c r="AM1077" s="225"/>
      <c r="AN1077" s="225"/>
      <c r="AO1077" s="225"/>
      <c r="AP1077" s="225"/>
      <c r="AQ1077" s="225"/>
      <c r="AR1077" s="225"/>
      <c r="AS1077" s="225"/>
      <c r="AT1077" s="226"/>
      <c r="AV1077" s="342" t="s">
        <v>1002</v>
      </c>
      <c r="AW1077" s="343"/>
      <c r="AX1077" s="343"/>
      <c r="AY1077" s="343"/>
      <c r="AZ1077" s="343"/>
      <c r="BA1077" s="343"/>
      <c r="BB1077" s="343"/>
      <c r="BC1077" s="343"/>
      <c r="BD1077" s="343"/>
      <c r="BE1077" s="343"/>
      <c r="BF1077" s="343"/>
      <c r="BG1077" s="343"/>
      <c r="BH1077" s="343"/>
      <c r="BI1077" s="344"/>
      <c r="BJ1077" s="342" t="s">
        <v>1003</v>
      </c>
      <c r="BK1077" s="343"/>
      <c r="BL1077" s="343"/>
      <c r="BM1077" s="343"/>
      <c r="BN1077" s="343"/>
      <c r="BO1077" s="343"/>
      <c r="BP1077" s="343"/>
      <c r="BQ1077" s="343"/>
      <c r="BR1077" s="343"/>
      <c r="BS1077" s="343"/>
      <c r="BT1077" s="343"/>
      <c r="BU1077" s="343"/>
      <c r="BV1077" s="343"/>
      <c r="BW1077" s="344"/>
      <c r="BX1077" s="339" t="s">
        <v>1004</v>
      </c>
      <c r="BY1077" s="340"/>
      <c r="BZ1077" s="340"/>
      <c r="CA1077" s="340"/>
      <c r="CB1077" s="340"/>
      <c r="CC1077" s="340"/>
      <c r="CD1077" s="340"/>
      <c r="CE1077" s="340"/>
      <c r="CF1077" s="340"/>
      <c r="CG1077" s="340"/>
      <c r="CH1077" s="340"/>
      <c r="CI1077" s="340"/>
      <c r="CJ1077" s="340"/>
      <c r="CK1077" s="340"/>
      <c r="CL1077" s="340"/>
      <c r="CM1077" s="340"/>
      <c r="CN1077" s="341"/>
      <c r="CO1077" s="91"/>
      <c r="CP1077" s="172"/>
      <c r="CQ1077" s="172"/>
    </row>
    <row r="1078" spans="1:95" ht="14.25" customHeight="1" x14ac:dyDescent="0.35">
      <c r="D1078" s="130" t="s">
        <v>824</v>
      </c>
      <c r="E1078" s="130"/>
      <c r="F1078" s="130"/>
      <c r="G1078" s="130"/>
      <c r="H1078" s="130"/>
      <c r="I1078" s="130"/>
      <c r="J1078" s="130"/>
      <c r="K1078" s="130"/>
      <c r="L1078" s="130"/>
      <c r="M1078" s="130"/>
      <c r="N1078" s="130"/>
      <c r="O1078" s="130"/>
      <c r="P1078" s="130"/>
      <c r="Q1078" s="130"/>
      <c r="R1078" s="130"/>
      <c r="S1078" s="130"/>
      <c r="T1078" s="130"/>
      <c r="U1078" s="130"/>
      <c r="V1078" s="130"/>
      <c r="W1078" s="130"/>
      <c r="X1078" s="130"/>
      <c r="Y1078" s="130"/>
      <c r="Z1078" s="130"/>
      <c r="AA1078" s="130"/>
      <c r="AB1078" s="130"/>
      <c r="AC1078" s="130"/>
      <c r="AD1078" s="130"/>
      <c r="AE1078" s="130"/>
      <c r="AF1078" s="130"/>
      <c r="AG1078" s="130"/>
      <c r="AH1078" s="130"/>
      <c r="AI1078" s="130"/>
      <c r="AJ1078" s="130"/>
      <c r="AK1078" s="130"/>
      <c r="AL1078" s="130"/>
      <c r="AM1078" s="130"/>
      <c r="AN1078" s="130"/>
      <c r="AO1078" s="130"/>
      <c r="AP1078" s="130"/>
      <c r="AQ1078" s="130"/>
      <c r="AR1078" s="130"/>
      <c r="AS1078" s="130"/>
      <c r="AT1078" s="130"/>
      <c r="AV1078" s="352" t="s">
        <v>585</v>
      </c>
      <c r="AW1078" s="352"/>
      <c r="AX1078" s="352"/>
      <c r="AY1078" s="352"/>
      <c r="AZ1078" s="352"/>
      <c r="BA1078" s="352"/>
      <c r="BB1078" s="352"/>
      <c r="BC1078" s="352"/>
      <c r="BD1078" s="352"/>
      <c r="BE1078" s="352"/>
      <c r="BF1078" s="352"/>
      <c r="BG1078" s="352"/>
      <c r="BH1078" s="352"/>
      <c r="BI1078" s="352"/>
      <c r="BJ1078" s="352"/>
      <c r="BK1078" s="352"/>
      <c r="BL1078" s="352"/>
      <c r="BM1078" s="352"/>
      <c r="BN1078" s="352"/>
      <c r="BO1078" s="352"/>
      <c r="BP1078" s="352"/>
      <c r="BQ1078" s="352"/>
      <c r="BR1078" s="352"/>
      <c r="BS1078" s="352"/>
      <c r="BT1078" s="352"/>
      <c r="BU1078" s="352"/>
      <c r="BV1078" s="352"/>
      <c r="BW1078" s="352"/>
      <c r="BX1078" s="352"/>
      <c r="BY1078" s="352"/>
      <c r="BZ1078" s="352"/>
      <c r="CA1078" s="352"/>
      <c r="CB1078" s="352"/>
      <c r="CC1078" s="352"/>
      <c r="CD1078" s="352"/>
      <c r="CE1078" s="352"/>
      <c r="CF1078" s="352"/>
      <c r="CG1078" s="352"/>
      <c r="CH1078" s="352"/>
      <c r="CI1078" s="352"/>
      <c r="CJ1078" s="352"/>
      <c r="CK1078" s="352"/>
      <c r="CL1078" s="352"/>
      <c r="CM1078" s="352"/>
      <c r="CN1078" s="352"/>
    </row>
    <row r="1079" spans="1:95" ht="14.25" customHeight="1" x14ac:dyDescent="0.35">
      <c r="AE1079" s="146"/>
      <c r="AF1079" s="146"/>
      <c r="AG1079" s="146"/>
      <c r="AH1079" s="146"/>
      <c r="AI1079" s="146"/>
      <c r="AJ1079" s="146"/>
      <c r="AK1079" s="146"/>
      <c r="AL1079" s="146"/>
      <c r="AM1079" s="146"/>
      <c r="AN1079" s="146"/>
      <c r="AO1079" s="146"/>
      <c r="AP1079" s="146"/>
      <c r="AQ1079" s="146"/>
      <c r="AR1079" s="146"/>
      <c r="AS1079" s="146"/>
      <c r="AT1079" s="146"/>
    </row>
    <row r="1080" spans="1:95" ht="14.25" customHeight="1" x14ac:dyDescent="0.35">
      <c r="A1080" s="135"/>
      <c r="B1080" s="135"/>
      <c r="C1080" s="135"/>
      <c r="D1080" s="135"/>
      <c r="E1080" s="135"/>
      <c r="F1080" s="135"/>
      <c r="G1080" s="135"/>
      <c r="H1080" s="135"/>
      <c r="I1080" s="135"/>
      <c r="J1080" s="135"/>
      <c r="K1080" s="135"/>
      <c r="L1080" s="135"/>
      <c r="M1080" s="135"/>
      <c r="N1080" s="135"/>
      <c r="O1080" s="135"/>
      <c r="P1080" s="135"/>
      <c r="Q1080" s="135"/>
      <c r="R1080" s="135"/>
      <c r="S1080" s="135"/>
      <c r="T1080" s="135"/>
      <c r="U1080" s="135"/>
      <c r="V1080" s="135"/>
      <c r="W1080" s="135"/>
      <c r="X1080" s="135"/>
      <c r="Y1080" s="135"/>
      <c r="Z1080" s="135"/>
      <c r="AA1080" s="135"/>
      <c r="AB1080" s="135"/>
      <c r="AC1080" s="135"/>
      <c r="AD1080" s="135"/>
      <c r="AE1080" s="135"/>
      <c r="AF1080" s="135"/>
      <c r="AG1080" s="135"/>
      <c r="AH1080" s="135"/>
      <c r="AI1080" s="135"/>
      <c r="AJ1080" s="135"/>
      <c r="AK1080" s="135"/>
      <c r="AL1080" s="135"/>
      <c r="AM1080" s="135"/>
      <c r="AN1080" s="135"/>
      <c r="AO1080" s="135"/>
      <c r="AP1080" s="135"/>
      <c r="AQ1080" s="135"/>
      <c r="AR1080" s="135"/>
      <c r="AS1080" s="135"/>
      <c r="AT1080" s="135"/>
      <c r="AU1080" s="135"/>
      <c r="AV1080" s="135"/>
      <c r="AW1080" s="135"/>
      <c r="AX1080" s="135"/>
      <c r="AY1080" s="135"/>
      <c r="AZ1080" s="135"/>
      <c r="BA1080" s="135"/>
      <c r="BB1080" s="135"/>
      <c r="BC1080" s="135"/>
      <c r="BD1080" s="135"/>
      <c r="BE1080" s="135"/>
      <c r="BF1080" s="135"/>
      <c r="BG1080" s="135"/>
      <c r="BH1080" s="135"/>
      <c r="BI1080" s="135"/>
      <c r="BJ1080" s="135"/>
      <c r="BK1080" s="135"/>
      <c r="BL1080" s="135"/>
      <c r="BM1080" s="135"/>
      <c r="BN1080" s="135"/>
      <c r="BO1080" s="135"/>
      <c r="BP1080" s="135"/>
      <c r="BQ1080" s="135"/>
      <c r="BR1080" s="135"/>
      <c r="BS1080" s="135"/>
      <c r="BT1080" s="135"/>
      <c r="BU1080" s="135"/>
      <c r="BV1080" s="135"/>
      <c r="BW1080" s="135"/>
      <c r="BX1080" s="135"/>
      <c r="BY1080" s="135"/>
      <c r="BZ1080" s="135"/>
      <c r="CA1080" s="135"/>
      <c r="CB1080" s="135"/>
      <c r="CC1080" s="135"/>
      <c r="CD1080" s="135"/>
      <c r="CE1080" s="135"/>
      <c r="CF1080" s="135"/>
      <c r="CG1080" s="135"/>
      <c r="CH1080" s="135"/>
      <c r="CI1080" s="135"/>
      <c r="CJ1080" s="135"/>
      <c r="CK1080" s="135"/>
      <c r="CL1080" s="135"/>
      <c r="CM1080" s="135"/>
      <c r="CN1080" s="135"/>
    </row>
    <row r="1081" spans="1:95" ht="14.25" customHeight="1" x14ac:dyDescent="0.35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  <c r="K1081" s="135"/>
      <c r="L1081" s="135"/>
      <c r="M1081" s="135"/>
      <c r="N1081" s="135"/>
      <c r="O1081" s="135"/>
      <c r="P1081" s="135"/>
      <c r="Q1081" s="135"/>
      <c r="R1081" s="135"/>
      <c r="S1081" s="135"/>
      <c r="T1081" s="135"/>
      <c r="U1081" s="135"/>
      <c r="V1081" s="135"/>
      <c r="W1081" s="135"/>
      <c r="X1081" s="135"/>
      <c r="Y1081" s="135"/>
      <c r="Z1081" s="135"/>
      <c r="AA1081" s="135"/>
      <c r="AB1081" s="135"/>
      <c r="AC1081" s="135"/>
      <c r="AD1081" s="135"/>
      <c r="AE1081" s="135"/>
      <c r="AF1081" s="135"/>
      <c r="AG1081" s="135"/>
      <c r="AH1081" s="135"/>
      <c r="AI1081" s="135"/>
      <c r="AJ1081" s="135"/>
      <c r="AK1081" s="135"/>
      <c r="AL1081" s="135"/>
      <c r="AM1081" s="135"/>
      <c r="AN1081" s="135"/>
      <c r="AO1081" s="135"/>
      <c r="AP1081" s="135"/>
      <c r="AQ1081" s="135"/>
      <c r="AR1081" s="135"/>
      <c r="AS1081" s="135"/>
      <c r="AT1081" s="135"/>
      <c r="AU1081" s="135"/>
      <c r="AV1081" s="135"/>
      <c r="AW1081" s="135"/>
      <c r="AX1081" s="135"/>
      <c r="AY1081" s="135"/>
      <c r="AZ1081" s="135"/>
      <c r="BA1081" s="135"/>
      <c r="BB1081" s="135"/>
      <c r="BC1081" s="135"/>
      <c r="BD1081" s="135"/>
      <c r="BE1081" s="135"/>
      <c r="BF1081" s="135"/>
      <c r="BG1081" s="135"/>
      <c r="BH1081" s="135"/>
      <c r="BI1081" s="135"/>
      <c r="BJ1081" s="135"/>
      <c r="BK1081" s="135"/>
      <c r="BL1081" s="135"/>
      <c r="BM1081" s="135"/>
      <c r="BN1081" s="135"/>
      <c r="BO1081" s="135"/>
      <c r="BP1081" s="135"/>
      <c r="BQ1081" s="135"/>
      <c r="BR1081" s="135"/>
      <c r="BS1081" s="135"/>
      <c r="BT1081" s="135"/>
      <c r="BU1081" s="135"/>
      <c r="BV1081" s="135"/>
      <c r="BW1081" s="135"/>
      <c r="BX1081" s="135"/>
      <c r="BY1081" s="135"/>
      <c r="BZ1081" s="135"/>
      <c r="CA1081" s="135"/>
      <c r="CB1081" s="135"/>
      <c r="CC1081" s="135"/>
      <c r="CD1081" s="135"/>
      <c r="CE1081" s="135"/>
      <c r="CF1081" s="135"/>
      <c r="CG1081" s="135"/>
      <c r="CH1081" s="135"/>
      <c r="CI1081" s="135"/>
      <c r="CJ1081" s="135"/>
      <c r="CK1081" s="135"/>
      <c r="CL1081" s="135"/>
      <c r="CM1081" s="135"/>
      <c r="CN1081" s="135"/>
    </row>
    <row r="1082" spans="1:95" ht="14.25" customHeight="1" x14ac:dyDescent="0.35">
      <c r="AE1082" s="146"/>
      <c r="AF1082" s="146"/>
      <c r="AG1082" s="146"/>
      <c r="AH1082" s="146"/>
      <c r="AI1082" s="146"/>
      <c r="AJ1082" s="146"/>
      <c r="AK1082" s="146"/>
      <c r="AL1082" s="146"/>
      <c r="AM1082" s="146"/>
      <c r="AN1082" s="146"/>
      <c r="AO1082" s="146"/>
      <c r="AP1082" s="146"/>
      <c r="AQ1082" s="146"/>
      <c r="AR1082" s="146"/>
      <c r="AS1082" s="146"/>
      <c r="AT1082" s="146"/>
    </row>
    <row r="1083" spans="1:95" ht="14.25" customHeight="1" x14ac:dyDescent="0.35">
      <c r="AV1083" s="309" t="s">
        <v>603</v>
      </c>
      <c r="AW1083" s="309"/>
      <c r="AX1083" s="309"/>
      <c r="AY1083" s="309"/>
      <c r="AZ1083" s="309"/>
      <c r="BA1083" s="309"/>
      <c r="BB1083" s="309"/>
      <c r="BC1083" s="309"/>
      <c r="BD1083" s="309"/>
      <c r="BE1083" s="309"/>
      <c r="BF1083" s="309"/>
      <c r="BG1083" s="309"/>
      <c r="BH1083" s="309"/>
      <c r="BI1083" s="309"/>
      <c r="BJ1083" s="309"/>
      <c r="BK1083" s="309"/>
      <c r="BL1083" s="309"/>
      <c r="BM1083" s="309"/>
      <c r="BN1083" s="309"/>
      <c r="BO1083" s="309"/>
      <c r="BP1083" s="309"/>
      <c r="BQ1083" s="309"/>
      <c r="BR1083" s="309"/>
      <c r="BS1083" s="309"/>
      <c r="BT1083" s="309"/>
      <c r="BU1083" s="309"/>
      <c r="BV1083" s="309"/>
      <c r="BW1083" s="309"/>
      <c r="BX1083" s="309"/>
      <c r="BY1083" s="309"/>
      <c r="BZ1083" s="309"/>
      <c r="CA1083" s="309"/>
      <c r="CB1083" s="309"/>
      <c r="CC1083" s="309"/>
      <c r="CD1083" s="309"/>
      <c r="CE1083" s="309"/>
      <c r="CF1083" s="309"/>
      <c r="CG1083" s="309"/>
      <c r="CH1083" s="309"/>
      <c r="CI1083" s="309"/>
      <c r="CJ1083" s="309"/>
      <c r="CK1083" s="309"/>
      <c r="CL1083" s="309"/>
      <c r="CM1083" s="309"/>
      <c r="CN1083" s="309"/>
    </row>
    <row r="1084" spans="1:95" ht="14.25" customHeight="1" x14ac:dyDescent="0.35">
      <c r="D1084" s="244" t="s">
        <v>602</v>
      </c>
      <c r="E1084" s="244"/>
      <c r="F1084" s="244"/>
      <c r="G1084" s="244"/>
      <c r="H1084" s="244"/>
      <c r="I1084" s="244"/>
      <c r="J1084" s="244"/>
      <c r="K1084" s="244"/>
      <c r="L1084" s="244"/>
      <c r="M1084" s="244"/>
      <c r="N1084" s="244"/>
      <c r="O1084" s="244"/>
      <c r="P1084" s="244"/>
      <c r="Q1084" s="244"/>
      <c r="R1084" s="244"/>
      <c r="S1084" s="244"/>
      <c r="T1084" s="244"/>
      <c r="U1084" s="244"/>
      <c r="V1084" s="244"/>
      <c r="W1084" s="244"/>
      <c r="X1084" s="244"/>
      <c r="Y1084" s="244"/>
      <c r="Z1084" s="244"/>
      <c r="AA1084" s="244"/>
      <c r="AB1084" s="244"/>
      <c r="AC1084" s="244"/>
      <c r="AD1084" s="244"/>
      <c r="AE1084" s="244"/>
      <c r="AF1084" s="244"/>
      <c r="AG1084" s="244"/>
      <c r="AH1084" s="244"/>
      <c r="AI1084" s="244"/>
      <c r="AJ1084" s="244"/>
      <c r="AK1084" s="244"/>
      <c r="AL1084" s="244"/>
      <c r="AM1084" s="244"/>
      <c r="AN1084" s="244"/>
      <c r="AO1084" s="244"/>
      <c r="AP1084" s="244"/>
      <c r="AQ1084" s="244"/>
      <c r="AR1084" s="244"/>
      <c r="AS1084" s="244"/>
      <c r="AT1084" s="244"/>
      <c r="AU1084" s="244"/>
      <c r="AV1084" s="309"/>
      <c r="AW1084" s="309"/>
      <c r="AX1084" s="309"/>
      <c r="AY1084" s="309"/>
      <c r="AZ1084" s="309"/>
      <c r="BA1084" s="309"/>
      <c r="BB1084" s="309"/>
      <c r="BC1084" s="309"/>
      <c r="BD1084" s="309"/>
      <c r="BE1084" s="309"/>
      <c r="BF1084" s="309"/>
      <c r="BG1084" s="309"/>
      <c r="BH1084" s="309"/>
      <c r="BI1084" s="309"/>
      <c r="BJ1084" s="309"/>
      <c r="BK1084" s="309"/>
      <c r="BL1084" s="309"/>
      <c r="BM1084" s="309"/>
      <c r="BN1084" s="309"/>
      <c r="BO1084" s="309"/>
      <c r="BP1084" s="309"/>
      <c r="BQ1084" s="309"/>
      <c r="BR1084" s="309"/>
      <c r="BS1084" s="309"/>
      <c r="BT1084" s="309"/>
      <c r="BU1084" s="309"/>
      <c r="BV1084" s="309"/>
      <c r="BW1084" s="309"/>
      <c r="BX1084" s="309"/>
      <c r="BY1084" s="309"/>
      <c r="BZ1084" s="309"/>
      <c r="CA1084" s="309"/>
      <c r="CB1084" s="309"/>
      <c r="CC1084" s="309"/>
      <c r="CD1084" s="309"/>
      <c r="CE1084" s="309"/>
      <c r="CF1084" s="309"/>
      <c r="CG1084" s="309"/>
      <c r="CH1084" s="309"/>
      <c r="CI1084" s="309"/>
      <c r="CJ1084" s="309"/>
      <c r="CK1084" s="309"/>
      <c r="CL1084" s="309"/>
      <c r="CM1084" s="309"/>
      <c r="CN1084" s="309"/>
    </row>
    <row r="1085" spans="1:95" ht="14.25" customHeight="1" x14ac:dyDescent="0.35">
      <c r="D1085" s="125"/>
      <c r="E1085" s="125"/>
      <c r="F1085" s="125"/>
      <c r="G1085" s="125"/>
      <c r="H1085" s="125"/>
      <c r="I1085" s="125"/>
      <c r="J1085" s="125"/>
      <c r="K1085" s="125"/>
      <c r="L1085" s="125"/>
      <c r="M1085" s="125"/>
      <c r="N1085" s="125"/>
      <c r="O1085" s="125"/>
      <c r="P1085" s="125"/>
      <c r="Q1085" s="125"/>
      <c r="R1085" s="125"/>
      <c r="S1085" s="125"/>
      <c r="T1085" s="125"/>
      <c r="U1085" s="125"/>
      <c r="V1085" s="125"/>
      <c r="W1085" s="125"/>
      <c r="X1085" s="125"/>
      <c r="Y1085" s="125"/>
      <c r="Z1085" s="125"/>
      <c r="AA1085" s="125"/>
      <c r="AB1085" s="125"/>
      <c r="AC1085" s="125"/>
      <c r="AD1085" s="125"/>
      <c r="AE1085" s="125"/>
      <c r="AF1085" s="125"/>
      <c r="AG1085" s="125"/>
      <c r="AH1085" s="125"/>
      <c r="AI1085" s="125"/>
      <c r="AJ1085" s="125"/>
      <c r="AK1085" s="125"/>
      <c r="AL1085" s="125"/>
      <c r="AM1085" s="125"/>
      <c r="AN1085" s="125"/>
      <c r="AO1085" s="125"/>
      <c r="AP1085" s="125"/>
      <c r="AQ1085" s="125"/>
      <c r="AR1085" s="125"/>
      <c r="AS1085" s="125"/>
      <c r="AT1085" s="125"/>
      <c r="AV1085" s="310"/>
      <c r="AW1085" s="310"/>
      <c r="AX1085" s="310"/>
      <c r="AY1085" s="310"/>
      <c r="AZ1085" s="310"/>
      <c r="BA1085" s="310"/>
      <c r="BB1085" s="310"/>
      <c r="BC1085" s="310"/>
      <c r="BD1085" s="310"/>
      <c r="BE1085" s="310"/>
      <c r="BF1085" s="310"/>
      <c r="BG1085" s="310"/>
      <c r="BH1085" s="310"/>
      <c r="BI1085" s="310"/>
      <c r="BJ1085" s="310"/>
      <c r="BK1085" s="310"/>
      <c r="BL1085" s="310"/>
      <c r="BM1085" s="310"/>
      <c r="BN1085" s="310"/>
      <c r="BO1085" s="310"/>
      <c r="BP1085" s="310"/>
      <c r="BQ1085" s="310"/>
      <c r="BR1085" s="310"/>
      <c r="BS1085" s="310"/>
      <c r="BT1085" s="310"/>
      <c r="BU1085" s="310"/>
      <c r="BV1085" s="310"/>
      <c r="BW1085" s="310"/>
      <c r="BX1085" s="310"/>
      <c r="BY1085" s="310"/>
      <c r="BZ1085" s="310"/>
      <c r="CA1085" s="310"/>
      <c r="CB1085" s="310"/>
      <c r="CC1085" s="310"/>
      <c r="CD1085" s="310"/>
      <c r="CE1085" s="310"/>
      <c r="CF1085" s="310"/>
      <c r="CG1085" s="310"/>
      <c r="CH1085" s="310"/>
      <c r="CI1085" s="310"/>
      <c r="CJ1085" s="310"/>
      <c r="CK1085" s="310"/>
      <c r="CL1085" s="310"/>
      <c r="CM1085" s="310"/>
      <c r="CN1085" s="310"/>
    </row>
    <row r="1086" spans="1:95" ht="14.25" customHeight="1" x14ac:dyDescent="0.35">
      <c r="D1086" s="215" t="s">
        <v>604</v>
      </c>
      <c r="E1086" s="216"/>
      <c r="F1086" s="216"/>
      <c r="G1086" s="216"/>
      <c r="H1086" s="216"/>
      <c r="I1086" s="216"/>
      <c r="J1086" s="216"/>
      <c r="K1086" s="216"/>
      <c r="L1086" s="216"/>
      <c r="M1086" s="216"/>
      <c r="N1086" s="216"/>
      <c r="O1086" s="216"/>
      <c r="P1086" s="216"/>
      <c r="Q1086" s="216"/>
      <c r="R1086" s="216"/>
      <c r="S1086" s="216"/>
      <c r="T1086" s="216"/>
      <c r="U1086" s="216"/>
      <c r="V1086" s="216"/>
      <c r="W1086" s="216"/>
      <c r="X1086" s="216"/>
      <c r="Y1086" s="217"/>
      <c r="Z1086" s="215" t="s">
        <v>547</v>
      </c>
      <c r="AA1086" s="216"/>
      <c r="AB1086" s="216"/>
      <c r="AC1086" s="216"/>
      <c r="AD1086" s="216"/>
      <c r="AE1086" s="216"/>
      <c r="AF1086" s="216"/>
      <c r="AG1086" s="216"/>
      <c r="AH1086" s="216"/>
      <c r="AI1086" s="216"/>
      <c r="AJ1086" s="217"/>
      <c r="AK1086" s="215" t="s">
        <v>605</v>
      </c>
      <c r="AL1086" s="216"/>
      <c r="AM1086" s="216"/>
      <c r="AN1086" s="216"/>
      <c r="AO1086" s="216"/>
      <c r="AP1086" s="216"/>
      <c r="AQ1086" s="216"/>
      <c r="AR1086" s="216"/>
      <c r="AS1086" s="216"/>
      <c r="AT1086" s="217"/>
      <c r="AU1086" s="7"/>
      <c r="AV1086" s="215" t="s">
        <v>606</v>
      </c>
      <c r="AW1086" s="216"/>
      <c r="AX1086" s="216"/>
      <c r="AY1086" s="216"/>
      <c r="AZ1086" s="216"/>
      <c r="BA1086" s="216"/>
      <c r="BB1086" s="216"/>
      <c r="BC1086" s="216"/>
      <c r="BD1086" s="216"/>
      <c r="BE1086" s="216"/>
      <c r="BF1086" s="216"/>
      <c r="BG1086" s="216"/>
      <c r="BH1086" s="216"/>
      <c r="BI1086" s="216"/>
      <c r="BJ1086" s="216"/>
      <c r="BK1086" s="217"/>
      <c r="BL1086" s="215" t="s">
        <v>607</v>
      </c>
      <c r="BM1086" s="216"/>
      <c r="BN1086" s="216"/>
      <c r="BO1086" s="216"/>
      <c r="BP1086" s="216"/>
      <c r="BQ1086" s="216"/>
      <c r="BR1086" s="216"/>
      <c r="BS1086" s="216"/>
      <c r="BT1086" s="216"/>
      <c r="BU1086" s="216"/>
      <c r="BV1086" s="216"/>
      <c r="BW1086" s="216"/>
      <c r="BX1086" s="216"/>
      <c r="BY1086" s="216"/>
      <c r="BZ1086" s="216"/>
      <c r="CA1086" s="217"/>
      <c r="CB1086" s="215" t="s">
        <v>513</v>
      </c>
      <c r="CC1086" s="216"/>
      <c r="CD1086" s="216"/>
      <c r="CE1086" s="216"/>
      <c r="CF1086" s="216"/>
      <c r="CG1086" s="216"/>
      <c r="CH1086" s="216"/>
      <c r="CI1086" s="216"/>
      <c r="CJ1086" s="216"/>
      <c r="CK1086" s="216"/>
      <c r="CL1086" s="216"/>
      <c r="CM1086" s="216"/>
      <c r="CN1086" s="217"/>
    </row>
    <row r="1087" spans="1:95" ht="14.25" customHeight="1" x14ac:dyDescent="0.35">
      <c r="D1087" s="221"/>
      <c r="E1087" s="222"/>
      <c r="F1087" s="222"/>
      <c r="G1087" s="222"/>
      <c r="H1087" s="222"/>
      <c r="I1087" s="222"/>
      <c r="J1087" s="222"/>
      <c r="K1087" s="222"/>
      <c r="L1087" s="222"/>
      <c r="M1087" s="222"/>
      <c r="N1087" s="222"/>
      <c r="O1087" s="222"/>
      <c r="P1087" s="222"/>
      <c r="Q1087" s="222"/>
      <c r="R1087" s="222"/>
      <c r="S1087" s="222"/>
      <c r="T1087" s="222"/>
      <c r="U1087" s="222"/>
      <c r="V1087" s="222"/>
      <c r="W1087" s="222"/>
      <c r="X1087" s="222"/>
      <c r="Y1087" s="223"/>
      <c r="Z1087" s="221"/>
      <c r="AA1087" s="222"/>
      <c r="AB1087" s="222"/>
      <c r="AC1087" s="222"/>
      <c r="AD1087" s="222"/>
      <c r="AE1087" s="222"/>
      <c r="AF1087" s="222"/>
      <c r="AG1087" s="222"/>
      <c r="AH1087" s="222"/>
      <c r="AI1087" s="222"/>
      <c r="AJ1087" s="223"/>
      <c r="AK1087" s="221"/>
      <c r="AL1087" s="222"/>
      <c r="AM1087" s="222"/>
      <c r="AN1087" s="222"/>
      <c r="AO1087" s="222"/>
      <c r="AP1087" s="222"/>
      <c r="AQ1087" s="222"/>
      <c r="AR1087" s="222"/>
      <c r="AS1087" s="222"/>
      <c r="AT1087" s="223"/>
      <c r="AU1087" s="7"/>
      <c r="AV1087" s="221"/>
      <c r="AW1087" s="222"/>
      <c r="AX1087" s="222"/>
      <c r="AY1087" s="222"/>
      <c r="AZ1087" s="222"/>
      <c r="BA1087" s="222"/>
      <c r="BB1087" s="222"/>
      <c r="BC1087" s="222"/>
      <c r="BD1087" s="222"/>
      <c r="BE1087" s="222"/>
      <c r="BF1087" s="222"/>
      <c r="BG1087" s="222"/>
      <c r="BH1087" s="222"/>
      <c r="BI1087" s="222"/>
      <c r="BJ1087" s="222"/>
      <c r="BK1087" s="223"/>
      <c r="BL1087" s="221"/>
      <c r="BM1087" s="222"/>
      <c r="BN1087" s="222"/>
      <c r="BO1087" s="222"/>
      <c r="BP1087" s="222"/>
      <c r="BQ1087" s="222"/>
      <c r="BR1087" s="222"/>
      <c r="BS1087" s="222"/>
      <c r="BT1087" s="222"/>
      <c r="BU1087" s="222"/>
      <c r="BV1087" s="222"/>
      <c r="BW1087" s="222"/>
      <c r="BX1087" s="222"/>
      <c r="BY1087" s="222"/>
      <c r="BZ1087" s="222"/>
      <c r="CA1087" s="223"/>
      <c r="CB1087" s="218"/>
      <c r="CC1087" s="219"/>
      <c r="CD1087" s="219"/>
      <c r="CE1087" s="219"/>
      <c r="CF1087" s="219"/>
      <c r="CG1087" s="219"/>
      <c r="CH1087" s="219"/>
      <c r="CI1087" s="219"/>
      <c r="CJ1087" s="219"/>
      <c r="CK1087" s="219"/>
      <c r="CL1087" s="219"/>
      <c r="CM1087" s="219"/>
      <c r="CN1087" s="220"/>
    </row>
    <row r="1088" spans="1:95" ht="14.25" customHeight="1" x14ac:dyDescent="0.35">
      <c r="D1088" s="224" t="s">
        <v>608</v>
      </c>
      <c r="E1088" s="225"/>
      <c r="F1088" s="225"/>
      <c r="G1088" s="225"/>
      <c r="H1088" s="225"/>
      <c r="I1088" s="225"/>
      <c r="J1088" s="225"/>
      <c r="K1088" s="225"/>
      <c r="L1088" s="225"/>
      <c r="M1088" s="225"/>
      <c r="N1088" s="225"/>
      <c r="O1088" s="225"/>
      <c r="P1088" s="225"/>
      <c r="Q1088" s="225"/>
      <c r="R1088" s="225"/>
      <c r="S1088" s="225"/>
      <c r="T1088" s="225"/>
      <c r="U1088" s="225"/>
      <c r="V1088" s="225"/>
      <c r="W1088" s="225"/>
      <c r="X1088" s="225"/>
      <c r="Y1088" s="226"/>
      <c r="Z1088" s="604">
        <v>9142</v>
      </c>
      <c r="AA1088" s="605"/>
      <c r="AB1088" s="605"/>
      <c r="AC1088" s="605"/>
      <c r="AD1088" s="605"/>
      <c r="AE1088" s="605"/>
      <c r="AF1088" s="605"/>
      <c r="AG1088" s="605"/>
      <c r="AH1088" s="605"/>
      <c r="AI1088" s="605"/>
      <c r="AJ1088" s="606"/>
      <c r="AK1088" s="248">
        <v>997</v>
      </c>
      <c r="AL1088" s="250"/>
      <c r="AM1088" s="250"/>
      <c r="AN1088" s="250"/>
      <c r="AO1088" s="250"/>
      <c r="AP1088" s="250"/>
      <c r="AQ1088" s="250"/>
      <c r="AR1088" s="250"/>
      <c r="AS1088" s="250"/>
      <c r="AT1088" s="251"/>
      <c r="AV1088" s="197" t="s">
        <v>547</v>
      </c>
      <c r="AW1088" s="197"/>
      <c r="AX1088" s="197"/>
      <c r="AY1088" s="197"/>
      <c r="AZ1088" s="197"/>
      <c r="BA1088" s="197"/>
      <c r="BB1088" s="197"/>
      <c r="BC1088" s="197"/>
      <c r="BD1088" s="197" t="s">
        <v>605</v>
      </c>
      <c r="BE1088" s="197"/>
      <c r="BF1088" s="197"/>
      <c r="BG1088" s="197"/>
      <c r="BH1088" s="197"/>
      <c r="BI1088" s="197"/>
      <c r="BJ1088" s="197"/>
      <c r="BK1088" s="197"/>
      <c r="BL1088" s="197" t="s">
        <v>547</v>
      </c>
      <c r="BM1088" s="197"/>
      <c r="BN1088" s="197"/>
      <c r="BO1088" s="197"/>
      <c r="BP1088" s="197"/>
      <c r="BQ1088" s="197"/>
      <c r="BR1088" s="197"/>
      <c r="BS1088" s="197"/>
      <c r="BT1088" s="197" t="s">
        <v>605</v>
      </c>
      <c r="BU1088" s="197"/>
      <c r="BV1088" s="197"/>
      <c r="BW1088" s="197"/>
      <c r="BX1088" s="197"/>
      <c r="BY1088" s="197"/>
      <c r="BZ1088" s="197"/>
      <c r="CA1088" s="197"/>
      <c r="CB1088" s="221"/>
      <c r="CC1088" s="222"/>
      <c r="CD1088" s="222"/>
      <c r="CE1088" s="222"/>
      <c r="CF1088" s="222"/>
      <c r="CG1088" s="222"/>
      <c r="CH1088" s="222"/>
      <c r="CI1088" s="222"/>
      <c r="CJ1088" s="222"/>
      <c r="CK1088" s="222"/>
      <c r="CL1088" s="222"/>
      <c r="CM1088" s="222"/>
      <c r="CN1088" s="223"/>
    </row>
    <row r="1089" spans="4:92" ht="14.25" customHeight="1" x14ac:dyDescent="0.35">
      <c r="D1089" s="224" t="s">
        <v>609</v>
      </c>
      <c r="E1089" s="225"/>
      <c r="F1089" s="225"/>
      <c r="G1089" s="225"/>
      <c r="H1089" s="225"/>
      <c r="I1089" s="225"/>
      <c r="J1089" s="225"/>
      <c r="K1089" s="225"/>
      <c r="L1089" s="225"/>
      <c r="M1089" s="225"/>
      <c r="N1089" s="225"/>
      <c r="O1089" s="225"/>
      <c r="P1089" s="225"/>
      <c r="Q1089" s="225"/>
      <c r="R1089" s="225"/>
      <c r="S1089" s="225"/>
      <c r="T1089" s="225"/>
      <c r="U1089" s="225"/>
      <c r="V1089" s="225"/>
      <c r="W1089" s="225"/>
      <c r="X1089" s="225"/>
      <c r="Y1089" s="226"/>
      <c r="Z1089" s="604"/>
      <c r="AA1089" s="605"/>
      <c r="AB1089" s="605"/>
      <c r="AC1089" s="605"/>
      <c r="AD1089" s="605"/>
      <c r="AE1089" s="605"/>
      <c r="AF1089" s="605"/>
      <c r="AG1089" s="605"/>
      <c r="AH1089" s="605"/>
      <c r="AI1089" s="605"/>
      <c r="AJ1089" s="606"/>
      <c r="AK1089" s="248">
        <v>485</v>
      </c>
      <c r="AL1089" s="250"/>
      <c r="AM1089" s="250"/>
      <c r="AN1089" s="250"/>
      <c r="AO1089" s="250"/>
      <c r="AP1089" s="250"/>
      <c r="AQ1089" s="250"/>
      <c r="AR1089" s="250"/>
      <c r="AS1089" s="250"/>
      <c r="AT1089" s="251"/>
      <c r="AV1089" s="353">
        <v>7188</v>
      </c>
      <c r="AW1089" s="243"/>
      <c r="AX1089" s="243"/>
      <c r="AY1089" s="243"/>
      <c r="AZ1089" s="243"/>
      <c r="BA1089" s="243"/>
      <c r="BB1089" s="243"/>
      <c r="BC1089" s="243"/>
      <c r="BD1089" s="353">
        <v>3367</v>
      </c>
      <c r="BE1089" s="243"/>
      <c r="BF1089" s="243"/>
      <c r="BG1089" s="243"/>
      <c r="BH1089" s="243"/>
      <c r="BI1089" s="243"/>
      <c r="BJ1089" s="243"/>
      <c r="BK1089" s="243"/>
      <c r="BL1089" s="243"/>
      <c r="BM1089" s="243"/>
      <c r="BN1089" s="243"/>
      <c r="BO1089" s="243"/>
      <c r="BP1089" s="243"/>
      <c r="BQ1089" s="243"/>
      <c r="BR1089" s="243"/>
      <c r="BS1089" s="243"/>
      <c r="BT1089" s="243"/>
      <c r="BU1089" s="243"/>
      <c r="BV1089" s="243"/>
      <c r="BW1089" s="243"/>
      <c r="BX1089" s="243"/>
      <c r="BY1089" s="243"/>
      <c r="BZ1089" s="243"/>
      <c r="CA1089" s="243"/>
      <c r="CB1089" s="249">
        <f>SUM(AV1089:BK1089)</f>
        <v>10555</v>
      </c>
      <c r="CC1089" s="213"/>
      <c r="CD1089" s="213"/>
      <c r="CE1089" s="213"/>
      <c r="CF1089" s="213"/>
      <c r="CG1089" s="213"/>
      <c r="CH1089" s="213"/>
      <c r="CI1089" s="213"/>
      <c r="CJ1089" s="213"/>
      <c r="CK1089" s="213"/>
      <c r="CL1089" s="213"/>
      <c r="CM1089" s="213"/>
      <c r="CN1089" s="213"/>
    </row>
    <row r="1090" spans="4:92" ht="14.25" customHeight="1" x14ac:dyDescent="0.35">
      <c r="D1090" s="224" t="s">
        <v>610</v>
      </c>
      <c r="E1090" s="225"/>
      <c r="F1090" s="225"/>
      <c r="G1090" s="225"/>
      <c r="H1090" s="225"/>
      <c r="I1090" s="225"/>
      <c r="J1090" s="225"/>
      <c r="K1090" s="225"/>
      <c r="L1090" s="225"/>
      <c r="M1090" s="225"/>
      <c r="N1090" s="225"/>
      <c r="O1090" s="225"/>
      <c r="P1090" s="225"/>
      <c r="Q1090" s="225"/>
      <c r="R1090" s="225"/>
      <c r="S1090" s="225"/>
      <c r="T1090" s="225"/>
      <c r="U1090" s="225"/>
      <c r="V1090" s="225"/>
      <c r="W1090" s="225"/>
      <c r="X1090" s="225"/>
      <c r="Y1090" s="226"/>
      <c r="Z1090" s="604"/>
      <c r="AA1090" s="605"/>
      <c r="AB1090" s="605"/>
      <c r="AC1090" s="605"/>
      <c r="AD1090" s="605"/>
      <c r="AE1090" s="605"/>
      <c r="AF1090" s="605"/>
      <c r="AG1090" s="605"/>
      <c r="AH1090" s="605"/>
      <c r="AI1090" s="605"/>
      <c r="AJ1090" s="606"/>
      <c r="AK1090" s="248">
        <v>108</v>
      </c>
      <c r="AL1090" s="250"/>
      <c r="AM1090" s="250"/>
      <c r="AN1090" s="250"/>
      <c r="AO1090" s="250"/>
      <c r="AP1090" s="250"/>
      <c r="AQ1090" s="250"/>
      <c r="AR1090" s="250"/>
      <c r="AS1090" s="250"/>
      <c r="AT1090" s="251"/>
      <c r="AV1090" s="243"/>
      <c r="AW1090" s="243"/>
      <c r="AX1090" s="243"/>
      <c r="AY1090" s="243"/>
      <c r="AZ1090" s="243"/>
      <c r="BA1090" s="243"/>
      <c r="BB1090" s="243"/>
      <c r="BC1090" s="243"/>
      <c r="BD1090" s="243"/>
      <c r="BE1090" s="243"/>
      <c r="BF1090" s="243"/>
      <c r="BG1090" s="243"/>
      <c r="BH1090" s="243"/>
      <c r="BI1090" s="243"/>
      <c r="BJ1090" s="243"/>
      <c r="BK1090" s="243"/>
      <c r="BL1090" s="353">
        <v>9726</v>
      </c>
      <c r="BM1090" s="243"/>
      <c r="BN1090" s="243"/>
      <c r="BO1090" s="243"/>
      <c r="BP1090" s="243"/>
      <c r="BQ1090" s="243"/>
      <c r="BR1090" s="243"/>
      <c r="BS1090" s="243"/>
      <c r="BT1090" s="353">
        <v>5552</v>
      </c>
      <c r="BU1090" s="243"/>
      <c r="BV1090" s="243"/>
      <c r="BW1090" s="243"/>
      <c r="BX1090" s="243"/>
      <c r="BY1090" s="243"/>
      <c r="BZ1090" s="243"/>
      <c r="CA1090" s="243"/>
      <c r="CB1090" s="249">
        <f>SUM(BL1090:CA1090)</f>
        <v>15278</v>
      </c>
      <c r="CC1090" s="213"/>
      <c r="CD1090" s="213"/>
      <c r="CE1090" s="213"/>
      <c r="CF1090" s="213"/>
      <c r="CG1090" s="213"/>
      <c r="CH1090" s="213"/>
      <c r="CI1090" s="213"/>
      <c r="CJ1090" s="213"/>
      <c r="CK1090" s="213"/>
      <c r="CL1090" s="213"/>
      <c r="CM1090" s="213"/>
      <c r="CN1090" s="213"/>
    </row>
    <row r="1091" spans="4:92" ht="14.25" customHeight="1" x14ac:dyDescent="0.35">
      <c r="D1091" s="224" t="s">
        <v>611</v>
      </c>
      <c r="E1091" s="225"/>
      <c r="F1091" s="225"/>
      <c r="G1091" s="225"/>
      <c r="H1091" s="225"/>
      <c r="I1091" s="225"/>
      <c r="J1091" s="225"/>
      <c r="K1091" s="225"/>
      <c r="L1091" s="225"/>
      <c r="M1091" s="225"/>
      <c r="N1091" s="225"/>
      <c r="O1091" s="225"/>
      <c r="P1091" s="225"/>
      <c r="Q1091" s="225"/>
      <c r="R1091" s="225"/>
      <c r="S1091" s="225"/>
      <c r="T1091" s="225"/>
      <c r="U1091" s="225"/>
      <c r="V1091" s="225"/>
      <c r="W1091" s="225"/>
      <c r="X1091" s="225"/>
      <c r="Y1091" s="226"/>
      <c r="Z1091" s="604"/>
      <c r="AA1091" s="605"/>
      <c r="AB1091" s="605"/>
      <c r="AC1091" s="605"/>
      <c r="AD1091" s="605"/>
      <c r="AE1091" s="605"/>
      <c r="AF1091" s="605"/>
      <c r="AG1091" s="605"/>
      <c r="AH1091" s="605"/>
      <c r="AI1091" s="605"/>
      <c r="AJ1091" s="606"/>
      <c r="AK1091" s="248">
        <v>133</v>
      </c>
      <c r="AL1091" s="250"/>
      <c r="AM1091" s="250"/>
      <c r="AN1091" s="250"/>
      <c r="AO1091" s="250"/>
      <c r="AP1091" s="250"/>
      <c r="AQ1091" s="250"/>
      <c r="AR1091" s="250"/>
      <c r="AS1091" s="250"/>
      <c r="AT1091" s="251"/>
      <c r="AV1091" s="243"/>
      <c r="AW1091" s="243"/>
      <c r="AX1091" s="243"/>
      <c r="AY1091" s="243"/>
      <c r="AZ1091" s="243"/>
      <c r="BA1091" s="243"/>
      <c r="BB1091" s="243"/>
      <c r="BC1091" s="243"/>
      <c r="BD1091" s="243"/>
      <c r="BE1091" s="243"/>
      <c r="BF1091" s="243"/>
      <c r="BG1091" s="243"/>
      <c r="BH1091" s="243"/>
      <c r="BI1091" s="243"/>
      <c r="BJ1091" s="243"/>
      <c r="BK1091" s="243"/>
      <c r="BL1091" s="243"/>
      <c r="BM1091" s="243"/>
      <c r="BN1091" s="243"/>
      <c r="BO1091" s="243"/>
      <c r="BP1091" s="243"/>
      <c r="BQ1091" s="243"/>
      <c r="BR1091" s="243"/>
      <c r="BS1091" s="243"/>
      <c r="BT1091" s="243"/>
      <c r="BU1091" s="243"/>
      <c r="BV1091" s="243"/>
      <c r="BW1091" s="243"/>
      <c r="BX1091" s="243"/>
      <c r="BY1091" s="243"/>
      <c r="BZ1091" s="243"/>
      <c r="CA1091" s="243"/>
      <c r="CB1091" s="213"/>
      <c r="CC1091" s="213"/>
      <c r="CD1091" s="213"/>
      <c r="CE1091" s="213"/>
      <c r="CF1091" s="213"/>
      <c r="CG1091" s="213"/>
      <c r="CH1091" s="213"/>
      <c r="CI1091" s="213"/>
      <c r="CJ1091" s="213"/>
      <c r="CK1091" s="213"/>
      <c r="CL1091" s="213"/>
      <c r="CM1091" s="213"/>
      <c r="CN1091" s="213"/>
    </row>
    <row r="1092" spans="4:92" ht="14.25" customHeight="1" x14ac:dyDescent="0.35">
      <c r="D1092" s="224" t="s">
        <v>612</v>
      </c>
      <c r="E1092" s="225"/>
      <c r="F1092" s="225"/>
      <c r="G1092" s="225"/>
      <c r="H1092" s="225"/>
      <c r="I1092" s="225"/>
      <c r="J1092" s="225"/>
      <c r="K1092" s="225"/>
      <c r="L1092" s="225"/>
      <c r="M1092" s="225"/>
      <c r="N1092" s="225"/>
      <c r="O1092" s="225"/>
      <c r="P1092" s="225"/>
      <c r="Q1092" s="225"/>
      <c r="R1092" s="225"/>
      <c r="S1092" s="225"/>
      <c r="T1092" s="225"/>
      <c r="U1092" s="225"/>
      <c r="V1092" s="225"/>
      <c r="W1092" s="225"/>
      <c r="X1092" s="225"/>
      <c r="Y1092" s="226"/>
      <c r="Z1092" s="604"/>
      <c r="AA1092" s="605"/>
      <c r="AB1092" s="605"/>
      <c r="AC1092" s="605"/>
      <c r="AD1092" s="605"/>
      <c r="AE1092" s="605"/>
      <c r="AF1092" s="605"/>
      <c r="AG1092" s="605"/>
      <c r="AH1092" s="605"/>
      <c r="AI1092" s="605"/>
      <c r="AJ1092" s="606"/>
      <c r="AK1092" s="248">
        <v>155</v>
      </c>
      <c r="AL1092" s="250"/>
      <c r="AM1092" s="250"/>
      <c r="AN1092" s="250"/>
      <c r="AO1092" s="250"/>
      <c r="AP1092" s="250"/>
      <c r="AQ1092" s="250"/>
      <c r="AR1092" s="250"/>
      <c r="AS1092" s="250"/>
      <c r="AT1092" s="251"/>
      <c r="AV1092" s="243"/>
      <c r="AW1092" s="243"/>
      <c r="AX1092" s="243"/>
      <c r="AY1092" s="243"/>
      <c r="AZ1092" s="243"/>
      <c r="BA1092" s="243"/>
      <c r="BB1092" s="243"/>
      <c r="BC1092" s="243"/>
      <c r="BD1092" s="243"/>
      <c r="BE1092" s="243"/>
      <c r="BF1092" s="243"/>
      <c r="BG1092" s="243"/>
      <c r="BH1092" s="243"/>
      <c r="BI1092" s="243"/>
      <c r="BJ1092" s="243"/>
      <c r="BK1092" s="243"/>
      <c r="BL1092" s="243"/>
      <c r="BM1092" s="243"/>
      <c r="BN1092" s="243"/>
      <c r="BO1092" s="243"/>
      <c r="BP1092" s="243"/>
      <c r="BQ1092" s="243"/>
      <c r="BR1092" s="243"/>
      <c r="BS1092" s="243"/>
      <c r="BT1092" s="243"/>
      <c r="BU1092" s="243"/>
      <c r="BV1092" s="243"/>
      <c r="BW1092" s="243"/>
      <c r="BX1092" s="243"/>
      <c r="BY1092" s="243"/>
      <c r="BZ1092" s="243"/>
      <c r="CA1092" s="243"/>
      <c r="CB1092" s="213"/>
      <c r="CC1092" s="213"/>
      <c r="CD1092" s="213"/>
      <c r="CE1092" s="213"/>
      <c r="CF1092" s="213"/>
      <c r="CG1092" s="213"/>
      <c r="CH1092" s="213"/>
      <c r="CI1092" s="213"/>
      <c r="CJ1092" s="213"/>
      <c r="CK1092" s="213"/>
      <c r="CL1092" s="213"/>
      <c r="CM1092" s="213"/>
      <c r="CN1092" s="213"/>
    </row>
    <row r="1093" spans="4:92" ht="14.25" customHeight="1" x14ac:dyDescent="0.35">
      <c r="D1093" s="224" t="s">
        <v>613</v>
      </c>
      <c r="E1093" s="225"/>
      <c r="F1093" s="225"/>
      <c r="G1093" s="225"/>
      <c r="H1093" s="225"/>
      <c r="I1093" s="225"/>
      <c r="J1093" s="225"/>
      <c r="K1093" s="225"/>
      <c r="L1093" s="225"/>
      <c r="M1093" s="225"/>
      <c r="N1093" s="225"/>
      <c r="O1093" s="225"/>
      <c r="P1093" s="225"/>
      <c r="Q1093" s="225"/>
      <c r="R1093" s="225"/>
      <c r="S1093" s="225"/>
      <c r="T1093" s="225"/>
      <c r="U1093" s="225"/>
      <c r="V1093" s="225"/>
      <c r="W1093" s="225"/>
      <c r="X1093" s="225"/>
      <c r="Y1093" s="226"/>
      <c r="Z1093" s="604"/>
      <c r="AA1093" s="605"/>
      <c r="AB1093" s="605"/>
      <c r="AC1093" s="605"/>
      <c r="AD1093" s="605"/>
      <c r="AE1093" s="605"/>
      <c r="AF1093" s="605"/>
      <c r="AG1093" s="605"/>
      <c r="AH1093" s="605"/>
      <c r="AI1093" s="605"/>
      <c r="AJ1093" s="606"/>
      <c r="AK1093" s="248">
        <v>137</v>
      </c>
      <c r="AL1093" s="250"/>
      <c r="AM1093" s="250"/>
      <c r="AN1093" s="250"/>
      <c r="AO1093" s="250"/>
      <c r="AP1093" s="250"/>
      <c r="AQ1093" s="250"/>
      <c r="AR1093" s="250"/>
      <c r="AS1093" s="250"/>
      <c r="AT1093" s="251"/>
      <c r="AV1093" s="243"/>
      <c r="AW1093" s="243"/>
      <c r="AX1093" s="243"/>
      <c r="AY1093" s="243"/>
      <c r="AZ1093" s="243"/>
      <c r="BA1093" s="243"/>
      <c r="BB1093" s="243"/>
      <c r="BC1093" s="243"/>
      <c r="BD1093" s="243"/>
      <c r="BE1093" s="243"/>
      <c r="BF1093" s="243"/>
      <c r="BG1093" s="243"/>
      <c r="BH1093" s="243"/>
      <c r="BI1093" s="243"/>
      <c r="BJ1093" s="243"/>
      <c r="BK1093" s="243"/>
      <c r="BL1093" s="243"/>
      <c r="BM1093" s="243"/>
      <c r="BN1093" s="243"/>
      <c r="BO1093" s="243"/>
      <c r="BP1093" s="243"/>
      <c r="BQ1093" s="243"/>
      <c r="BR1093" s="243"/>
      <c r="BS1093" s="243"/>
      <c r="BT1093" s="243"/>
      <c r="BU1093" s="243"/>
      <c r="BV1093" s="243"/>
      <c r="BW1093" s="243"/>
      <c r="BX1093" s="243"/>
      <c r="BY1093" s="243"/>
      <c r="BZ1093" s="243"/>
      <c r="CA1093" s="243"/>
      <c r="CB1093" s="213"/>
      <c r="CC1093" s="213"/>
      <c r="CD1093" s="213"/>
      <c r="CE1093" s="213"/>
      <c r="CF1093" s="213"/>
      <c r="CG1093" s="213"/>
      <c r="CH1093" s="213"/>
      <c r="CI1093" s="213"/>
      <c r="CJ1093" s="213"/>
      <c r="CK1093" s="213"/>
      <c r="CL1093" s="213"/>
      <c r="CM1093" s="213"/>
      <c r="CN1093" s="213"/>
    </row>
    <row r="1094" spans="4:92" ht="14.25" customHeight="1" x14ac:dyDescent="0.35">
      <c r="D1094" s="224" t="s">
        <v>614</v>
      </c>
      <c r="E1094" s="225"/>
      <c r="F1094" s="225"/>
      <c r="G1094" s="225"/>
      <c r="H1094" s="225"/>
      <c r="I1094" s="225"/>
      <c r="J1094" s="225"/>
      <c r="K1094" s="225"/>
      <c r="L1094" s="225"/>
      <c r="M1094" s="225"/>
      <c r="N1094" s="225"/>
      <c r="O1094" s="225"/>
      <c r="P1094" s="225"/>
      <c r="Q1094" s="225"/>
      <c r="R1094" s="225"/>
      <c r="S1094" s="225"/>
      <c r="T1094" s="225"/>
      <c r="U1094" s="225"/>
      <c r="V1094" s="225"/>
      <c r="W1094" s="225"/>
      <c r="X1094" s="225"/>
      <c r="Y1094" s="226"/>
      <c r="Z1094" s="604"/>
      <c r="AA1094" s="605"/>
      <c r="AB1094" s="605"/>
      <c r="AC1094" s="605"/>
      <c r="AD1094" s="605"/>
      <c r="AE1094" s="605"/>
      <c r="AF1094" s="605"/>
      <c r="AG1094" s="605"/>
      <c r="AH1094" s="605"/>
      <c r="AI1094" s="605"/>
      <c r="AJ1094" s="606"/>
      <c r="AK1094" s="248">
        <v>70</v>
      </c>
      <c r="AL1094" s="250"/>
      <c r="AM1094" s="250"/>
      <c r="AN1094" s="250"/>
      <c r="AO1094" s="250"/>
      <c r="AP1094" s="250"/>
      <c r="AQ1094" s="250"/>
      <c r="AR1094" s="250"/>
      <c r="AS1094" s="250"/>
      <c r="AT1094" s="251"/>
      <c r="AV1094" s="243"/>
      <c r="AW1094" s="243"/>
      <c r="AX1094" s="243"/>
      <c r="AY1094" s="243"/>
      <c r="AZ1094" s="243"/>
      <c r="BA1094" s="243"/>
      <c r="BB1094" s="243"/>
      <c r="BC1094" s="243"/>
      <c r="BD1094" s="243"/>
      <c r="BE1094" s="243"/>
      <c r="BF1094" s="243"/>
      <c r="BG1094" s="243"/>
      <c r="BH1094" s="243"/>
      <c r="BI1094" s="243"/>
      <c r="BJ1094" s="243"/>
      <c r="BK1094" s="243"/>
      <c r="BL1094" s="243"/>
      <c r="BM1094" s="243"/>
      <c r="BN1094" s="243"/>
      <c r="BO1094" s="243"/>
      <c r="BP1094" s="243"/>
      <c r="BQ1094" s="243"/>
      <c r="BR1094" s="243"/>
      <c r="BS1094" s="243"/>
      <c r="BT1094" s="243"/>
      <c r="BU1094" s="243"/>
      <c r="BV1094" s="243"/>
      <c r="BW1094" s="243"/>
      <c r="BX1094" s="243"/>
      <c r="BY1094" s="243"/>
      <c r="BZ1094" s="243"/>
      <c r="CA1094" s="243"/>
      <c r="CB1094" s="213"/>
      <c r="CC1094" s="213"/>
      <c r="CD1094" s="213"/>
      <c r="CE1094" s="213"/>
      <c r="CF1094" s="213"/>
      <c r="CG1094" s="213"/>
      <c r="CH1094" s="213"/>
      <c r="CI1094" s="213"/>
      <c r="CJ1094" s="213"/>
      <c r="CK1094" s="213"/>
      <c r="CL1094" s="213"/>
      <c r="CM1094" s="213"/>
      <c r="CN1094" s="213"/>
    </row>
    <row r="1095" spans="4:92" ht="14.25" customHeight="1" x14ac:dyDescent="0.35">
      <c r="D1095" s="224" t="s">
        <v>615</v>
      </c>
      <c r="E1095" s="225"/>
      <c r="F1095" s="225"/>
      <c r="G1095" s="225"/>
      <c r="H1095" s="225"/>
      <c r="I1095" s="225"/>
      <c r="J1095" s="225"/>
      <c r="K1095" s="225"/>
      <c r="L1095" s="225"/>
      <c r="M1095" s="225"/>
      <c r="N1095" s="225"/>
      <c r="O1095" s="225"/>
      <c r="P1095" s="225"/>
      <c r="Q1095" s="225"/>
      <c r="R1095" s="225"/>
      <c r="S1095" s="225"/>
      <c r="T1095" s="225"/>
      <c r="U1095" s="225"/>
      <c r="V1095" s="225"/>
      <c r="W1095" s="225"/>
      <c r="X1095" s="225"/>
      <c r="Y1095" s="226"/>
      <c r="Z1095" s="604"/>
      <c r="AA1095" s="605"/>
      <c r="AB1095" s="605"/>
      <c r="AC1095" s="605"/>
      <c r="AD1095" s="605"/>
      <c r="AE1095" s="605"/>
      <c r="AF1095" s="605"/>
      <c r="AG1095" s="605"/>
      <c r="AH1095" s="605"/>
      <c r="AI1095" s="605"/>
      <c r="AJ1095" s="606"/>
      <c r="AK1095" s="248">
        <v>17</v>
      </c>
      <c r="AL1095" s="250"/>
      <c r="AM1095" s="250"/>
      <c r="AN1095" s="250"/>
      <c r="AO1095" s="250"/>
      <c r="AP1095" s="250"/>
      <c r="AQ1095" s="250"/>
      <c r="AR1095" s="250"/>
      <c r="AS1095" s="250"/>
      <c r="AT1095" s="251"/>
      <c r="AV1095" s="243"/>
      <c r="AW1095" s="243"/>
      <c r="AX1095" s="243"/>
      <c r="AY1095" s="243"/>
      <c r="AZ1095" s="243"/>
      <c r="BA1095" s="243"/>
      <c r="BB1095" s="243"/>
      <c r="BC1095" s="243"/>
      <c r="BD1095" s="243"/>
      <c r="BE1095" s="243"/>
      <c r="BF1095" s="243"/>
      <c r="BG1095" s="243"/>
      <c r="BH1095" s="243"/>
      <c r="BI1095" s="243"/>
      <c r="BJ1095" s="243"/>
      <c r="BK1095" s="243"/>
      <c r="BL1095" s="243"/>
      <c r="BM1095" s="243"/>
      <c r="BN1095" s="243"/>
      <c r="BO1095" s="243"/>
      <c r="BP1095" s="243"/>
      <c r="BQ1095" s="243"/>
      <c r="BR1095" s="243"/>
      <c r="BS1095" s="243"/>
      <c r="BT1095" s="243"/>
      <c r="BU1095" s="243"/>
      <c r="BV1095" s="243"/>
      <c r="BW1095" s="243"/>
      <c r="BX1095" s="243"/>
      <c r="BY1095" s="243"/>
      <c r="BZ1095" s="243"/>
      <c r="CA1095" s="243"/>
      <c r="CB1095" s="213"/>
      <c r="CC1095" s="213"/>
      <c r="CD1095" s="213"/>
      <c r="CE1095" s="213"/>
      <c r="CF1095" s="213"/>
      <c r="CG1095" s="213"/>
      <c r="CH1095" s="213"/>
      <c r="CI1095" s="213"/>
      <c r="CJ1095" s="213"/>
      <c r="CK1095" s="213"/>
      <c r="CL1095" s="213"/>
      <c r="CM1095" s="213"/>
      <c r="CN1095" s="213"/>
    </row>
    <row r="1096" spans="4:92" ht="14.25" customHeight="1" x14ac:dyDescent="0.35">
      <c r="D1096" s="224" t="s">
        <v>616</v>
      </c>
      <c r="E1096" s="225"/>
      <c r="F1096" s="225"/>
      <c r="G1096" s="225"/>
      <c r="H1096" s="225"/>
      <c r="I1096" s="225"/>
      <c r="J1096" s="225"/>
      <c r="K1096" s="225"/>
      <c r="L1096" s="225"/>
      <c r="M1096" s="225"/>
      <c r="N1096" s="225"/>
      <c r="O1096" s="225"/>
      <c r="P1096" s="225"/>
      <c r="Q1096" s="225"/>
      <c r="R1096" s="225"/>
      <c r="S1096" s="225"/>
      <c r="T1096" s="225"/>
      <c r="U1096" s="225"/>
      <c r="V1096" s="225"/>
      <c r="W1096" s="225"/>
      <c r="X1096" s="225"/>
      <c r="Y1096" s="226"/>
      <c r="Z1096" s="604"/>
      <c r="AA1096" s="605"/>
      <c r="AB1096" s="605"/>
      <c r="AC1096" s="605"/>
      <c r="AD1096" s="605"/>
      <c r="AE1096" s="605"/>
      <c r="AF1096" s="605"/>
      <c r="AG1096" s="605"/>
      <c r="AH1096" s="605"/>
      <c r="AI1096" s="605"/>
      <c r="AJ1096" s="606"/>
      <c r="AK1096" s="248">
        <v>28</v>
      </c>
      <c r="AL1096" s="250"/>
      <c r="AM1096" s="250"/>
      <c r="AN1096" s="250"/>
      <c r="AO1096" s="250"/>
      <c r="AP1096" s="250"/>
      <c r="AQ1096" s="250"/>
      <c r="AR1096" s="250"/>
      <c r="AS1096" s="250"/>
      <c r="AT1096" s="251"/>
      <c r="AV1096" s="243"/>
      <c r="AW1096" s="243"/>
      <c r="AX1096" s="243"/>
      <c r="AY1096" s="243"/>
      <c r="AZ1096" s="243"/>
      <c r="BA1096" s="243"/>
      <c r="BB1096" s="243"/>
      <c r="BC1096" s="243"/>
      <c r="BD1096" s="243"/>
      <c r="BE1096" s="243"/>
      <c r="BF1096" s="243"/>
      <c r="BG1096" s="243"/>
      <c r="BH1096" s="243"/>
      <c r="BI1096" s="243"/>
      <c r="BJ1096" s="243"/>
      <c r="BK1096" s="243"/>
      <c r="BL1096" s="243"/>
      <c r="BM1096" s="243"/>
      <c r="BN1096" s="243"/>
      <c r="BO1096" s="243"/>
      <c r="BP1096" s="243"/>
      <c r="BQ1096" s="243"/>
      <c r="BR1096" s="243"/>
      <c r="BS1096" s="243"/>
      <c r="BT1096" s="243"/>
      <c r="BU1096" s="243"/>
      <c r="BV1096" s="243"/>
      <c r="BW1096" s="243"/>
      <c r="BX1096" s="243"/>
      <c r="BY1096" s="243"/>
      <c r="BZ1096" s="243"/>
      <c r="CA1096" s="243"/>
      <c r="CB1096" s="213"/>
      <c r="CC1096" s="213"/>
      <c r="CD1096" s="213"/>
      <c r="CE1096" s="213"/>
      <c r="CF1096" s="213"/>
      <c r="CG1096" s="213"/>
      <c r="CH1096" s="213"/>
      <c r="CI1096" s="213"/>
      <c r="CJ1096" s="213"/>
      <c r="CK1096" s="213"/>
      <c r="CL1096" s="213"/>
      <c r="CM1096" s="213"/>
      <c r="CN1096" s="213"/>
    </row>
    <row r="1097" spans="4:92" ht="14.25" customHeight="1" x14ac:dyDescent="0.35">
      <c r="D1097" s="224" t="s">
        <v>617</v>
      </c>
      <c r="E1097" s="225"/>
      <c r="F1097" s="225"/>
      <c r="G1097" s="225"/>
      <c r="H1097" s="225"/>
      <c r="I1097" s="225"/>
      <c r="J1097" s="225"/>
      <c r="K1097" s="225"/>
      <c r="L1097" s="225"/>
      <c r="M1097" s="225"/>
      <c r="N1097" s="225"/>
      <c r="O1097" s="225"/>
      <c r="P1097" s="225"/>
      <c r="Q1097" s="225"/>
      <c r="R1097" s="225"/>
      <c r="S1097" s="225"/>
      <c r="T1097" s="225"/>
      <c r="U1097" s="225"/>
      <c r="V1097" s="225"/>
      <c r="W1097" s="225"/>
      <c r="X1097" s="225"/>
      <c r="Y1097" s="226"/>
      <c r="Z1097" s="604"/>
      <c r="AA1097" s="605"/>
      <c r="AB1097" s="605"/>
      <c r="AC1097" s="605"/>
      <c r="AD1097" s="605"/>
      <c r="AE1097" s="605"/>
      <c r="AF1097" s="605"/>
      <c r="AG1097" s="605"/>
      <c r="AH1097" s="605"/>
      <c r="AI1097" s="605"/>
      <c r="AJ1097" s="606"/>
      <c r="AK1097" s="248"/>
      <c r="AL1097" s="250"/>
      <c r="AM1097" s="250"/>
      <c r="AN1097" s="250"/>
      <c r="AO1097" s="250"/>
      <c r="AP1097" s="250"/>
      <c r="AQ1097" s="250"/>
      <c r="AR1097" s="250"/>
      <c r="AS1097" s="250"/>
      <c r="AT1097" s="251"/>
      <c r="AV1097" s="243"/>
      <c r="AW1097" s="243"/>
      <c r="AX1097" s="243"/>
      <c r="AY1097" s="243"/>
      <c r="AZ1097" s="243"/>
      <c r="BA1097" s="243"/>
      <c r="BB1097" s="243"/>
      <c r="BC1097" s="243"/>
      <c r="BD1097" s="243"/>
      <c r="BE1097" s="243"/>
      <c r="BF1097" s="243"/>
      <c r="BG1097" s="243"/>
      <c r="BH1097" s="243"/>
      <c r="BI1097" s="243"/>
      <c r="BJ1097" s="243"/>
      <c r="BK1097" s="243"/>
      <c r="BL1097" s="243"/>
      <c r="BM1097" s="243"/>
      <c r="BN1097" s="243"/>
      <c r="BO1097" s="243"/>
      <c r="BP1097" s="243"/>
      <c r="BQ1097" s="243"/>
      <c r="BR1097" s="243"/>
      <c r="BS1097" s="243"/>
      <c r="BT1097" s="243"/>
      <c r="BU1097" s="243"/>
      <c r="BV1097" s="243"/>
      <c r="BW1097" s="243"/>
      <c r="BX1097" s="243"/>
      <c r="BY1097" s="243"/>
      <c r="BZ1097" s="243"/>
      <c r="CA1097" s="243"/>
      <c r="CB1097" s="213"/>
      <c r="CC1097" s="213"/>
      <c r="CD1097" s="213"/>
      <c r="CE1097" s="213"/>
      <c r="CF1097" s="213"/>
      <c r="CG1097" s="213"/>
      <c r="CH1097" s="213"/>
      <c r="CI1097" s="213"/>
      <c r="CJ1097" s="213"/>
      <c r="CK1097" s="213"/>
      <c r="CL1097" s="213"/>
      <c r="CM1097" s="213"/>
      <c r="CN1097" s="213"/>
    </row>
    <row r="1098" spans="4:92" ht="14.25" customHeight="1" x14ac:dyDescent="0.35">
      <c r="D1098" s="224" t="s">
        <v>618</v>
      </c>
      <c r="E1098" s="225"/>
      <c r="F1098" s="225"/>
      <c r="G1098" s="225"/>
      <c r="H1098" s="225"/>
      <c r="I1098" s="225"/>
      <c r="J1098" s="225"/>
      <c r="K1098" s="225"/>
      <c r="L1098" s="225"/>
      <c r="M1098" s="225"/>
      <c r="N1098" s="225"/>
      <c r="O1098" s="225"/>
      <c r="P1098" s="225"/>
      <c r="Q1098" s="225"/>
      <c r="R1098" s="225"/>
      <c r="S1098" s="225"/>
      <c r="T1098" s="225"/>
      <c r="U1098" s="225"/>
      <c r="V1098" s="225"/>
      <c r="W1098" s="225"/>
      <c r="X1098" s="225"/>
      <c r="Y1098" s="226"/>
      <c r="Z1098" s="604"/>
      <c r="AA1098" s="605"/>
      <c r="AB1098" s="605"/>
      <c r="AC1098" s="605"/>
      <c r="AD1098" s="605"/>
      <c r="AE1098" s="605"/>
      <c r="AF1098" s="605"/>
      <c r="AG1098" s="605"/>
      <c r="AH1098" s="605"/>
      <c r="AI1098" s="605"/>
      <c r="AJ1098" s="606"/>
      <c r="AK1098" s="248"/>
      <c r="AL1098" s="250"/>
      <c r="AM1098" s="250"/>
      <c r="AN1098" s="250"/>
      <c r="AO1098" s="250"/>
      <c r="AP1098" s="250"/>
      <c r="AQ1098" s="250"/>
      <c r="AR1098" s="250"/>
      <c r="AS1098" s="250"/>
      <c r="AT1098" s="251"/>
      <c r="AV1098" s="243"/>
      <c r="AW1098" s="243"/>
      <c r="AX1098" s="243"/>
      <c r="AY1098" s="243"/>
      <c r="AZ1098" s="243"/>
      <c r="BA1098" s="243"/>
      <c r="BB1098" s="243"/>
      <c r="BC1098" s="243"/>
      <c r="BD1098" s="243"/>
      <c r="BE1098" s="243"/>
      <c r="BF1098" s="243"/>
      <c r="BG1098" s="243"/>
      <c r="BH1098" s="243"/>
      <c r="BI1098" s="243"/>
      <c r="BJ1098" s="243"/>
      <c r="BK1098" s="243"/>
      <c r="BL1098" s="243"/>
      <c r="BM1098" s="243"/>
      <c r="BN1098" s="243"/>
      <c r="BO1098" s="243"/>
      <c r="BP1098" s="243"/>
      <c r="BQ1098" s="243"/>
      <c r="BR1098" s="243"/>
      <c r="BS1098" s="243"/>
      <c r="BT1098" s="243"/>
      <c r="BU1098" s="243"/>
      <c r="BV1098" s="243"/>
      <c r="BW1098" s="243"/>
      <c r="BX1098" s="243"/>
      <c r="BY1098" s="243"/>
      <c r="BZ1098" s="243"/>
      <c r="CA1098" s="243"/>
      <c r="CB1098" s="213"/>
      <c r="CC1098" s="213"/>
      <c r="CD1098" s="213"/>
      <c r="CE1098" s="213"/>
      <c r="CF1098" s="213"/>
      <c r="CG1098" s="213"/>
      <c r="CH1098" s="213"/>
      <c r="CI1098" s="213"/>
      <c r="CJ1098" s="213"/>
      <c r="CK1098" s="213"/>
      <c r="CL1098" s="213"/>
      <c r="CM1098" s="213"/>
      <c r="CN1098" s="213"/>
    </row>
    <row r="1099" spans="4:92" ht="14.25" customHeight="1" x14ac:dyDescent="0.35">
      <c r="D1099" s="224" t="s">
        <v>545</v>
      </c>
      <c r="E1099" s="225"/>
      <c r="F1099" s="225"/>
      <c r="G1099" s="225"/>
      <c r="H1099" s="225"/>
      <c r="I1099" s="225"/>
      <c r="J1099" s="225"/>
      <c r="K1099" s="225"/>
      <c r="L1099" s="225"/>
      <c r="M1099" s="225"/>
      <c r="N1099" s="225"/>
      <c r="O1099" s="225"/>
      <c r="P1099" s="225"/>
      <c r="Q1099" s="225"/>
      <c r="R1099" s="225"/>
      <c r="S1099" s="225"/>
      <c r="T1099" s="225"/>
      <c r="U1099" s="225"/>
      <c r="V1099" s="225"/>
      <c r="W1099" s="225"/>
      <c r="X1099" s="225"/>
      <c r="Y1099" s="226"/>
      <c r="Z1099" s="604"/>
      <c r="AA1099" s="605"/>
      <c r="AB1099" s="605"/>
      <c r="AC1099" s="605"/>
      <c r="AD1099" s="605"/>
      <c r="AE1099" s="605"/>
      <c r="AF1099" s="605"/>
      <c r="AG1099" s="605"/>
      <c r="AH1099" s="605"/>
      <c r="AI1099" s="605"/>
      <c r="AJ1099" s="606"/>
      <c r="AK1099" s="248"/>
      <c r="AL1099" s="250"/>
      <c r="AM1099" s="250"/>
      <c r="AN1099" s="250"/>
      <c r="AO1099" s="250"/>
      <c r="AP1099" s="250"/>
      <c r="AQ1099" s="250"/>
      <c r="AR1099" s="250"/>
      <c r="AS1099" s="250"/>
      <c r="AT1099" s="251"/>
      <c r="AU1099" s="3"/>
      <c r="AV1099" s="243"/>
      <c r="AW1099" s="243"/>
      <c r="AX1099" s="243"/>
      <c r="AY1099" s="243"/>
      <c r="AZ1099" s="243"/>
      <c r="BA1099" s="243"/>
      <c r="BB1099" s="243"/>
      <c r="BC1099" s="243"/>
      <c r="BD1099" s="243"/>
      <c r="BE1099" s="243"/>
      <c r="BF1099" s="243"/>
      <c r="BG1099" s="243"/>
      <c r="BH1099" s="243"/>
      <c r="BI1099" s="243"/>
      <c r="BJ1099" s="243"/>
      <c r="BK1099" s="243"/>
      <c r="BL1099" s="243"/>
      <c r="BM1099" s="243"/>
      <c r="BN1099" s="243"/>
      <c r="BO1099" s="243"/>
      <c r="BP1099" s="243"/>
      <c r="BQ1099" s="243"/>
      <c r="BR1099" s="243"/>
      <c r="BS1099" s="243"/>
      <c r="BT1099" s="243"/>
      <c r="BU1099" s="243"/>
      <c r="BV1099" s="243"/>
      <c r="BW1099" s="243"/>
      <c r="BX1099" s="243"/>
      <c r="BY1099" s="243"/>
      <c r="BZ1099" s="243"/>
      <c r="CA1099" s="243"/>
      <c r="CB1099" s="213"/>
      <c r="CC1099" s="213"/>
      <c r="CD1099" s="213"/>
      <c r="CE1099" s="213"/>
      <c r="CF1099" s="213"/>
      <c r="CG1099" s="213"/>
      <c r="CH1099" s="213"/>
      <c r="CI1099" s="213"/>
      <c r="CJ1099" s="213"/>
      <c r="CK1099" s="213"/>
      <c r="CL1099" s="213"/>
      <c r="CM1099" s="213"/>
      <c r="CN1099" s="213"/>
    </row>
    <row r="1100" spans="4:92" ht="14.25" customHeight="1" x14ac:dyDescent="0.35">
      <c r="D1100" s="224" t="s">
        <v>513</v>
      </c>
      <c r="E1100" s="225"/>
      <c r="F1100" s="225"/>
      <c r="G1100" s="225"/>
      <c r="H1100" s="225"/>
      <c r="I1100" s="225"/>
      <c r="J1100" s="225"/>
      <c r="K1100" s="225"/>
      <c r="L1100" s="225"/>
      <c r="M1100" s="225"/>
      <c r="N1100" s="225"/>
      <c r="O1100" s="225"/>
      <c r="P1100" s="225"/>
      <c r="Q1100" s="225"/>
      <c r="R1100" s="225"/>
      <c r="S1100" s="225"/>
      <c r="T1100" s="225"/>
      <c r="U1100" s="225"/>
      <c r="V1100" s="225"/>
      <c r="W1100" s="225"/>
      <c r="X1100" s="225"/>
      <c r="Y1100" s="226"/>
      <c r="Z1100" s="604">
        <f>SUM(Z1088:AJ1099)</f>
        <v>9142</v>
      </c>
      <c r="AA1100" s="267"/>
      <c r="AB1100" s="267"/>
      <c r="AC1100" s="267"/>
      <c r="AD1100" s="267"/>
      <c r="AE1100" s="267"/>
      <c r="AF1100" s="267"/>
      <c r="AG1100" s="267"/>
      <c r="AH1100" s="267"/>
      <c r="AI1100" s="267"/>
      <c r="AJ1100" s="268"/>
      <c r="AK1100" s="248">
        <f>SUM(AK1088:AT1099)</f>
        <v>2130</v>
      </c>
      <c r="AL1100" s="225"/>
      <c r="AM1100" s="225"/>
      <c r="AN1100" s="225"/>
      <c r="AO1100" s="225"/>
      <c r="AP1100" s="225"/>
      <c r="AQ1100" s="225"/>
      <c r="AR1100" s="225"/>
      <c r="AS1100" s="225"/>
      <c r="AT1100" s="226"/>
      <c r="AU1100" s="3"/>
      <c r="AV1100" s="243"/>
      <c r="AW1100" s="243"/>
      <c r="AX1100" s="243"/>
      <c r="AY1100" s="243"/>
      <c r="AZ1100" s="243"/>
      <c r="BA1100" s="243"/>
      <c r="BB1100" s="243"/>
      <c r="BC1100" s="243"/>
      <c r="BD1100" s="243"/>
      <c r="BE1100" s="243"/>
      <c r="BF1100" s="243"/>
      <c r="BG1100" s="243"/>
      <c r="BH1100" s="243"/>
      <c r="BI1100" s="243"/>
      <c r="BJ1100" s="243"/>
      <c r="BK1100" s="243"/>
      <c r="BL1100" s="243"/>
      <c r="BM1100" s="243"/>
      <c r="BN1100" s="243"/>
      <c r="BO1100" s="243"/>
      <c r="BP1100" s="243"/>
      <c r="BQ1100" s="243"/>
      <c r="BR1100" s="243"/>
      <c r="BS1100" s="243"/>
      <c r="BT1100" s="243"/>
      <c r="BU1100" s="243"/>
      <c r="BV1100" s="243"/>
      <c r="BW1100" s="243"/>
      <c r="BX1100" s="243"/>
      <c r="BY1100" s="243"/>
      <c r="BZ1100" s="243"/>
      <c r="CA1100" s="243"/>
      <c r="CB1100" s="213"/>
      <c r="CC1100" s="213"/>
      <c r="CD1100" s="213"/>
      <c r="CE1100" s="213"/>
      <c r="CF1100" s="213"/>
      <c r="CG1100" s="213"/>
      <c r="CH1100" s="213"/>
      <c r="CI1100" s="213"/>
      <c r="CJ1100" s="213"/>
      <c r="CK1100" s="213"/>
      <c r="CL1100" s="213"/>
      <c r="CM1100" s="213"/>
      <c r="CN1100" s="213"/>
    </row>
    <row r="1101" spans="4:92" ht="14.25" customHeight="1" x14ac:dyDescent="0.35">
      <c r="D1101" s="130" t="s">
        <v>825</v>
      </c>
      <c r="E1101" s="130"/>
      <c r="F1101" s="130"/>
      <c r="G1101" s="130"/>
      <c r="H1101" s="130"/>
      <c r="I1101" s="130"/>
      <c r="J1101" s="130"/>
      <c r="K1101" s="130"/>
      <c r="L1101" s="130"/>
      <c r="M1101" s="130"/>
      <c r="N1101" s="130"/>
      <c r="O1101" s="130"/>
      <c r="P1101" s="130"/>
      <c r="Q1101" s="130"/>
      <c r="R1101" s="130"/>
      <c r="S1101" s="130"/>
      <c r="T1101" s="130"/>
      <c r="U1101" s="130"/>
      <c r="V1101" s="130"/>
      <c r="W1101" s="130"/>
      <c r="X1101" s="130"/>
      <c r="Y1101" s="130"/>
      <c r="Z1101" s="130"/>
      <c r="AA1101" s="130"/>
      <c r="AB1101" s="130"/>
      <c r="AC1101" s="130"/>
      <c r="AD1101" s="130"/>
      <c r="AE1101" s="130"/>
      <c r="AF1101" s="130"/>
      <c r="AG1101" s="130"/>
      <c r="AH1101" s="130"/>
      <c r="AI1101" s="130"/>
      <c r="AJ1101" s="130"/>
      <c r="AK1101" s="130"/>
      <c r="AL1101" s="130"/>
      <c r="AM1101" s="130"/>
      <c r="AN1101" s="130"/>
      <c r="AO1101" s="130"/>
      <c r="AP1101" s="130"/>
      <c r="AQ1101" s="130"/>
      <c r="AR1101" s="130"/>
      <c r="AS1101" s="130"/>
      <c r="AT1101" s="130"/>
      <c r="AU1101" s="3"/>
      <c r="AV1101" s="361" t="s">
        <v>619</v>
      </c>
      <c r="AW1101" s="361"/>
      <c r="AX1101" s="361"/>
      <c r="AY1101" s="361"/>
      <c r="AZ1101" s="361"/>
      <c r="BA1101" s="361"/>
      <c r="BB1101" s="361"/>
      <c r="BC1101" s="361"/>
      <c r="BD1101" s="361"/>
      <c r="BE1101" s="361"/>
      <c r="BF1101" s="361"/>
      <c r="BG1101" s="361"/>
      <c r="BH1101" s="361"/>
      <c r="BI1101" s="361"/>
      <c r="BJ1101" s="361"/>
      <c r="BK1101" s="361"/>
      <c r="BL1101" s="361"/>
      <c r="BM1101" s="361"/>
      <c r="BN1101" s="361"/>
      <c r="BO1101" s="361"/>
      <c r="BP1101" s="361"/>
      <c r="BQ1101" s="361"/>
      <c r="BR1101" s="361"/>
      <c r="BS1101" s="361"/>
      <c r="BT1101" s="361"/>
      <c r="BU1101" s="361"/>
      <c r="BV1101" s="361"/>
      <c r="BW1101" s="361"/>
      <c r="BX1101" s="361"/>
      <c r="BY1101" s="361"/>
      <c r="BZ1101" s="361"/>
      <c r="CA1101" s="361"/>
      <c r="CB1101" s="361"/>
      <c r="CC1101" s="361"/>
      <c r="CD1101" s="361"/>
      <c r="CE1101" s="361"/>
      <c r="CF1101" s="361"/>
      <c r="CG1101" s="361"/>
      <c r="CH1101" s="361"/>
      <c r="CI1101" s="361"/>
      <c r="CJ1101" s="361"/>
      <c r="CK1101" s="361"/>
      <c r="CL1101" s="361"/>
      <c r="CM1101" s="361"/>
      <c r="CN1101" s="361"/>
    </row>
    <row r="1102" spans="4:92" ht="14.25" customHeight="1" x14ac:dyDescent="0.35"/>
    <row r="1103" spans="4:92" ht="14.25" customHeight="1" x14ac:dyDescent="0.35">
      <c r="D1103" s="188" t="s">
        <v>620</v>
      </c>
      <c r="E1103" s="188"/>
      <c r="F1103" s="188"/>
      <c r="G1103" s="188"/>
      <c r="H1103" s="188"/>
      <c r="I1103" s="188"/>
      <c r="J1103" s="188"/>
      <c r="K1103" s="188"/>
      <c r="L1103" s="188"/>
      <c r="M1103" s="188"/>
      <c r="N1103" s="188"/>
      <c r="O1103" s="188"/>
      <c r="P1103" s="188"/>
      <c r="Q1103" s="188"/>
      <c r="R1103" s="188"/>
      <c r="S1103" s="188"/>
      <c r="T1103" s="188"/>
      <c r="U1103" s="188"/>
      <c r="V1103" s="188"/>
      <c r="W1103" s="188"/>
      <c r="X1103" s="188"/>
      <c r="Y1103" s="188"/>
      <c r="Z1103" s="188"/>
      <c r="AA1103" s="188"/>
      <c r="AB1103" s="188"/>
      <c r="AC1103" s="188"/>
      <c r="AD1103" s="188"/>
      <c r="AE1103" s="188"/>
      <c r="AF1103" s="188"/>
      <c r="AG1103" s="188"/>
      <c r="AH1103" s="188"/>
      <c r="AI1103" s="188"/>
      <c r="AJ1103" s="188"/>
      <c r="AK1103" s="188"/>
      <c r="AL1103" s="122"/>
      <c r="AM1103" s="122"/>
      <c r="AN1103" s="122"/>
      <c r="AO1103" s="122"/>
      <c r="AP1103" s="122"/>
      <c r="AQ1103" s="122"/>
      <c r="AR1103" s="122"/>
      <c r="AS1103" s="122"/>
      <c r="AT1103" s="122"/>
      <c r="AU1103" s="122"/>
      <c r="AV1103" s="122"/>
      <c r="AW1103" s="122"/>
      <c r="AX1103" s="122"/>
      <c r="AY1103" s="122"/>
      <c r="AZ1103" s="122"/>
      <c r="BA1103" s="122"/>
      <c r="BB1103" s="122"/>
      <c r="BC1103" s="122"/>
      <c r="BD1103" s="122"/>
      <c r="BE1103" s="122"/>
      <c r="BF1103" s="122"/>
      <c r="BG1103" s="122"/>
      <c r="BH1103" s="122"/>
      <c r="BI1103" s="122"/>
      <c r="BJ1103" s="122"/>
      <c r="BK1103" s="122"/>
      <c r="BL1103" s="122"/>
      <c r="BM1103" s="122"/>
      <c r="BN1103" s="122"/>
      <c r="BO1103" s="122"/>
      <c r="BP1103" s="122"/>
      <c r="BQ1103" s="122"/>
      <c r="BR1103" s="122"/>
      <c r="BS1103" s="122"/>
      <c r="BT1103" s="122"/>
      <c r="BU1103" s="122"/>
      <c r="BV1103" s="122"/>
      <c r="BW1103" s="122"/>
      <c r="BX1103" s="122"/>
      <c r="BY1103" s="122"/>
      <c r="BZ1103" s="122"/>
      <c r="CA1103" s="122"/>
      <c r="CB1103" s="122"/>
      <c r="CC1103" s="122"/>
      <c r="CD1103" s="122"/>
      <c r="CE1103" s="122"/>
      <c r="CF1103" s="122"/>
      <c r="CG1103" s="122"/>
      <c r="CH1103" s="122"/>
      <c r="CI1103" s="122"/>
      <c r="CJ1103" s="122"/>
      <c r="CK1103" s="122"/>
      <c r="CL1103" s="122"/>
      <c r="CM1103" s="122"/>
      <c r="CN1103" s="122"/>
    </row>
    <row r="1104" spans="4:92" ht="14.25" customHeight="1" x14ac:dyDescent="0.35">
      <c r="D1104" s="123"/>
      <c r="E1104" s="123"/>
      <c r="F1104" s="123"/>
      <c r="G1104" s="123"/>
      <c r="H1104" s="123"/>
      <c r="I1104" s="123"/>
      <c r="J1104" s="123"/>
      <c r="K1104" s="123"/>
      <c r="L1104" s="123"/>
      <c r="M1104" s="123"/>
      <c r="N1104" s="123"/>
      <c r="O1104" s="123"/>
      <c r="P1104" s="123"/>
      <c r="Q1104" s="123"/>
      <c r="R1104" s="123"/>
      <c r="S1104" s="123"/>
      <c r="T1104" s="123"/>
      <c r="U1104" s="123"/>
      <c r="V1104" s="123"/>
      <c r="W1104" s="123"/>
      <c r="X1104" s="123"/>
      <c r="Y1104" s="123"/>
      <c r="Z1104" s="123"/>
      <c r="AA1104" s="123"/>
      <c r="AB1104" s="123"/>
      <c r="AC1104" s="123"/>
      <c r="AD1104" s="123"/>
      <c r="AE1104" s="123"/>
      <c r="AF1104" s="123"/>
      <c r="AG1104" s="123"/>
      <c r="AH1104" s="123"/>
      <c r="AI1104" s="123"/>
      <c r="AJ1104" s="123"/>
      <c r="AK1104" s="123"/>
      <c r="AL1104" s="123"/>
      <c r="AM1104" s="123"/>
      <c r="AN1104" s="123"/>
      <c r="AO1104" s="123"/>
      <c r="AP1104" s="123"/>
      <c r="AQ1104" s="123"/>
      <c r="AR1104" s="123"/>
      <c r="AS1104" s="123"/>
      <c r="AT1104" s="123"/>
      <c r="AU1104" s="123"/>
      <c r="AV1104" s="123"/>
      <c r="AW1104" s="123"/>
      <c r="AX1104" s="123"/>
      <c r="AY1104" s="123"/>
      <c r="AZ1104" s="123"/>
      <c r="BA1104" s="123"/>
      <c r="BB1104" s="123"/>
      <c r="BC1104" s="123"/>
      <c r="BD1104" s="123"/>
      <c r="BE1104" s="123"/>
      <c r="BF1104" s="123"/>
      <c r="BG1104" s="123"/>
      <c r="BH1104" s="123"/>
      <c r="BI1104" s="123"/>
      <c r="BJ1104" s="123"/>
      <c r="BK1104" s="123"/>
      <c r="BL1104" s="123"/>
      <c r="BM1104" s="123"/>
      <c r="BN1104" s="123"/>
      <c r="BO1104" s="123"/>
      <c r="BP1104" s="123"/>
      <c r="BQ1104" s="123"/>
      <c r="BR1104" s="123"/>
      <c r="BS1104" s="123"/>
      <c r="BT1104" s="123"/>
      <c r="BU1104" s="123"/>
      <c r="BV1104" s="123"/>
      <c r="BW1104" s="123"/>
      <c r="BX1104" s="123"/>
      <c r="BY1104" s="123"/>
      <c r="BZ1104" s="123"/>
      <c r="CA1104" s="123"/>
      <c r="CB1104" s="123"/>
      <c r="CC1104" s="123"/>
      <c r="CD1104" s="123"/>
      <c r="CE1104" s="123"/>
      <c r="CF1104" s="123"/>
      <c r="CG1104" s="123"/>
      <c r="CH1104" s="123"/>
      <c r="CI1104" s="123"/>
      <c r="CJ1104" s="123"/>
      <c r="CK1104" s="123"/>
      <c r="CL1104" s="123"/>
      <c r="CM1104" s="123"/>
      <c r="CN1104" s="123"/>
    </row>
    <row r="1105" spans="4:92" ht="14.25" customHeight="1" x14ac:dyDescent="0.35">
      <c r="D1105" s="215" t="s">
        <v>621</v>
      </c>
      <c r="E1105" s="216"/>
      <c r="F1105" s="216"/>
      <c r="G1105" s="216"/>
      <c r="H1105" s="216"/>
      <c r="I1105" s="216"/>
      <c r="J1105" s="216"/>
      <c r="K1105" s="216"/>
      <c r="L1105" s="216"/>
      <c r="M1105" s="216"/>
      <c r="N1105" s="216"/>
      <c r="O1105" s="216"/>
      <c r="P1105" s="216"/>
      <c r="Q1105" s="216"/>
      <c r="R1105" s="216"/>
      <c r="S1105" s="216"/>
      <c r="T1105" s="216"/>
      <c r="U1105" s="216"/>
      <c r="V1105" s="216"/>
      <c r="W1105" s="216"/>
      <c r="X1105" s="216"/>
      <c r="Y1105" s="216"/>
      <c r="Z1105" s="216"/>
      <c r="AA1105" s="216"/>
      <c r="AB1105" s="216"/>
      <c r="AC1105" s="216"/>
      <c r="AD1105" s="216"/>
      <c r="AE1105" s="216"/>
      <c r="AF1105" s="216"/>
      <c r="AG1105" s="216"/>
      <c r="AH1105" s="216"/>
      <c r="AI1105" s="216"/>
      <c r="AJ1105" s="216"/>
      <c r="AK1105" s="216"/>
      <c r="AL1105" s="216"/>
      <c r="AM1105" s="216"/>
      <c r="AN1105" s="217"/>
      <c r="AO1105" s="195" t="s">
        <v>622</v>
      </c>
      <c r="AP1105" s="196"/>
      <c r="AQ1105" s="196"/>
      <c r="AR1105" s="196"/>
      <c r="AS1105" s="196"/>
      <c r="AT1105" s="196"/>
      <c r="AU1105" s="196"/>
      <c r="AV1105" s="196"/>
      <c r="AW1105" s="196"/>
      <c r="AX1105" s="196"/>
      <c r="AY1105" s="196"/>
      <c r="AZ1105" s="196"/>
      <c r="BA1105" s="196"/>
      <c r="BB1105" s="196"/>
      <c r="BC1105" s="196"/>
      <c r="BD1105" s="196"/>
      <c r="BE1105" s="196"/>
      <c r="BF1105" s="196"/>
      <c r="BG1105" s="196"/>
      <c r="BH1105" s="196"/>
      <c r="BI1105" s="196"/>
      <c r="BJ1105" s="196"/>
      <c r="BK1105" s="196"/>
      <c r="BL1105" s="196"/>
      <c r="BM1105" s="196"/>
      <c r="BN1105" s="196"/>
      <c r="BO1105" s="196"/>
      <c r="BP1105" s="196"/>
      <c r="BQ1105" s="196"/>
      <c r="BR1105" s="196"/>
      <c r="BS1105" s="196"/>
      <c r="BT1105" s="196"/>
      <c r="BU1105" s="196"/>
      <c r="BV1105" s="196"/>
      <c r="BW1105" s="196"/>
      <c r="BX1105" s="196"/>
      <c r="BY1105" s="196"/>
      <c r="BZ1105" s="196"/>
      <c r="CA1105" s="196"/>
      <c r="CB1105" s="196"/>
      <c r="CC1105" s="196"/>
      <c r="CD1105" s="196"/>
      <c r="CE1105" s="196"/>
      <c r="CF1105" s="196"/>
      <c r="CG1105" s="196"/>
      <c r="CH1105" s="196"/>
      <c r="CI1105" s="196"/>
      <c r="CJ1105" s="196"/>
      <c r="CK1105" s="196"/>
      <c r="CL1105" s="196"/>
      <c r="CM1105" s="196"/>
      <c r="CN1105" s="198"/>
    </row>
    <row r="1106" spans="4:92" ht="14.25" customHeight="1" x14ac:dyDescent="0.35">
      <c r="D1106" s="221"/>
      <c r="E1106" s="222"/>
      <c r="F1106" s="222"/>
      <c r="G1106" s="222"/>
      <c r="H1106" s="222"/>
      <c r="I1106" s="222"/>
      <c r="J1106" s="222"/>
      <c r="K1106" s="222"/>
      <c r="L1106" s="222"/>
      <c r="M1106" s="222"/>
      <c r="N1106" s="222"/>
      <c r="O1106" s="222"/>
      <c r="P1106" s="222"/>
      <c r="Q1106" s="222"/>
      <c r="R1106" s="222"/>
      <c r="S1106" s="222"/>
      <c r="T1106" s="222"/>
      <c r="U1106" s="222"/>
      <c r="V1106" s="222"/>
      <c r="W1106" s="222"/>
      <c r="X1106" s="222"/>
      <c r="Y1106" s="222"/>
      <c r="Z1106" s="222"/>
      <c r="AA1106" s="222"/>
      <c r="AB1106" s="222"/>
      <c r="AC1106" s="222"/>
      <c r="AD1106" s="222"/>
      <c r="AE1106" s="222"/>
      <c r="AF1106" s="222"/>
      <c r="AG1106" s="222"/>
      <c r="AH1106" s="222"/>
      <c r="AI1106" s="222"/>
      <c r="AJ1106" s="222"/>
      <c r="AK1106" s="222"/>
      <c r="AL1106" s="222"/>
      <c r="AM1106" s="222"/>
      <c r="AN1106" s="223"/>
      <c r="AO1106" s="195" t="s">
        <v>623</v>
      </c>
      <c r="AP1106" s="196"/>
      <c r="AQ1106" s="196"/>
      <c r="AR1106" s="196"/>
      <c r="AS1106" s="196"/>
      <c r="AT1106" s="196"/>
      <c r="AU1106" s="196"/>
      <c r="AV1106" s="196"/>
      <c r="AW1106" s="196"/>
      <c r="AX1106" s="196"/>
      <c r="AY1106" s="196"/>
      <c r="AZ1106" s="196"/>
      <c r="BA1106" s="196"/>
      <c r="BB1106" s="196"/>
      <c r="BC1106" s="196"/>
      <c r="BD1106" s="196"/>
      <c r="BE1106" s="196"/>
      <c r="BF1106" s="196"/>
      <c r="BG1106" s="196"/>
      <c r="BH1106" s="196"/>
      <c r="BI1106" s="198"/>
      <c r="BJ1106" s="197" t="s">
        <v>624</v>
      </c>
      <c r="BK1106" s="197"/>
      <c r="BL1106" s="197"/>
      <c r="BM1106" s="197"/>
      <c r="BN1106" s="197"/>
      <c r="BO1106" s="197"/>
      <c r="BP1106" s="197"/>
      <c r="BQ1106" s="197"/>
      <c r="BR1106" s="197"/>
      <c r="BS1106" s="197"/>
      <c r="BT1106" s="197"/>
      <c r="BU1106" s="197"/>
      <c r="BV1106" s="197"/>
      <c r="BW1106" s="197"/>
      <c r="BX1106" s="197"/>
      <c r="BY1106" s="197"/>
      <c r="BZ1106" s="197"/>
      <c r="CA1106" s="197"/>
      <c r="CB1106" s="197"/>
      <c r="CC1106" s="197"/>
      <c r="CD1106" s="197"/>
      <c r="CE1106" s="197" t="s">
        <v>513</v>
      </c>
      <c r="CF1106" s="197"/>
      <c r="CG1106" s="197"/>
      <c r="CH1106" s="197"/>
      <c r="CI1106" s="197"/>
      <c r="CJ1106" s="197"/>
      <c r="CK1106" s="197"/>
      <c r="CL1106" s="197"/>
      <c r="CM1106" s="197"/>
      <c r="CN1106" s="197"/>
    </row>
    <row r="1107" spans="4:92" ht="14.25" customHeight="1" x14ac:dyDescent="0.35">
      <c r="D1107" s="607" t="s">
        <v>1005</v>
      </c>
      <c r="E1107" s="607"/>
      <c r="F1107" s="607"/>
      <c r="G1107" s="607"/>
      <c r="H1107" s="607"/>
      <c r="I1107" s="607"/>
      <c r="J1107" s="607"/>
      <c r="K1107" s="607"/>
      <c r="L1107" s="607"/>
      <c r="M1107" s="607"/>
      <c r="N1107" s="607"/>
      <c r="O1107" s="607"/>
      <c r="P1107" s="607"/>
      <c r="Q1107" s="607"/>
      <c r="R1107" s="607"/>
      <c r="S1107" s="607"/>
      <c r="T1107" s="607"/>
      <c r="U1107" s="607"/>
      <c r="V1107" s="607"/>
      <c r="W1107" s="607"/>
      <c r="X1107" s="607"/>
      <c r="Y1107" s="607"/>
      <c r="Z1107" s="607"/>
      <c r="AA1107" s="607"/>
      <c r="AB1107" s="607"/>
      <c r="AC1107" s="607"/>
      <c r="AD1107" s="607"/>
      <c r="AE1107" s="607"/>
      <c r="AF1107" s="607"/>
      <c r="AG1107" s="607"/>
      <c r="AH1107" s="607"/>
      <c r="AI1107" s="607"/>
      <c r="AJ1107" s="607"/>
      <c r="AK1107" s="607"/>
      <c r="AL1107" s="607"/>
      <c r="AM1107" s="607"/>
      <c r="AN1107" s="607"/>
      <c r="AO1107" s="358">
        <v>16</v>
      </c>
      <c r="AP1107" s="359"/>
      <c r="AQ1107" s="359"/>
      <c r="AR1107" s="359"/>
      <c r="AS1107" s="359"/>
      <c r="AT1107" s="359"/>
      <c r="AU1107" s="359"/>
      <c r="AV1107" s="359"/>
      <c r="AW1107" s="359"/>
      <c r="AX1107" s="359"/>
      <c r="AY1107" s="359"/>
      <c r="AZ1107" s="359"/>
      <c r="BA1107" s="359"/>
      <c r="BB1107" s="359"/>
      <c r="BC1107" s="359"/>
      <c r="BD1107" s="359"/>
      <c r="BE1107" s="359"/>
      <c r="BF1107" s="359"/>
      <c r="BG1107" s="359"/>
      <c r="BH1107" s="359"/>
      <c r="BI1107" s="360"/>
      <c r="BJ1107" s="237">
        <v>0</v>
      </c>
      <c r="BK1107" s="238"/>
      <c r="BL1107" s="238"/>
      <c r="BM1107" s="238"/>
      <c r="BN1107" s="238"/>
      <c r="BO1107" s="238"/>
      <c r="BP1107" s="238"/>
      <c r="BQ1107" s="238"/>
      <c r="BR1107" s="238"/>
      <c r="BS1107" s="238"/>
      <c r="BT1107" s="238"/>
      <c r="BU1107" s="238"/>
      <c r="BV1107" s="238"/>
      <c r="BW1107" s="238"/>
      <c r="BX1107" s="238"/>
      <c r="BY1107" s="238"/>
      <c r="BZ1107" s="238"/>
      <c r="CA1107" s="238"/>
      <c r="CB1107" s="238"/>
      <c r="CC1107" s="238"/>
      <c r="CD1107" s="239"/>
      <c r="CE1107" s="358">
        <v>16</v>
      </c>
      <c r="CF1107" s="359"/>
      <c r="CG1107" s="359"/>
      <c r="CH1107" s="359"/>
      <c r="CI1107" s="359"/>
      <c r="CJ1107" s="359"/>
      <c r="CK1107" s="359"/>
      <c r="CL1107" s="359"/>
      <c r="CM1107" s="359"/>
      <c r="CN1107" s="360"/>
    </row>
    <row r="1108" spans="4:92" ht="14.25" customHeight="1" x14ac:dyDescent="0.35">
      <c r="D1108" s="607" t="s">
        <v>1006</v>
      </c>
      <c r="E1108" s="607"/>
      <c r="F1108" s="607"/>
      <c r="G1108" s="607"/>
      <c r="H1108" s="607"/>
      <c r="I1108" s="607"/>
      <c r="J1108" s="607"/>
      <c r="K1108" s="607"/>
      <c r="L1108" s="607"/>
      <c r="M1108" s="607"/>
      <c r="N1108" s="607"/>
      <c r="O1108" s="607"/>
      <c r="P1108" s="607"/>
      <c r="Q1108" s="607"/>
      <c r="R1108" s="607"/>
      <c r="S1108" s="607"/>
      <c r="T1108" s="607"/>
      <c r="U1108" s="607"/>
      <c r="V1108" s="607"/>
      <c r="W1108" s="607"/>
      <c r="X1108" s="607"/>
      <c r="Y1108" s="607"/>
      <c r="Z1108" s="607"/>
      <c r="AA1108" s="607"/>
      <c r="AB1108" s="607"/>
      <c r="AC1108" s="607"/>
      <c r="AD1108" s="607"/>
      <c r="AE1108" s="607"/>
      <c r="AF1108" s="607"/>
      <c r="AG1108" s="607"/>
      <c r="AH1108" s="607"/>
      <c r="AI1108" s="607"/>
      <c r="AJ1108" s="607"/>
      <c r="AK1108" s="607"/>
      <c r="AL1108" s="607"/>
      <c r="AM1108" s="607"/>
      <c r="AN1108" s="607"/>
      <c r="AO1108" s="358">
        <v>4</v>
      </c>
      <c r="AP1108" s="359"/>
      <c r="AQ1108" s="359"/>
      <c r="AR1108" s="359"/>
      <c r="AS1108" s="359"/>
      <c r="AT1108" s="359"/>
      <c r="AU1108" s="359"/>
      <c r="AV1108" s="359"/>
      <c r="AW1108" s="359"/>
      <c r="AX1108" s="359"/>
      <c r="AY1108" s="359"/>
      <c r="AZ1108" s="359"/>
      <c r="BA1108" s="359"/>
      <c r="BB1108" s="359"/>
      <c r="BC1108" s="359"/>
      <c r="BD1108" s="359"/>
      <c r="BE1108" s="359"/>
      <c r="BF1108" s="359"/>
      <c r="BG1108" s="359"/>
      <c r="BH1108" s="359"/>
      <c r="BI1108" s="360"/>
      <c r="BJ1108" s="237">
        <v>0</v>
      </c>
      <c r="BK1108" s="238"/>
      <c r="BL1108" s="238"/>
      <c r="BM1108" s="238"/>
      <c r="BN1108" s="238"/>
      <c r="BO1108" s="238"/>
      <c r="BP1108" s="238"/>
      <c r="BQ1108" s="238"/>
      <c r="BR1108" s="238"/>
      <c r="BS1108" s="238"/>
      <c r="BT1108" s="238"/>
      <c r="BU1108" s="238"/>
      <c r="BV1108" s="238"/>
      <c r="BW1108" s="238"/>
      <c r="BX1108" s="238"/>
      <c r="BY1108" s="238"/>
      <c r="BZ1108" s="238"/>
      <c r="CA1108" s="238"/>
      <c r="CB1108" s="238"/>
      <c r="CC1108" s="238"/>
      <c r="CD1108" s="239"/>
      <c r="CE1108" s="358">
        <v>4</v>
      </c>
      <c r="CF1108" s="359"/>
      <c r="CG1108" s="359"/>
      <c r="CH1108" s="359"/>
      <c r="CI1108" s="359"/>
      <c r="CJ1108" s="359"/>
      <c r="CK1108" s="359"/>
      <c r="CL1108" s="359"/>
      <c r="CM1108" s="359"/>
      <c r="CN1108" s="360"/>
    </row>
    <row r="1109" spans="4:92" ht="14.25" customHeight="1" x14ac:dyDescent="0.35">
      <c r="D1109" s="607" t="s">
        <v>1007</v>
      </c>
      <c r="E1109" s="607"/>
      <c r="F1109" s="607"/>
      <c r="G1109" s="607"/>
      <c r="H1109" s="607"/>
      <c r="I1109" s="607"/>
      <c r="J1109" s="607"/>
      <c r="K1109" s="607"/>
      <c r="L1109" s="607"/>
      <c r="M1109" s="607"/>
      <c r="N1109" s="607"/>
      <c r="O1109" s="607"/>
      <c r="P1109" s="607"/>
      <c r="Q1109" s="607"/>
      <c r="R1109" s="607"/>
      <c r="S1109" s="607"/>
      <c r="T1109" s="607"/>
      <c r="U1109" s="607"/>
      <c r="V1109" s="607"/>
      <c r="W1109" s="607"/>
      <c r="X1109" s="607"/>
      <c r="Y1109" s="607"/>
      <c r="Z1109" s="607"/>
      <c r="AA1109" s="607"/>
      <c r="AB1109" s="607"/>
      <c r="AC1109" s="607"/>
      <c r="AD1109" s="607"/>
      <c r="AE1109" s="607"/>
      <c r="AF1109" s="607"/>
      <c r="AG1109" s="607"/>
      <c r="AH1109" s="607"/>
      <c r="AI1109" s="607"/>
      <c r="AJ1109" s="607"/>
      <c r="AK1109" s="607"/>
      <c r="AL1109" s="607"/>
      <c r="AM1109" s="607"/>
      <c r="AN1109" s="607"/>
      <c r="AO1109" s="358">
        <v>4</v>
      </c>
      <c r="AP1109" s="359"/>
      <c r="AQ1109" s="359"/>
      <c r="AR1109" s="359"/>
      <c r="AS1109" s="359"/>
      <c r="AT1109" s="359"/>
      <c r="AU1109" s="359"/>
      <c r="AV1109" s="359"/>
      <c r="AW1109" s="359"/>
      <c r="AX1109" s="359"/>
      <c r="AY1109" s="359"/>
      <c r="AZ1109" s="359"/>
      <c r="BA1109" s="359"/>
      <c r="BB1109" s="359"/>
      <c r="BC1109" s="359"/>
      <c r="BD1109" s="359"/>
      <c r="BE1109" s="359"/>
      <c r="BF1109" s="359"/>
      <c r="BG1109" s="359"/>
      <c r="BH1109" s="359"/>
      <c r="BI1109" s="360"/>
      <c r="BJ1109" s="237">
        <v>0</v>
      </c>
      <c r="BK1109" s="238"/>
      <c r="BL1109" s="238"/>
      <c r="BM1109" s="238"/>
      <c r="BN1109" s="238"/>
      <c r="BO1109" s="238"/>
      <c r="BP1109" s="238"/>
      <c r="BQ1109" s="238"/>
      <c r="BR1109" s="238"/>
      <c r="BS1109" s="238"/>
      <c r="BT1109" s="238"/>
      <c r="BU1109" s="238"/>
      <c r="BV1109" s="238"/>
      <c r="BW1109" s="238"/>
      <c r="BX1109" s="238"/>
      <c r="BY1109" s="238"/>
      <c r="BZ1109" s="238"/>
      <c r="CA1109" s="238"/>
      <c r="CB1109" s="238"/>
      <c r="CC1109" s="238"/>
      <c r="CD1109" s="239"/>
      <c r="CE1109" s="358">
        <v>4</v>
      </c>
      <c r="CF1109" s="359"/>
      <c r="CG1109" s="359"/>
      <c r="CH1109" s="359"/>
      <c r="CI1109" s="359"/>
      <c r="CJ1109" s="359"/>
      <c r="CK1109" s="359"/>
      <c r="CL1109" s="359"/>
      <c r="CM1109" s="359"/>
      <c r="CN1109" s="360"/>
    </row>
    <row r="1110" spans="4:92" ht="14.25" customHeight="1" x14ac:dyDescent="0.35">
      <c r="D1110" s="607" t="s">
        <v>1008</v>
      </c>
      <c r="E1110" s="607"/>
      <c r="F1110" s="607"/>
      <c r="G1110" s="607"/>
      <c r="H1110" s="607"/>
      <c r="I1110" s="607"/>
      <c r="J1110" s="607"/>
      <c r="K1110" s="607"/>
      <c r="L1110" s="607"/>
      <c r="M1110" s="607"/>
      <c r="N1110" s="607"/>
      <c r="O1110" s="607"/>
      <c r="P1110" s="607"/>
      <c r="Q1110" s="607"/>
      <c r="R1110" s="607"/>
      <c r="S1110" s="607"/>
      <c r="T1110" s="607"/>
      <c r="U1110" s="607"/>
      <c r="V1110" s="607"/>
      <c r="W1110" s="607"/>
      <c r="X1110" s="607"/>
      <c r="Y1110" s="607"/>
      <c r="Z1110" s="607"/>
      <c r="AA1110" s="607"/>
      <c r="AB1110" s="607"/>
      <c r="AC1110" s="607"/>
      <c r="AD1110" s="607"/>
      <c r="AE1110" s="607"/>
      <c r="AF1110" s="607"/>
      <c r="AG1110" s="607"/>
      <c r="AH1110" s="607"/>
      <c r="AI1110" s="607"/>
      <c r="AJ1110" s="607"/>
      <c r="AK1110" s="607"/>
      <c r="AL1110" s="607"/>
      <c r="AM1110" s="607"/>
      <c r="AN1110" s="607"/>
      <c r="AO1110" s="358">
        <v>10</v>
      </c>
      <c r="AP1110" s="359"/>
      <c r="AQ1110" s="359"/>
      <c r="AR1110" s="359"/>
      <c r="AS1110" s="359"/>
      <c r="AT1110" s="359"/>
      <c r="AU1110" s="359"/>
      <c r="AV1110" s="359"/>
      <c r="AW1110" s="359"/>
      <c r="AX1110" s="359"/>
      <c r="AY1110" s="359"/>
      <c r="AZ1110" s="359"/>
      <c r="BA1110" s="359"/>
      <c r="BB1110" s="359"/>
      <c r="BC1110" s="359"/>
      <c r="BD1110" s="359"/>
      <c r="BE1110" s="359"/>
      <c r="BF1110" s="359"/>
      <c r="BG1110" s="359"/>
      <c r="BH1110" s="359"/>
      <c r="BI1110" s="360"/>
      <c r="BJ1110" s="237">
        <v>0</v>
      </c>
      <c r="BK1110" s="238"/>
      <c r="BL1110" s="238"/>
      <c r="BM1110" s="238"/>
      <c r="BN1110" s="238"/>
      <c r="BO1110" s="238"/>
      <c r="BP1110" s="238"/>
      <c r="BQ1110" s="238"/>
      <c r="BR1110" s="238"/>
      <c r="BS1110" s="238"/>
      <c r="BT1110" s="238"/>
      <c r="BU1110" s="238"/>
      <c r="BV1110" s="238"/>
      <c r="BW1110" s="238"/>
      <c r="BX1110" s="238"/>
      <c r="BY1110" s="238"/>
      <c r="BZ1110" s="238"/>
      <c r="CA1110" s="238"/>
      <c r="CB1110" s="238"/>
      <c r="CC1110" s="238"/>
      <c r="CD1110" s="239"/>
      <c r="CE1110" s="358">
        <v>10</v>
      </c>
      <c r="CF1110" s="359"/>
      <c r="CG1110" s="359"/>
      <c r="CH1110" s="359"/>
      <c r="CI1110" s="359"/>
      <c r="CJ1110" s="359"/>
      <c r="CK1110" s="359"/>
      <c r="CL1110" s="359"/>
      <c r="CM1110" s="359"/>
      <c r="CN1110" s="360"/>
    </row>
    <row r="1111" spans="4:92" ht="14.25" customHeight="1" x14ac:dyDescent="0.35">
      <c r="D1111" s="607" t="s">
        <v>1009</v>
      </c>
      <c r="E1111" s="607"/>
      <c r="F1111" s="607"/>
      <c r="G1111" s="607"/>
      <c r="H1111" s="607"/>
      <c r="I1111" s="607"/>
      <c r="J1111" s="607"/>
      <c r="K1111" s="607"/>
      <c r="L1111" s="607"/>
      <c r="M1111" s="607"/>
      <c r="N1111" s="607"/>
      <c r="O1111" s="607"/>
      <c r="P1111" s="607"/>
      <c r="Q1111" s="607"/>
      <c r="R1111" s="607"/>
      <c r="S1111" s="607"/>
      <c r="T1111" s="607"/>
      <c r="U1111" s="607"/>
      <c r="V1111" s="607"/>
      <c r="W1111" s="607"/>
      <c r="X1111" s="607"/>
      <c r="Y1111" s="607"/>
      <c r="Z1111" s="607"/>
      <c r="AA1111" s="607"/>
      <c r="AB1111" s="607"/>
      <c r="AC1111" s="607"/>
      <c r="AD1111" s="607"/>
      <c r="AE1111" s="607"/>
      <c r="AF1111" s="607"/>
      <c r="AG1111" s="607"/>
      <c r="AH1111" s="607"/>
      <c r="AI1111" s="607"/>
      <c r="AJ1111" s="607"/>
      <c r="AK1111" s="607"/>
      <c r="AL1111" s="607"/>
      <c r="AM1111" s="607"/>
      <c r="AN1111" s="607"/>
      <c r="AO1111" s="358">
        <v>86</v>
      </c>
      <c r="AP1111" s="359"/>
      <c r="AQ1111" s="359"/>
      <c r="AR1111" s="359"/>
      <c r="AS1111" s="359"/>
      <c r="AT1111" s="359"/>
      <c r="AU1111" s="359"/>
      <c r="AV1111" s="359"/>
      <c r="AW1111" s="359"/>
      <c r="AX1111" s="359"/>
      <c r="AY1111" s="359"/>
      <c r="AZ1111" s="359"/>
      <c r="BA1111" s="359"/>
      <c r="BB1111" s="359"/>
      <c r="BC1111" s="359"/>
      <c r="BD1111" s="359"/>
      <c r="BE1111" s="359"/>
      <c r="BF1111" s="359"/>
      <c r="BG1111" s="359"/>
      <c r="BH1111" s="359"/>
      <c r="BI1111" s="360"/>
      <c r="BJ1111" s="237">
        <v>0</v>
      </c>
      <c r="BK1111" s="238"/>
      <c r="BL1111" s="238"/>
      <c r="BM1111" s="238"/>
      <c r="BN1111" s="238"/>
      <c r="BO1111" s="238"/>
      <c r="BP1111" s="238"/>
      <c r="BQ1111" s="238"/>
      <c r="BR1111" s="238"/>
      <c r="BS1111" s="238"/>
      <c r="BT1111" s="238"/>
      <c r="BU1111" s="238"/>
      <c r="BV1111" s="238"/>
      <c r="BW1111" s="238"/>
      <c r="BX1111" s="238"/>
      <c r="BY1111" s="238"/>
      <c r="BZ1111" s="238"/>
      <c r="CA1111" s="238"/>
      <c r="CB1111" s="238"/>
      <c r="CC1111" s="238"/>
      <c r="CD1111" s="239"/>
      <c r="CE1111" s="358">
        <v>86</v>
      </c>
      <c r="CF1111" s="359"/>
      <c r="CG1111" s="359"/>
      <c r="CH1111" s="359"/>
      <c r="CI1111" s="359"/>
      <c r="CJ1111" s="359"/>
      <c r="CK1111" s="359"/>
      <c r="CL1111" s="359"/>
      <c r="CM1111" s="359"/>
      <c r="CN1111" s="360"/>
    </row>
    <row r="1112" spans="4:92" ht="14.25" customHeight="1" x14ac:dyDescent="0.35">
      <c r="D1112" s="607" t="s">
        <v>1010</v>
      </c>
      <c r="E1112" s="607"/>
      <c r="F1112" s="607"/>
      <c r="G1112" s="607"/>
      <c r="H1112" s="607"/>
      <c r="I1112" s="607"/>
      <c r="J1112" s="607"/>
      <c r="K1112" s="607"/>
      <c r="L1112" s="607"/>
      <c r="M1112" s="607"/>
      <c r="N1112" s="607"/>
      <c r="O1112" s="607"/>
      <c r="P1112" s="607"/>
      <c r="Q1112" s="607"/>
      <c r="R1112" s="607"/>
      <c r="S1112" s="607"/>
      <c r="T1112" s="607"/>
      <c r="U1112" s="607"/>
      <c r="V1112" s="607"/>
      <c r="W1112" s="607"/>
      <c r="X1112" s="607"/>
      <c r="Y1112" s="607"/>
      <c r="Z1112" s="607"/>
      <c r="AA1112" s="607"/>
      <c r="AB1112" s="607"/>
      <c r="AC1112" s="607"/>
      <c r="AD1112" s="607"/>
      <c r="AE1112" s="607"/>
      <c r="AF1112" s="607"/>
      <c r="AG1112" s="607"/>
      <c r="AH1112" s="607"/>
      <c r="AI1112" s="607"/>
      <c r="AJ1112" s="607"/>
      <c r="AK1112" s="607"/>
      <c r="AL1112" s="607"/>
      <c r="AM1112" s="607"/>
      <c r="AN1112" s="607"/>
      <c r="AO1112" s="358">
        <v>17</v>
      </c>
      <c r="AP1112" s="359"/>
      <c r="AQ1112" s="359"/>
      <c r="AR1112" s="359"/>
      <c r="AS1112" s="359"/>
      <c r="AT1112" s="359"/>
      <c r="AU1112" s="359"/>
      <c r="AV1112" s="359"/>
      <c r="AW1112" s="359"/>
      <c r="AX1112" s="359"/>
      <c r="AY1112" s="359"/>
      <c r="AZ1112" s="359"/>
      <c r="BA1112" s="359"/>
      <c r="BB1112" s="359"/>
      <c r="BC1112" s="359"/>
      <c r="BD1112" s="359"/>
      <c r="BE1112" s="359"/>
      <c r="BF1112" s="359"/>
      <c r="BG1112" s="359"/>
      <c r="BH1112" s="359"/>
      <c r="BI1112" s="360"/>
      <c r="BJ1112" s="237">
        <v>0</v>
      </c>
      <c r="BK1112" s="238"/>
      <c r="BL1112" s="238"/>
      <c r="BM1112" s="238"/>
      <c r="BN1112" s="238"/>
      <c r="BO1112" s="238"/>
      <c r="BP1112" s="238"/>
      <c r="BQ1112" s="238"/>
      <c r="BR1112" s="238"/>
      <c r="BS1112" s="238"/>
      <c r="BT1112" s="238"/>
      <c r="BU1112" s="238"/>
      <c r="BV1112" s="238"/>
      <c r="BW1112" s="238"/>
      <c r="BX1112" s="238"/>
      <c r="BY1112" s="238"/>
      <c r="BZ1112" s="238"/>
      <c r="CA1112" s="238"/>
      <c r="CB1112" s="238"/>
      <c r="CC1112" s="238"/>
      <c r="CD1112" s="239"/>
      <c r="CE1112" s="358">
        <v>17</v>
      </c>
      <c r="CF1112" s="359"/>
      <c r="CG1112" s="359"/>
      <c r="CH1112" s="359"/>
      <c r="CI1112" s="359"/>
      <c r="CJ1112" s="359"/>
      <c r="CK1112" s="359"/>
      <c r="CL1112" s="359"/>
      <c r="CM1112" s="359"/>
      <c r="CN1112" s="360"/>
    </row>
    <row r="1113" spans="4:92" ht="14.25" customHeight="1" x14ac:dyDescent="0.35">
      <c r="D1113" s="607" t="s">
        <v>1011</v>
      </c>
      <c r="E1113" s="607"/>
      <c r="F1113" s="607"/>
      <c r="G1113" s="607"/>
      <c r="H1113" s="607"/>
      <c r="I1113" s="607"/>
      <c r="J1113" s="607"/>
      <c r="K1113" s="607"/>
      <c r="L1113" s="607"/>
      <c r="M1113" s="607"/>
      <c r="N1113" s="607"/>
      <c r="O1113" s="607"/>
      <c r="P1113" s="607"/>
      <c r="Q1113" s="607"/>
      <c r="R1113" s="607"/>
      <c r="S1113" s="607"/>
      <c r="T1113" s="607"/>
      <c r="U1113" s="607"/>
      <c r="V1113" s="607"/>
      <c r="W1113" s="607"/>
      <c r="X1113" s="607"/>
      <c r="Y1113" s="607"/>
      <c r="Z1113" s="607"/>
      <c r="AA1113" s="607"/>
      <c r="AB1113" s="607"/>
      <c r="AC1113" s="607"/>
      <c r="AD1113" s="607"/>
      <c r="AE1113" s="607"/>
      <c r="AF1113" s="607"/>
      <c r="AG1113" s="607"/>
      <c r="AH1113" s="607"/>
      <c r="AI1113" s="607"/>
      <c r="AJ1113" s="607"/>
      <c r="AK1113" s="607"/>
      <c r="AL1113" s="607"/>
      <c r="AM1113" s="607"/>
      <c r="AN1113" s="607"/>
      <c r="AO1113" s="358">
        <v>4</v>
      </c>
      <c r="AP1113" s="359"/>
      <c r="AQ1113" s="359"/>
      <c r="AR1113" s="359"/>
      <c r="AS1113" s="359"/>
      <c r="AT1113" s="359"/>
      <c r="AU1113" s="359"/>
      <c r="AV1113" s="359"/>
      <c r="AW1113" s="359"/>
      <c r="AX1113" s="359"/>
      <c r="AY1113" s="359"/>
      <c r="AZ1113" s="359"/>
      <c r="BA1113" s="359"/>
      <c r="BB1113" s="359"/>
      <c r="BC1113" s="359"/>
      <c r="BD1113" s="359"/>
      <c r="BE1113" s="359"/>
      <c r="BF1113" s="359"/>
      <c r="BG1113" s="359"/>
      <c r="BH1113" s="359"/>
      <c r="BI1113" s="360"/>
      <c r="BJ1113" s="237">
        <v>0</v>
      </c>
      <c r="BK1113" s="238"/>
      <c r="BL1113" s="238"/>
      <c r="BM1113" s="238"/>
      <c r="BN1113" s="238"/>
      <c r="BO1113" s="238"/>
      <c r="BP1113" s="238"/>
      <c r="BQ1113" s="238"/>
      <c r="BR1113" s="238"/>
      <c r="BS1113" s="238"/>
      <c r="BT1113" s="238"/>
      <c r="BU1113" s="238"/>
      <c r="BV1113" s="238"/>
      <c r="BW1113" s="238"/>
      <c r="BX1113" s="238"/>
      <c r="BY1113" s="238"/>
      <c r="BZ1113" s="238"/>
      <c r="CA1113" s="238"/>
      <c r="CB1113" s="238"/>
      <c r="CC1113" s="238"/>
      <c r="CD1113" s="239"/>
      <c r="CE1113" s="358">
        <v>4</v>
      </c>
      <c r="CF1113" s="359"/>
      <c r="CG1113" s="359"/>
      <c r="CH1113" s="359"/>
      <c r="CI1113" s="359"/>
      <c r="CJ1113" s="359"/>
      <c r="CK1113" s="359"/>
      <c r="CL1113" s="359"/>
      <c r="CM1113" s="359"/>
      <c r="CN1113" s="360"/>
    </row>
    <row r="1114" spans="4:92" ht="14.25" customHeight="1" x14ac:dyDescent="0.35">
      <c r="D1114" s="607" t="s">
        <v>1012</v>
      </c>
      <c r="E1114" s="607"/>
      <c r="F1114" s="607"/>
      <c r="G1114" s="607"/>
      <c r="H1114" s="607"/>
      <c r="I1114" s="607"/>
      <c r="J1114" s="607"/>
      <c r="K1114" s="607"/>
      <c r="L1114" s="607"/>
      <c r="M1114" s="607"/>
      <c r="N1114" s="607"/>
      <c r="O1114" s="607"/>
      <c r="P1114" s="607"/>
      <c r="Q1114" s="607"/>
      <c r="R1114" s="607"/>
      <c r="S1114" s="607"/>
      <c r="T1114" s="607"/>
      <c r="U1114" s="607"/>
      <c r="V1114" s="607"/>
      <c r="W1114" s="607"/>
      <c r="X1114" s="607"/>
      <c r="Y1114" s="607"/>
      <c r="Z1114" s="607"/>
      <c r="AA1114" s="607"/>
      <c r="AB1114" s="607"/>
      <c r="AC1114" s="607"/>
      <c r="AD1114" s="607"/>
      <c r="AE1114" s="607"/>
      <c r="AF1114" s="607"/>
      <c r="AG1114" s="607"/>
      <c r="AH1114" s="607"/>
      <c r="AI1114" s="607"/>
      <c r="AJ1114" s="607"/>
      <c r="AK1114" s="607"/>
      <c r="AL1114" s="607"/>
      <c r="AM1114" s="607"/>
      <c r="AN1114" s="607"/>
      <c r="AO1114" s="358">
        <v>15</v>
      </c>
      <c r="AP1114" s="359"/>
      <c r="AQ1114" s="359"/>
      <c r="AR1114" s="359"/>
      <c r="AS1114" s="359"/>
      <c r="AT1114" s="359"/>
      <c r="AU1114" s="359"/>
      <c r="AV1114" s="359"/>
      <c r="AW1114" s="359"/>
      <c r="AX1114" s="359"/>
      <c r="AY1114" s="359"/>
      <c r="AZ1114" s="359"/>
      <c r="BA1114" s="359"/>
      <c r="BB1114" s="359"/>
      <c r="BC1114" s="359"/>
      <c r="BD1114" s="359"/>
      <c r="BE1114" s="359"/>
      <c r="BF1114" s="359"/>
      <c r="BG1114" s="359"/>
      <c r="BH1114" s="359"/>
      <c r="BI1114" s="360"/>
      <c r="BJ1114" s="237">
        <v>0</v>
      </c>
      <c r="BK1114" s="238"/>
      <c r="BL1114" s="238"/>
      <c r="BM1114" s="238"/>
      <c r="BN1114" s="238"/>
      <c r="BO1114" s="238"/>
      <c r="BP1114" s="238"/>
      <c r="BQ1114" s="238"/>
      <c r="BR1114" s="238"/>
      <c r="BS1114" s="238"/>
      <c r="BT1114" s="238"/>
      <c r="BU1114" s="238"/>
      <c r="BV1114" s="238"/>
      <c r="BW1114" s="238"/>
      <c r="BX1114" s="238"/>
      <c r="BY1114" s="238"/>
      <c r="BZ1114" s="238"/>
      <c r="CA1114" s="238"/>
      <c r="CB1114" s="238"/>
      <c r="CC1114" s="238"/>
      <c r="CD1114" s="239"/>
      <c r="CE1114" s="358">
        <v>15</v>
      </c>
      <c r="CF1114" s="359"/>
      <c r="CG1114" s="359"/>
      <c r="CH1114" s="359"/>
      <c r="CI1114" s="359"/>
      <c r="CJ1114" s="359"/>
      <c r="CK1114" s="359"/>
      <c r="CL1114" s="359"/>
      <c r="CM1114" s="359"/>
      <c r="CN1114" s="360"/>
    </row>
    <row r="1115" spans="4:92" ht="14.25" customHeight="1" x14ac:dyDescent="0.35">
      <c r="D1115" s="607" t="s">
        <v>1013</v>
      </c>
      <c r="E1115" s="607"/>
      <c r="F1115" s="607"/>
      <c r="G1115" s="607"/>
      <c r="H1115" s="607"/>
      <c r="I1115" s="607"/>
      <c r="J1115" s="607"/>
      <c r="K1115" s="607"/>
      <c r="L1115" s="607"/>
      <c r="M1115" s="607"/>
      <c r="N1115" s="607"/>
      <c r="O1115" s="607"/>
      <c r="P1115" s="607"/>
      <c r="Q1115" s="607"/>
      <c r="R1115" s="607"/>
      <c r="S1115" s="607"/>
      <c r="T1115" s="607"/>
      <c r="U1115" s="607"/>
      <c r="V1115" s="607"/>
      <c r="W1115" s="607"/>
      <c r="X1115" s="607"/>
      <c r="Y1115" s="607"/>
      <c r="Z1115" s="607"/>
      <c r="AA1115" s="607"/>
      <c r="AB1115" s="607"/>
      <c r="AC1115" s="607"/>
      <c r="AD1115" s="607"/>
      <c r="AE1115" s="607"/>
      <c r="AF1115" s="607"/>
      <c r="AG1115" s="607"/>
      <c r="AH1115" s="607"/>
      <c r="AI1115" s="607"/>
      <c r="AJ1115" s="607"/>
      <c r="AK1115" s="607"/>
      <c r="AL1115" s="607"/>
      <c r="AM1115" s="607"/>
      <c r="AN1115" s="607"/>
      <c r="AO1115" s="358">
        <v>3</v>
      </c>
      <c r="AP1115" s="359"/>
      <c r="AQ1115" s="359"/>
      <c r="AR1115" s="359"/>
      <c r="AS1115" s="359"/>
      <c r="AT1115" s="359"/>
      <c r="AU1115" s="359"/>
      <c r="AV1115" s="359"/>
      <c r="AW1115" s="359"/>
      <c r="AX1115" s="359"/>
      <c r="AY1115" s="359"/>
      <c r="AZ1115" s="359"/>
      <c r="BA1115" s="359"/>
      <c r="BB1115" s="359"/>
      <c r="BC1115" s="359"/>
      <c r="BD1115" s="359"/>
      <c r="BE1115" s="359"/>
      <c r="BF1115" s="359"/>
      <c r="BG1115" s="359"/>
      <c r="BH1115" s="359"/>
      <c r="BI1115" s="360"/>
      <c r="BJ1115" s="237">
        <v>0</v>
      </c>
      <c r="BK1115" s="238"/>
      <c r="BL1115" s="238"/>
      <c r="BM1115" s="238"/>
      <c r="BN1115" s="238"/>
      <c r="BO1115" s="238"/>
      <c r="BP1115" s="238"/>
      <c r="BQ1115" s="238"/>
      <c r="BR1115" s="238"/>
      <c r="BS1115" s="238"/>
      <c r="BT1115" s="238"/>
      <c r="BU1115" s="238"/>
      <c r="BV1115" s="238"/>
      <c r="BW1115" s="238"/>
      <c r="BX1115" s="238"/>
      <c r="BY1115" s="238"/>
      <c r="BZ1115" s="238"/>
      <c r="CA1115" s="238"/>
      <c r="CB1115" s="238"/>
      <c r="CC1115" s="238"/>
      <c r="CD1115" s="239"/>
      <c r="CE1115" s="358">
        <v>3</v>
      </c>
      <c r="CF1115" s="359"/>
      <c r="CG1115" s="359"/>
      <c r="CH1115" s="359"/>
      <c r="CI1115" s="359"/>
      <c r="CJ1115" s="359"/>
      <c r="CK1115" s="359"/>
      <c r="CL1115" s="359"/>
      <c r="CM1115" s="359"/>
      <c r="CN1115" s="360"/>
    </row>
    <row r="1116" spans="4:92" ht="14.25" customHeight="1" x14ac:dyDescent="0.35">
      <c r="D1116" s="607" t="s">
        <v>1014</v>
      </c>
      <c r="E1116" s="607"/>
      <c r="F1116" s="607"/>
      <c r="G1116" s="607"/>
      <c r="H1116" s="607"/>
      <c r="I1116" s="607"/>
      <c r="J1116" s="607"/>
      <c r="K1116" s="607"/>
      <c r="L1116" s="607"/>
      <c r="M1116" s="607"/>
      <c r="N1116" s="607"/>
      <c r="O1116" s="607"/>
      <c r="P1116" s="607"/>
      <c r="Q1116" s="607"/>
      <c r="R1116" s="607"/>
      <c r="S1116" s="607"/>
      <c r="T1116" s="607"/>
      <c r="U1116" s="607"/>
      <c r="V1116" s="607"/>
      <c r="W1116" s="607"/>
      <c r="X1116" s="607"/>
      <c r="Y1116" s="607"/>
      <c r="Z1116" s="607"/>
      <c r="AA1116" s="607"/>
      <c r="AB1116" s="607"/>
      <c r="AC1116" s="607"/>
      <c r="AD1116" s="607"/>
      <c r="AE1116" s="607"/>
      <c r="AF1116" s="607"/>
      <c r="AG1116" s="607"/>
      <c r="AH1116" s="607"/>
      <c r="AI1116" s="607"/>
      <c r="AJ1116" s="607"/>
      <c r="AK1116" s="607"/>
      <c r="AL1116" s="607"/>
      <c r="AM1116" s="607"/>
      <c r="AN1116" s="607"/>
      <c r="AO1116" s="358">
        <v>43</v>
      </c>
      <c r="AP1116" s="359"/>
      <c r="AQ1116" s="359"/>
      <c r="AR1116" s="359"/>
      <c r="AS1116" s="359"/>
      <c r="AT1116" s="359"/>
      <c r="AU1116" s="359"/>
      <c r="AV1116" s="359"/>
      <c r="AW1116" s="359"/>
      <c r="AX1116" s="359"/>
      <c r="AY1116" s="359"/>
      <c r="AZ1116" s="359"/>
      <c r="BA1116" s="359"/>
      <c r="BB1116" s="359"/>
      <c r="BC1116" s="359"/>
      <c r="BD1116" s="359"/>
      <c r="BE1116" s="359"/>
      <c r="BF1116" s="359"/>
      <c r="BG1116" s="359"/>
      <c r="BH1116" s="359"/>
      <c r="BI1116" s="360"/>
      <c r="BJ1116" s="237">
        <v>0</v>
      </c>
      <c r="BK1116" s="238"/>
      <c r="BL1116" s="238"/>
      <c r="BM1116" s="238"/>
      <c r="BN1116" s="238"/>
      <c r="BO1116" s="238"/>
      <c r="BP1116" s="238"/>
      <c r="BQ1116" s="238"/>
      <c r="BR1116" s="238"/>
      <c r="BS1116" s="238"/>
      <c r="BT1116" s="238"/>
      <c r="BU1116" s="238"/>
      <c r="BV1116" s="238"/>
      <c r="BW1116" s="238"/>
      <c r="BX1116" s="238"/>
      <c r="BY1116" s="238"/>
      <c r="BZ1116" s="238"/>
      <c r="CA1116" s="238"/>
      <c r="CB1116" s="238"/>
      <c r="CC1116" s="238"/>
      <c r="CD1116" s="239"/>
      <c r="CE1116" s="358">
        <v>43</v>
      </c>
      <c r="CF1116" s="359"/>
      <c r="CG1116" s="359"/>
      <c r="CH1116" s="359"/>
      <c r="CI1116" s="359"/>
      <c r="CJ1116" s="359"/>
      <c r="CK1116" s="359"/>
      <c r="CL1116" s="359"/>
      <c r="CM1116" s="359"/>
      <c r="CN1116" s="360"/>
    </row>
    <row r="1117" spans="4:92" ht="14.25" customHeight="1" x14ac:dyDescent="0.35">
      <c r="D1117" s="607" t="s">
        <v>1015</v>
      </c>
      <c r="E1117" s="607"/>
      <c r="F1117" s="607"/>
      <c r="G1117" s="607"/>
      <c r="H1117" s="607"/>
      <c r="I1117" s="607"/>
      <c r="J1117" s="607"/>
      <c r="K1117" s="607"/>
      <c r="L1117" s="607"/>
      <c r="M1117" s="607"/>
      <c r="N1117" s="607"/>
      <c r="O1117" s="607"/>
      <c r="P1117" s="607"/>
      <c r="Q1117" s="607"/>
      <c r="R1117" s="607"/>
      <c r="S1117" s="607"/>
      <c r="T1117" s="607"/>
      <c r="U1117" s="607"/>
      <c r="V1117" s="607"/>
      <c r="W1117" s="607"/>
      <c r="X1117" s="607"/>
      <c r="Y1117" s="607"/>
      <c r="Z1117" s="607"/>
      <c r="AA1117" s="607"/>
      <c r="AB1117" s="607"/>
      <c r="AC1117" s="607"/>
      <c r="AD1117" s="607"/>
      <c r="AE1117" s="607"/>
      <c r="AF1117" s="607"/>
      <c r="AG1117" s="607"/>
      <c r="AH1117" s="607"/>
      <c r="AI1117" s="607"/>
      <c r="AJ1117" s="607"/>
      <c r="AK1117" s="607"/>
      <c r="AL1117" s="607"/>
      <c r="AM1117" s="607"/>
      <c r="AN1117" s="607"/>
      <c r="AO1117" s="358">
        <v>18</v>
      </c>
      <c r="AP1117" s="359"/>
      <c r="AQ1117" s="359"/>
      <c r="AR1117" s="359"/>
      <c r="AS1117" s="359"/>
      <c r="AT1117" s="359"/>
      <c r="AU1117" s="359"/>
      <c r="AV1117" s="359"/>
      <c r="AW1117" s="359"/>
      <c r="AX1117" s="359"/>
      <c r="AY1117" s="359"/>
      <c r="AZ1117" s="359"/>
      <c r="BA1117" s="359"/>
      <c r="BB1117" s="359"/>
      <c r="BC1117" s="359"/>
      <c r="BD1117" s="359"/>
      <c r="BE1117" s="359"/>
      <c r="BF1117" s="359"/>
      <c r="BG1117" s="359"/>
      <c r="BH1117" s="359"/>
      <c r="BI1117" s="360"/>
      <c r="BJ1117" s="237">
        <v>0</v>
      </c>
      <c r="BK1117" s="238"/>
      <c r="BL1117" s="238"/>
      <c r="BM1117" s="238"/>
      <c r="BN1117" s="238"/>
      <c r="BO1117" s="238"/>
      <c r="BP1117" s="238"/>
      <c r="BQ1117" s="238"/>
      <c r="BR1117" s="238"/>
      <c r="BS1117" s="238"/>
      <c r="BT1117" s="238"/>
      <c r="BU1117" s="238"/>
      <c r="BV1117" s="238"/>
      <c r="BW1117" s="238"/>
      <c r="BX1117" s="238"/>
      <c r="BY1117" s="238"/>
      <c r="BZ1117" s="238"/>
      <c r="CA1117" s="238"/>
      <c r="CB1117" s="238"/>
      <c r="CC1117" s="238"/>
      <c r="CD1117" s="239"/>
      <c r="CE1117" s="358">
        <v>18</v>
      </c>
      <c r="CF1117" s="359"/>
      <c r="CG1117" s="359"/>
      <c r="CH1117" s="359"/>
      <c r="CI1117" s="359"/>
      <c r="CJ1117" s="359"/>
      <c r="CK1117" s="359"/>
      <c r="CL1117" s="359"/>
      <c r="CM1117" s="359"/>
      <c r="CN1117" s="360"/>
    </row>
    <row r="1118" spans="4:92" ht="14.25" customHeight="1" x14ac:dyDescent="0.35">
      <c r="D1118" s="607" t="s">
        <v>1016</v>
      </c>
      <c r="E1118" s="607"/>
      <c r="F1118" s="607"/>
      <c r="G1118" s="607"/>
      <c r="H1118" s="607"/>
      <c r="I1118" s="607"/>
      <c r="J1118" s="607"/>
      <c r="K1118" s="607"/>
      <c r="L1118" s="607"/>
      <c r="M1118" s="607"/>
      <c r="N1118" s="607"/>
      <c r="O1118" s="607"/>
      <c r="P1118" s="607"/>
      <c r="Q1118" s="607"/>
      <c r="R1118" s="607"/>
      <c r="S1118" s="607"/>
      <c r="T1118" s="607"/>
      <c r="U1118" s="607"/>
      <c r="V1118" s="607"/>
      <c r="W1118" s="607"/>
      <c r="X1118" s="607"/>
      <c r="Y1118" s="607"/>
      <c r="Z1118" s="607"/>
      <c r="AA1118" s="607"/>
      <c r="AB1118" s="607"/>
      <c r="AC1118" s="607"/>
      <c r="AD1118" s="607"/>
      <c r="AE1118" s="607"/>
      <c r="AF1118" s="607"/>
      <c r="AG1118" s="607"/>
      <c r="AH1118" s="607"/>
      <c r="AI1118" s="607"/>
      <c r="AJ1118" s="607"/>
      <c r="AK1118" s="607"/>
      <c r="AL1118" s="607"/>
      <c r="AM1118" s="607"/>
      <c r="AN1118" s="607"/>
      <c r="AO1118" s="358">
        <v>1</v>
      </c>
      <c r="AP1118" s="359"/>
      <c r="AQ1118" s="359"/>
      <c r="AR1118" s="359"/>
      <c r="AS1118" s="359"/>
      <c r="AT1118" s="359"/>
      <c r="AU1118" s="359"/>
      <c r="AV1118" s="359"/>
      <c r="AW1118" s="359"/>
      <c r="AX1118" s="359"/>
      <c r="AY1118" s="359"/>
      <c r="AZ1118" s="359"/>
      <c r="BA1118" s="359"/>
      <c r="BB1118" s="359"/>
      <c r="BC1118" s="359"/>
      <c r="BD1118" s="359"/>
      <c r="BE1118" s="359"/>
      <c r="BF1118" s="359"/>
      <c r="BG1118" s="359"/>
      <c r="BH1118" s="359"/>
      <c r="BI1118" s="360"/>
      <c r="BJ1118" s="237">
        <v>0</v>
      </c>
      <c r="BK1118" s="238"/>
      <c r="BL1118" s="238"/>
      <c r="BM1118" s="238"/>
      <c r="BN1118" s="238"/>
      <c r="BO1118" s="238"/>
      <c r="BP1118" s="238"/>
      <c r="BQ1118" s="238"/>
      <c r="BR1118" s="238"/>
      <c r="BS1118" s="238"/>
      <c r="BT1118" s="238"/>
      <c r="BU1118" s="238"/>
      <c r="BV1118" s="238"/>
      <c r="BW1118" s="238"/>
      <c r="BX1118" s="238"/>
      <c r="BY1118" s="238"/>
      <c r="BZ1118" s="238"/>
      <c r="CA1118" s="238"/>
      <c r="CB1118" s="238"/>
      <c r="CC1118" s="238"/>
      <c r="CD1118" s="239"/>
      <c r="CE1118" s="358">
        <v>1</v>
      </c>
      <c r="CF1118" s="359"/>
      <c r="CG1118" s="359"/>
      <c r="CH1118" s="359"/>
      <c r="CI1118" s="359"/>
      <c r="CJ1118" s="359"/>
      <c r="CK1118" s="359"/>
      <c r="CL1118" s="359"/>
      <c r="CM1118" s="359"/>
      <c r="CN1118" s="360"/>
    </row>
    <row r="1119" spans="4:92" ht="14.25" customHeight="1" x14ac:dyDescent="0.35">
      <c r="D1119" s="607" t="s">
        <v>1017</v>
      </c>
      <c r="E1119" s="607"/>
      <c r="F1119" s="607"/>
      <c r="G1119" s="607"/>
      <c r="H1119" s="607"/>
      <c r="I1119" s="607"/>
      <c r="J1119" s="607"/>
      <c r="K1119" s="607"/>
      <c r="L1119" s="607"/>
      <c r="M1119" s="607"/>
      <c r="N1119" s="607"/>
      <c r="O1119" s="607"/>
      <c r="P1119" s="607"/>
      <c r="Q1119" s="607"/>
      <c r="R1119" s="607"/>
      <c r="S1119" s="607"/>
      <c r="T1119" s="607"/>
      <c r="U1119" s="607"/>
      <c r="V1119" s="607"/>
      <c r="W1119" s="607"/>
      <c r="X1119" s="607"/>
      <c r="Y1119" s="607"/>
      <c r="Z1119" s="607"/>
      <c r="AA1119" s="607"/>
      <c r="AB1119" s="607"/>
      <c r="AC1119" s="607"/>
      <c r="AD1119" s="607"/>
      <c r="AE1119" s="607"/>
      <c r="AF1119" s="607"/>
      <c r="AG1119" s="607"/>
      <c r="AH1119" s="607"/>
      <c r="AI1119" s="607"/>
      <c r="AJ1119" s="607"/>
      <c r="AK1119" s="607"/>
      <c r="AL1119" s="607"/>
      <c r="AM1119" s="607"/>
      <c r="AN1119" s="607"/>
      <c r="AO1119" s="358">
        <v>6</v>
      </c>
      <c r="AP1119" s="359"/>
      <c r="AQ1119" s="359"/>
      <c r="AR1119" s="359"/>
      <c r="AS1119" s="359"/>
      <c r="AT1119" s="359"/>
      <c r="AU1119" s="359"/>
      <c r="AV1119" s="359"/>
      <c r="AW1119" s="359"/>
      <c r="AX1119" s="359"/>
      <c r="AY1119" s="359"/>
      <c r="AZ1119" s="359"/>
      <c r="BA1119" s="359"/>
      <c r="BB1119" s="359"/>
      <c r="BC1119" s="359"/>
      <c r="BD1119" s="359"/>
      <c r="BE1119" s="359"/>
      <c r="BF1119" s="359"/>
      <c r="BG1119" s="359"/>
      <c r="BH1119" s="359"/>
      <c r="BI1119" s="360"/>
      <c r="BJ1119" s="237">
        <v>0</v>
      </c>
      <c r="BK1119" s="238"/>
      <c r="BL1119" s="238"/>
      <c r="BM1119" s="238"/>
      <c r="BN1119" s="238"/>
      <c r="BO1119" s="238"/>
      <c r="BP1119" s="238"/>
      <c r="BQ1119" s="238"/>
      <c r="BR1119" s="238"/>
      <c r="BS1119" s="238"/>
      <c r="BT1119" s="238"/>
      <c r="BU1119" s="238"/>
      <c r="BV1119" s="238"/>
      <c r="BW1119" s="238"/>
      <c r="BX1119" s="238"/>
      <c r="BY1119" s="238"/>
      <c r="BZ1119" s="238"/>
      <c r="CA1119" s="238"/>
      <c r="CB1119" s="238"/>
      <c r="CC1119" s="238"/>
      <c r="CD1119" s="239"/>
      <c r="CE1119" s="358">
        <v>6</v>
      </c>
      <c r="CF1119" s="359"/>
      <c r="CG1119" s="359"/>
      <c r="CH1119" s="359"/>
      <c r="CI1119" s="359"/>
      <c r="CJ1119" s="359"/>
      <c r="CK1119" s="359"/>
      <c r="CL1119" s="359"/>
      <c r="CM1119" s="359"/>
      <c r="CN1119" s="360"/>
    </row>
    <row r="1120" spans="4:92" ht="14.25" customHeight="1" x14ac:dyDescent="0.35">
      <c r="D1120" s="607" t="s">
        <v>1018</v>
      </c>
      <c r="E1120" s="607"/>
      <c r="F1120" s="607"/>
      <c r="G1120" s="607"/>
      <c r="H1120" s="607"/>
      <c r="I1120" s="607"/>
      <c r="J1120" s="607"/>
      <c r="K1120" s="607"/>
      <c r="L1120" s="607"/>
      <c r="M1120" s="607"/>
      <c r="N1120" s="607"/>
      <c r="O1120" s="607"/>
      <c r="P1120" s="607"/>
      <c r="Q1120" s="607"/>
      <c r="R1120" s="607"/>
      <c r="S1120" s="607"/>
      <c r="T1120" s="607"/>
      <c r="U1120" s="607"/>
      <c r="V1120" s="607"/>
      <c r="W1120" s="607"/>
      <c r="X1120" s="607"/>
      <c r="Y1120" s="607"/>
      <c r="Z1120" s="607"/>
      <c r="AA1120" s="607"/>
      <c r="AB1120" s="607"/>
      <c r="AC1120" s="607"/>
      <c r="AD1120" s="607"/>
      <c r="AE1120" s="607"/>
      <c r="AF1120" s="607"/>
      <c r="AG1120" s="607"/>
      <c r="AH1120" s="607"/>
      <c r="AI1120" s="607"/>
      <c r="AJ1120" s="607"/>
      <c r="AK1120" s="607"/>
      <c r="AL1120" s="607"/>
      <c r="AM1120" s="607"/>
      <c r="AN1120" s="607"/>
      <c r="AO1120" s="358">
        <v>33</v>
      </c>
      <c r="AP1120" s="359"/>
      <c r="AQ1120" s="359"/>
      <c r="AR1120" s="359"/>
      <c r="AS1120" s="359"/>
      <c r="AT1120" s="359"/>
      <c r="AU1120" s="359"/>
      <c r="AV1120" s="359"/>
      <c r="AW1120" s="359"/>
      <c r="AX1120" s="359"/>
      <c r="AY1120" s="359"/>
      <c r="AZ1120" s="359"/>
      <c r="BA1120" s="359"/>
      <c r="BB1120" s="359"/>
      <c r="BC1120" s="359"/>
      <c r="BD1120" s="359"/>
      <c r="BE1120" s="359"/>
      <c r="BF1120" s="359"/>
      <c r="BG1120" s="359"/>
      <c r="BH1120" s="359"/>
      <c r="BI1120" s="360"/>
      <c r="BJ1120" s="237">
        <v>0</v>
      </c>
      <c r="BK1120" s="238"/>
      <c r="BL1120" s="238"/>
      <c r="BM1120" s="238"/>
      <c r="BN1120" s="238"/>
      <c r="BO1120" s="238"/>
      <c r="BP1120" s="238"/>
      <c r="BQ1120" s="238"/>
      <c r="BR1120" s="238"/>
      <c r="BS1120" s="238"/>
      <c r="BT1120" s="238"/>
      <c r="BU1120" s="238"/>
      <c r="BV1120" s="238"/>
      <c r="BW1120" s="238"/>
      <c r="BX1120" s="238"/>
      <c r="BY1120" s="238"/>
      <c r="BZ1120" s="238"/>
      <c r="CA1120" s="238"/>
      <c r="CB1120" s="238"/>
      <c r="CC1120" s="238"/>
      <c r="CD1120" s="239"/>
      <c r="CE1120" s="358">
        <v>33</v>
      </c>
      <c r="CF1120" s="359"/>
      <c r="CG1120" s="359"/>
      <c r="CH1120" s="359"/>
      <c r="CI1120" s="359"/>
      <c r="CJ1120" s="359"/>
      <c r="CK1120" s="359"/>
      <c r="CL1120" s="359"/>
      <c r="CM1120" s="359"/>
      <c r="CN1120" s="360"/>
    </row>
    <row r="1121" spans="4:92" ht="14.25" customHeight="1" x14ac:dyDescent="0.35">
      <c r="D1121" s="607" t="s">
        <v>1019</v>
      </c>
      <c r="E1121" s="607"/>
      <c r="F1121" s="607"/>
      <c r="G1121" s="607"/>
      <c r="H1121" s="607"/>
      <c r="I1121" s="607"/>
      <c r="J1121" s="607"/>
      <c r="K1121" s="607"/>
      <c r="L1121" s="607"/>
      <c r="M1121" s="607"/>
      <c r="N1121" s="607"/>
      <c r="O1121" s="607"/>
      <c r="P1121" s="607"/>
      <c r="Q1121" s="607"/>
      <c r="R1121" s="607"/>
      <c r="S1121" s="607"/>
      <c r="T1121" s="607"/>
      <c r="U1121" s="607"/>
      <c r="V1121" s="607"/>
      <c r="W1121" s="607"/>
      <c r="X1121" s="607"/>
      <c r="Y1121" s="607"/>
      <c r="Z1121" s="607"/>
      <c r="AA1121" s="607"/>
      <c r="AB1121" s="607"/>
      <c r="AC1121" s="607"/>
      <c r="AD1121" s="607"/>
      <c r="AE1121" s="607"/>
      <c r="AF1121" s="607"/>
      <c r="AG1121" s="607"/>
      <c r="AH1121" s="607"/>
      <c r="AI1121" s="607"/>
      <c r="AJ1121" s="607"/>
      <c r="AK1121" s="607"/>
      <c r="AL1121" s="607"/>
      <c r="AM1121" s="607"/>
      <c r="AN1121" s="607"/>
      <c r="AO1121" s="358">
        <v>7</v>
      </c>
      <c r="AP1121" s="359"/>
      <c r="AQ1121" s="359"/>
      <c r="AR1121" s="359"/>
      <c r="AS1121" s="359"/>
      <c r="AT1121" s="359"/>
      <c r="AU1121" s="359"/>
      <c r="AV1121" s="359"/>
      <c r="AW1121" s="359"/>
      <c r="AX1121" s="359"/>
      <c r="AY1121" s="359"/>
      <c r="AZ1121" s="359"/>
      <c r="BA1121" s="359"/>
      <c r="BB1121" s="359"/>
      <c r="BC1121" s="359"/>
      <c r="BD1121" s="359"/>
      <c r="BE1121" s="359"/>
      <c r="BF1121" s="359"/>
      <c r="BG1121" s="359"/>
      <c r="BH1121" s="359"/>
      <c r="BI1121" s="360"/>
      <c r="BJ1121" s="237">
        <v>0</v>
      </c>
      <c r="BK1121" s="238"/>
      <c r="BL1121" s="238"/>
      <c r="BM1121" s="238"/>
      <c r="BN1121" s="238"/>
      <c r="BO1121" s="238"/>
      <c r="BP1121" s="238"/>
      <c r="BQ1121" s="238"/>
      <c r="BR1121" s="238"/>
      <c r="BS1121" s="238"/>
      <c r="BT1121" s="238"/>
      <c r="BU1121" s="238"/>
      <c r="BV1121" s="238"/>
      <c r="BW1121" s="238"/>
      <c r="BX1121" s="238"/>
      <c r="BY1121" s="238"/>
      <c r="BZ1121" s="238"/>
      <c r="CA1121" s="238"/>
      <c r="CB1121" s="238"/>
      <c r="CC1121" s="238"/>
      <c r="CD1121" s="239"/>
      <c r="CE1121" s="358">
        <v>7</v>
      </c>
      <c r="CF1121" s="359"/>
      <c r="CG1121" s="359"/>
      <c r="CH1121" s="359"/>
      <c r="CI1121" s="359"/>
      <c r="CJ1121" s="359"/>
      <c r="CK1121" s="359"/>
      <c r="CL1121" s="359"/>
      <c r="CM1121" s="359"/>
      <c r="CN1121" s="360"/>
    </row>
    <row r="1122" spans="4:92" ht="14.25" customHeight="1" x14ac:dyDescent="0.35">
      <c r="D1122" s="607" t="s">
        <v>1020</v>
      </c>
      <c r="E1122" s="607"/>
      <c r="F1122" s="607"/>
      <c r="G1122" s="607"/>
      <c r="H1122" s="607"/>
      <c r="I1122" s="607"/>
      <c r="J1122" s="607"/>
      <c r="K1122" s="607"/>
      <c r="L1122" s="607"/>
      <c r="M1122" s="607"/>
      <c r="N1122" s="607"/>
      <c r="O1122" s="607"/>
      <c r="P1122" s="607"/>
      <c r="Q1122" s="607"/>
      <c r="R1122" s="607"/>
      <c r="S1122" s="607"/>
      <c r="T1122" s="607"/>
      <c r="U1122" s="607"/>
      <c r="V1122" s="607"/>
      <c r="W1122" s="607"/>
      <c r="X1122" s="607"/>
      <c r="Y1122" s="607"/>
      <c r="Z1122" s="607"/>
      <c r="AA1122" s="607"/>
      <c r="AB1122" s="607"/>
      <c r="AC1122" s="607"/>
      <c r="AD1122" s="607"/>
      <c r="AE1122" s="607"/>
      <c r="AF1122" s="607"/>
      <c r="AG1122" s="607"/>
      <c r="AH1122" s="607"/>
      <c r="AI1122" s="607"/>
      <c r="AJ1122" s="607"/>
      <c r="AK1122" s="607"/>
      <c r="AL1122" s="607"/>
      <c r="AM1122" s="607"/>
      <c r="AN1122" s="607"/>
      <c r="AO1122" s="358">
        <v>3</v>
      </c>
      <c r="AP1122" s="359"/>
      <c r="AQ1122" s="359"/>
      <c r="AR1122" s="359"/>
      <c r="AS1122" s="359"/>
      <c r="AT1122" s="359"/>
      <c r="AU1122" s="359"/>
      <c r="AV1122" s="359"/>
      <c r="AW1122" s="359"/>
      <c r="AX1122" s="359"/>
      <c r="AY1122" s="359"/>
      <c r="AZ1122" s="359"/>
      <c r="BA1122" s="359"/>
      <c r="BB1122" s="359"/>
      <c r="BC1122" s="359"/>
      <c r="BD1122" s="359"/>
      <c r="BE1122" s="359"/>
      <c r="BF1122" s="359"/>
      <c r="BG1122" s="359"/>
      <c r="BH1122" s="359"/>
      <c r="BI1122" s="360"/>
      <c r="BJ1122" s="237">
        <v>0</v>
      </c>
      <c r="BK1122" s="238"/>
      <c r="BL1122" s="238"/>
      <c r="BM1122" s="238"/>
      <c r="BN1122" s="238"/>
      <c r="BO1122" s="238"/>
      <c r="BP1122" s="238"/>
      <c r="BQ1122" s="238"/>
      <c r="BR1122" s="238"/>
      <c r="BS1122" s="238"/>
      <c r="BT1122" s="238"/>
      <c r="BU1122" s="238"/>
      <c r="BV1122" s="238"/>
      <c r="BW1122" s="238"/>
      <c r="BX1122" s="238"/>
      <c r="BY1122" s="238"/>
      <c r="BZ1122" s="238"/>
      <c r="CA1122" s="238"/>
      <c r="CB1122" s="238"/>
      <c r="CC1122" s="238"/>
      <c r="CD1122" s="239"/>
      <c r="CE1122" s="358">
        <v>3</v>
      </c>
      <c r="CF1122" s="359"/>
      <c r="CG1122" s="359"/>
      <c r="CH1122" s="359"/>
      <c r="CI1122" s="359"/>
      <c r="CJ1122" s="359"/>
      <c r="CK1122" s="359"/>
      <c r="CL1122" s="359"/>
      <c r="CM1122" s="359"/>
      <c r="CN1122" s="360"/>
    </row>
    <row r="1123" spans="4:92" ht="14.25" customHeight="1" x14ac:dyDescent="0.35">
      <c r="D1123" s="607" t="s">
        <v>1021</v>
      </c>
      <c r="E1123" s="607"/>
      <c r="F1123" s="607"/>
      <c r="G1123" s="607"/>
      <c r="H1123" s="607"/>
      <c r="I1123" s="607"/>
      <c r="J1123" s="607"/>
      <c r="K1123" s="607"/>
      <c r="L1123" s="607"/>
      <c r="M1123" s="607"/>
      <c r="N1123" s="607"/>
      <c r="O1123" s="607"/>
      <c r="P1123" s="607"/>
      <c r="Q1123" s="607"/>
      <c r="R1123" s="607"/>
      <c r="S1123" s="607"/>
      <c r="T1123" s="607"/>
      <c r="U1123" s="607"/>
      <c r="V1123" s="607"/>
      <c r="W1123" s="607"/>
      <c r="X1123" s="607"/>
      <c r="Y1123" s="607"/>
      <c r="Z1123" s="607"/>
      <c r="AA1123" s="607"/>
      <c r="AB1123" s="607"/>
      <c r="AC1123" s="607"/>
      <c r="AD1123" s="607"/>
      <c r="AE1123" s="607"/>
      <c r="AF1123" s="607"/>
      <c r="AG1123" s="607"/>
      <c r="AH1123" s="607"/>
      <c r="AI1123" s="607"/>
      <c r="AJ1123" s="607"/>
      <c r="AK1123" s="607"/>
      <c r="AL1123" s="607"/>
      <c r="AM1123" s="607"/>
      <c r="AN1123" s="607"/>
      <c r="AO1123" s="358">
        <v>33</v>
      </c>
      <c r="AP1123" s="359"/>
      <c r="AQ1123" s="359"/>
      <c r="AR1123" s="359"/>
      <c r="AS1123" s="359"/>
      <c r="AT1123" s="359"/>
      <c r="AU1123" s="359"/>
      <c r="AV1123" s="359"/>
      <c r="AW1123" s="359"/>
      <c r="AX1123" s="359"/>
      <c r="AY1123" s="359"/>
      <c r="AZ1123" s="359"/>
      <c r="BA1123" s="359"/>
      <c r="BB1123" s="359"/>
      <c r="BC1123" s="359"/>
      <c r="BD1123" s="359"/>
      <c r="BE1123" s="359"/>
      <c r="BF1123" s="359"/>
      <c r="BG1123" s="359"/>
      <c r="BH1123" s="359"/>
      <c r="BI1123" s="360"/>
      <c r="BJ1123" s="237">
        <v>0</v>
      </c>
      <c r="BK1123" s="238"/>
      <c r="BL1123" s="238"/>
      <c r="BM1123" s="238"/>
      <c r="BN1123" s="238"/>
      <c r="BO1123" s="238"/>
      <c r="BP1123" s="238"/>
      <c r="BQ1123" s="238"/>
      <c r="BR1123" s="238"/>
      <c r="BS1123" s="238"/>
      <c r="BT1123" s="238"/>
      <c r="BU1123" s="238"/>
      <c r="BV1123" s="238"/>
      <c r="BW1123" s="238"/>
      <c r="BX1123" s="238"/>
      <c r="BY1123" s="238"/>
      <c r="BZ1123" s="238"/>
      <c r="CA1123" s="238"/>
      <c r="CB1123" s="238"/>
      <c r="CC1123" s="238"/>
      <c r="CD1123" s="239"/>
      <c r="CE1123" s="358">
        <v>33</v>
      </c>
      <c r="CF1123" s="359"/>
      <c r="CG1123" s="359"/>
      <c r="CH1123" s="359"/>
      <c r="CI1123" s="359"/>
      <c r="CJ1123" s="359"/>
      <c r="CK1123" s="359"/>
      <c r="CL1123" s="359"/>
      <c r="CM1123" s="359"/>
      <c r="CN1123" s="360"/>
    </row>
    <row r="1124" spans="4:92" ht="14.25" customHeight="1" x14ac:dyDescent="0.35">
      <c r="D1124" s="607" t="s">
        <v>1022</v>
      </c>
      <c r="E1124" s="607"/>
      <c r="F1124" s="607"/>
      <c r="G1124" s="607"/>
      <c r="H1124" s="607"/>
      <c r="I1124" s="607"/>
      <c r="J1124" s="607"/>
      <c r="K1124" s="607"/>
      <c r="L1124" s="607"/>
      <c r="M1124" s="607"/>
      <c r="N1124" s="607"/>
      <c r="O1124" s="607"/>
      <c r="P1124" s="607"/>
      <c r="Q1124" s="607"/>
      <c r="R1124" s="607"/>
      <c r="S1124" s="607"/>
      <c r="T1124" s="607"/>
      <c r="U1124" s="607"/>
      <c r="V1124" s="607"/>
      <c r="W1124" s="607"/>
      <c r="X1124" s="607"/>
      <c r="Y1124" s="607"/>
      <c r="Z1124" s="607"/>
      <c r="AA1124" s="607"/>
      <c r="AB1124" s="607"/>
      <c r="AC1124" s="607"/>
      <c r="AD1124" s="607"/>
      <c r="AE1124" s="607"/>
      <c r="AF1124" s="607"/>
      <c r="AG1124" s="607"/>
      <c r="AH1124" s="607"/>
      <c r="AI1124" s="607"/>
      <c r="AJ1124" s="607"/>
      <c r="AK1124" s="607"/>
      <c r="AL1124" s="607"/>
      <c r="AM1124" s="607"/>
      <c r="AN1124" s="607"/>
      <c r="AO1124" s="358">
        <v>21</v>
      </c>
      <c r="AP1124" s="359"/>
      <c r="AQ1124" s="359"/>
      <c r="AR1124" s="359"/>
      <c r="AS1124" s="359"/>
      <c r="AT1124" s="359"/>
      <c r="AU1124" s="359"/>
      <c r="AV1124" s="359"/>
      <c r="AW1124" s="359"/>
      <c r="AX1124" s="359"/>
      <c r="AY1124" s="359"/>
      <c r="AZ1124" s="359"/>
      <c r="BA1124" s="359"/>
      <c r="BB1124" s="359"/>
      <c r="BC1124" s="359"/>
      <c r="BD1124" s="359"/>
      <c r="BE1124" s="359"/>
      <c r="BF1124" s="359"/>
      <c r="BG1124" s="359"/>
      <c r="BH1124" s="359"/>
      <c r="BI1124" s="360"/>
      <c r="BJ1124" s="237">
        <v>0</v>
      </c>
      <c r="BK1124" s="238"/>
      <c r="BL1124" s="238"/>
      <c r="BM1124" s="238"/>
      <c r="BN1124" s="238"/>
      <c r="BO1124" s="238"/>
      <c r="BP1124" s="238"/>
      <c r="BQ1124" s="238"/>
      <c r="BR1124" s="238"/>
      <c r="BS1124" s="238"/>
      <c r="BT1124" s="238"/>
      <c r="BU1124" s="238"/>
      <c r="BV1124" s="238"/>
      <c r="BW1124" s="238"/>
      <c r="BX1124" s="238"/>
      <c r="BY1124" s="238"/>
      <c r="BZ1124" s="238"/>
      <c r="CA1124" s="238"/>
      <c r="CB1124" s="238"/>
      <c r="CC1124" s="238"/>
      <c r="CD1124" s="239"/>
      <c r="CE1124" s="358">
        <v>21</v>
      </c>
      <c r="CF1124" s="359"/>
      <c r="CG1124" s="359"/>
      <c r="CH1124" s="359"/>
      <c r="CI1124" s="359"/>
      <c r="CJ1124" s="359"/>
      <c r="CK1124" s="359"/>
      <c r="CL1124" s="359"/>
      <c r="CM1124" s="359"/>
      <c r="CN1124" s="360"/>
    </row>
    <row r="1125" spans="4:92" ht="14.25" customHeight="1" x14ac:dyDescent="0.35">
      <c r="D1125" s="607" t="s">
        <v>1023</v>
      </c>
      <c r="E1125" s="607"/>
      <c r="F1125" s="607"/>
      <c r="G1125" s="607"/>
      <c r="H1125" s="607"/>
      <c r="I1125" s="607"/>
      <c r="J1125" s="607"/>
      <c r="K1125" s="607"/>
      <c r="L1125" s="607"/>
      <c r="M1125" s="607"/>
      <c r="N1125" s="607"/>
      <c r="O1125" s="607"/>
      <c r="P1125" s="607"/>
      <c r="Q1125" s="607"/>
      <c r="R1125" s="607"/>
      <c r="S1125" s="607"/>
      <c r="T1125" s="607"/>
      <c r="U1125" s="607"/>
      <c r="V1125" s="607"/>
      <c r="W1125" s="607"/>
      <c r="X1125" s="607"/>
      <c r="Y1125" s="607"/>
      <c r="Z1125" s="607"/>
      <c r="AA1125" s="607"/>
      <c r="AB1125" s="607"/>
      <c r="AC1125" s="607"/>
      <c r="AD1125" s="607"/>
      <c r="AE1125" s="607"/>
      <c r="AF1125" s="607"/>
      <c r="AG1125" s="607"/>
      <c r="AH1125" s="607"/>
      <c r="AI1125" s="607"/>
      <c r="AJ1125" s="607"/>
      <c r="AK1125" s="607"/>
      <c r="AL1125" s="607"/>
      <c r="AM1125" s="607"/>
      <c r="AN1125" s="607"/>
      <c r="AO1125" s="358">
        <v>2</v>
      </c>
      <c r="AP1125" s="359"/>
      <c r="AQ1125" s="359"/>
      <c r="AR1125" s="359"/>
      <c r="AS1125" s="359"/>
      <c r="AT1125" s="359"/>
      <c r="AU1125" s="359"/>
      <c r="AV1125" s="359"/>
      <c r="AW1125" s="359"/>
      <c r="AX1125" s="359"/>
      <c r="AY1125" s="359"/>
      <c r="AZ1125" s="359"/>
      <c r="BA1125" s="359"/>
      <c r="BB1125" s="359"/>
      <c r="BC1125" s="359"/>
      <c r="BD1125" s="359"/>
      <c r="BE1125" s="359"/>
      <c r="BF1125" s="359"/>
      <c r="BG1125" s="359"/>
      <c r="BH1125" s="359"/>
      <c r="BI1125" s="360"/>
      <c r="BJ1125" s="237">
        <v>0</v>
      </c>
      <c r="BK1125" s="238"/>
      <c r="BL1125" s="238"/>
      <c r="BM1125" s="238"/>
      <c r="BN1125" s="238"/>
      <c r="BO1125" s="238"/>
      <c r="BP1125" s="238"/>
      <c r="BQ1125" s="238"/>
      <c r="BR1125" s="238"/>
      <c r="BS1125" s="238"/>
      <c r="BT1125" s="238"/>
      <c r="BU1125" s="238"/>
      <c r="BV1125" s="238"/>
      <c r="BW1125" s="238"/>
      <c r="BX1125" s="238"/>
      <c r="BY1125" s="238"/>
      <c r="BZ1125" s="238"/>
      <c r="CA1125" s="238"/>
      <c r="CB1125" s="238"/>
      <c r="CC1125" s="238"/>
      <c r="CD1125" s="239"/>
      <c r="CE1125" s="358">
        <v>2</v>
      </c>
      <c r="CF1125" s="359"/>
      <c r="CG1125" s="359"/>
      <c r="CH1125" s="359"/>
      <c r="CI1125" s="359"/>
      <c r="CJ1125" s="359"/>
      <c r="CK1125" s="359"/>
      <c r="CL1125" s="359"/>
      <c r="CM1125" s="359"/>
      <c r="CN1125" s="360"/>
    </row>
    <row r="1126" spans="4:92" ht="14.25" customHeight="1" x14ac:dyDescent="0.35">
      <c r="D1126" s="607" t="s">
        <v>1024</v>
      </c>
      <c r="E1126" s="607"/>
      <c r="F1126" s="607"/>
      <c r="G1126" s="607"/>
      <c r="H1126" s="607"/>
      <c r="I1126" s="607"/>
      <c r="J1126" s="607"/>
      <c r="K1126" s="607"/>
      <c r="L1126" s="607"/>
      <c r="M1126" s="607"/>
      <c r="N1126" s="607"/>
      <c r="O1126" s="607"/>
      <c r="P1126" s="607"/>
      <c r="Q1126" s="607"/>
      <c r="R1126" s="607"/>
      <c r="S1126" s="607"/>
      <c r="T1126" s="607"/>
      <c r="U1126" s="607"/>
      <c r="V1126" s="607"/>
      <c r="W1126" s="607"/>
      <c r="X1126" s="607"/>
      <c r="Y1126" s="607"/>
      <c r="Z1126" s="607"/>
      <c r="AA1126" s="607"/>
      <c r="AB1126" s="607"/>
      <c r="AC1126" s="607"/>
      <c r="AD1126" s="607"/>
      <c r="AE1126" s="607"/>
      <c r="AF1126" s="607"/>
      <c r="AG1126" s="607"/>
      <c r="AH1126" s="607"/>
      <c r="AI1126" s="607"/>
      <c r="AJ1126" s="607"/>
      <c r="AK1126" s="607"/>
      <c r="AL1126" s="607"/>
      <c r="AM1126" s="607"/>
      <c r="AN1126" s="607"/>
      <c r="AO1126" s="358">
        <v>18</v>
      </c>
      <c r="AP1126" s="359"/>
      <c r="AQ1126" s="359"/>
      <c r="AR1126" s="359"/>
      <c r="AS1126" s="359"/>
      <c r="AT1126" s="359"/>
      <c r="AU1126" s="359"/>
      <c r="AV1126" s="359"/>
      <c r="AW1126" s="359"/>
      <c r="AX1126" s="359"/>
      <c r="AY1126" s="359"/>
      <c r="AZ1126" s="359"/>
      <c r="BA1126" s="359"/>
      <c r="BB1126" s="359"/>
      <c r="BC1126" s="359"/>
      <c r="BD1126" s="359"/>
      <c r="BE1126" s="359"/>
      <c r="BF1126" s="359"/>
      <c r="BG1126" s="359"/>
      <c r="BH1126" s="359"/>
      <c r="BI1126" s="360"/>
      <c r="BJ1126" s="237">
        <v>0</v>
      </c>
      <c r="BK1126" s="238"/>
      <c r="BL1126" s="238"/>
      <c r="BM1126" s="238"/>
      <c r="BN1126" s="238"/>
      <c r="BO1126" s="238"/>
      <c r="BP1126" s="238"/>
      <c r="BQ1126" s="238"/>
      <c r="BR1126" s="238"/>
      <c r="BS1126" s="238"/>
      <c r="BT1126" s="238"/>
      <c r="BU1126" s="238"/>
      <c r="BV1126" s="238"/>
      <c r="BW1126" s="238"/>
      <c r="BX1126" s="238"/>
      <c r="BY1126" s="238"/>
      <c r="BZ1126" s="238"/>
      <c r="CA1126" s="238"/>
      <c r="CB1126" s="238"/>
      <c r="CC1126" s="238"/>
      <c r="CD1126" s="239"/>
      <c r="CE1126" s="358">
        <v>18</v>
      </c>
      <c r="CF1126" s="359"/>
      <c r="CG1126" s="359"/>
      <c r="CH1126" s="359"/>
      <c r="CI1126" s="359"/>
      <c r="CJ1126" s="359"/>
      <c r="CK1126" s="359"/>
      <c r="CL1126" s="359"/>
      <c r="CM1126" s="359"/>
      <c r="CN1126" s="360"/>
    </row>
    <row r="1127" spans="4:92" ht="14.25" customHeight="1" x14ac:dyDescent="0.35">
      <c r="D1127" s="607" t="s">
        <v>1025</v>
      </c>
      <c r="E1127" s="607"/>
      <c r="F1127" s="607"/>
      <c r="G1127" s="607"/>
      <c r="H1127" s="607"/>
      <c r="I1127" s="607"/>
      <c r="J1127" s="607"/>
      <c r="K1127" s="607"/>
      <c r="L1127" s="607"/>
      <c r="M1127" s="607"/>
      <c r="N1127" s="607"/>
      <c r="O1127" s="607"/>
      <c r="P1127" s="607"/>
      <c r="Q1127" s="607"/>
      <c r="R1127" s="607"/>
      <c r="S1127" s="607"/>
      <c r="T1127" s="607"/>
      <c r="U1127" s="607"/>
      <c r="V1127" s="607"/>
      <c r="W1127" s="607"/>
      <c r="X1127" s="607"/>
      <c r="Y1127" s="607"/>
      <c r="Z1127" s="607"/>
      <c r="AA1127" s="607"/>
      <c r="AB1127" s="607"/>
      <c r="AC1127" s="607"/>
      <c r="AD1127" s="607"/>
      <c r="AE1127" s="607"/>
      <c r="AF1127" s="607"/>
      <c r="AG1127" s="607"/>
      <c r="AH1127" s="607"/>
      <c r="AI1127" s="607"/>
      <c r="AJ1127" s="607"/>
      <c r="AK1127" s="607"/>
      <c r="AL1127" s="607"/>
      <c r="AM1127" s="607"/>
      <c r="AN1127" s="607"/>
      <c r="AO1127" s="358">
        <v>5</v>
      </c>
      <c r="AP1127" s="359"/>
      <c r="AQ1127" s="359"/>
      <c r="AR1127" s="359"/>
      <c r="AS1127" s="359"/>
      <c r="AT1127" s="359"/>
      <c r="AU1127" s="359"/>
      <c r="AV1127" s="359"/>
      <c r="AW1127" s="359"/>
      <c r="AX1127" s="359"/>
      <c r="AY1127" s="359"/>
      <c r="AZ1127" s="359"/>
      <c r="BA1127" s="359"/>
      <c r="BB1127" s="359"/>
      <c r="BC1127" s="359"/>
      <c r="BD1127" s="359"/>
      <c r="BE1127" s="359"/>
      <c r="BF1127" s="359"/>
      <c r="BG1127" s="359"/>
      <c r="BH1127" s="359"/>
      <c r="BI1127" s="360"/>
      <c r="BJ1127" s="237">
        <v>0</v>
      </c>
      <c r="BK1127" s="238"/>
      <c r="BL1127" s="238"/>
      <c r="BM1127" s="238"/>
      <c r="BN1127" s="238"/>
      <c r="BO1127" s="238"/>
      <c r="BP1127" s="238"/>
      <c r="BQ1127" s="238"/>
      <c r="BR1127" s="238"/>
      <c r="BS1127" s="238"/>
      <c r="BT1127" s="238"/>
      <c r="BU1127" s="238"/>
      <c r="BV1127" s="238"/>
      <c r="BW1127" s="238"/>
      <c r="BX1127" s="238"/>
      <c r="BY1127" s="238"/>
      <c r="BZ1127" s="238"/>
      <c r="CA1127" s="238"/>
      <c r="CB1127" s="238"/>
      <c r="CC1127" s="238"/>
      <c r="CD1127" s="239"/>
      <c r="CE1127" s="358">
        <v>5</v>
      </c>
      <c r="CF1127" s="359"/>
      <c r="CG1127" s="359"/>
      <c r="CH1127" s="359"/>
      <c r="CI1127" s="359"/>
      <c r="CJ1127" s="359"/>
      <c r="CK1127" s="359"/>
      <c r="CL1127" s="359"/>
      <c r="CM1127" s="359"/>
      <c r="CN1127" s="360"/>
    </row>
    <row r="1128" spans="4:92" ht="14.25" customHeight="1" x14ac:dyDescent="0.35">
      <c r="D1128" s="607" t="s">
        <v>1026</v>
      </c>
      <c r="E1128" s="607"/>
      <c r="F1128" s="607"/>
      <c r="G1128" s="607"/>
      <c r="H1128" s="607"/>
      <c r="I1128" s="607"/>
      <c r="J1128" s="607"/>
      <c r="K1128" s="607"/>
      <c r="L1128" s="607"/>
      <c r="M1128" s="607"/>
      <c r="N1128" s="607"/>
      <c r="O1128" s="607"/>
      <c r="P1128" s="607"/>
      <c r="Q1128" s="607"/>
      <c r="R1128" s="607"/>
      <c r="S1128" s="607"/>
      <c r="T1128" s="607"/>
      <c r="U1128" s="607"/>
      <c r="V1128" s="607"/>
      <c r="W1128" s="607"/>
      <c r="X1128" s="607"/>
      <c r="Y1128" s="607"/>
      <c r="Z1128" s="607"/>
      <c r="AA1128" s="607"/>
      <c r="AB1128" s="607"/>
      <c r="AC1128" s="607"/>
      <c r="AD1128" s="607"/>
      <c r="AE1128" s="607"/>
      <c r="AF1128" s="607"/>
      <c r="AG1128" s="607"/>
      <c r="AH1128" s="607"/>
      <c r="AI1128" s="607"/>
      <c r="AJ1128" s="607"/>
      <c r="AK1128" s="607"/>
      <c r="AL1128" s="607"/>
      <c r="AM1128" s="607"/>
      <c r="AN1128" s="607"/>
      <c r="AO1128" s="358">
        <v>2</v>
      </c>
      <c r="AP1128" s="359"/>
      <c r="AQ1128" s="359"/>
      <c r="AR1128" s="359"/>
      <c r="AS1128" s="359"/>
      <c r="AT1128" s="359"/>
      <c r="AU1128" s="359"/>
      <c r="AV1128" s="359"/>
      <c r="AW1128" s="359"/>
      <c r="AX1128" s="359"/>
      <c r="AY1128" s="359"/>
      <c r="AZ1128" s="359"/>
      <c r="BA1128" s="359"/>
      <c r="BB1128" s="359"/>
      <c r="BC1128" s="359"/>
      <c r="BD1128" s="359"/>
      <c r="BE1128" s="359"/>
      <c r="BF1128" s="359"/>
      <c r="BG1128" s="359"/>
      <c r="BH1128" s="359"/>
      <c r="BI1128" s="360"/>
      <c r="BJ1128" s="237">
        <v>0</v>
      </c>
      <c r="BK1128" s="238"/>
      <c r="BL1128" s="238"/>
      <c r="BM1128" s="238"/>
      <c r="BN1128" s="238"/>
      <c r="BO1128" s="238"/>
      <c r="BP1128" s="238"/>
      <c r="BQ1128" s="238"/>
      <c r="BR1128" s="238"/>
      <c r="BS1128" s="238"/>
      <c r="BT1128" s="238"/>
      <c r="BU1128" s="238"/>
      <c r="BV1128" s="238"/>
      <c r="BW1128" s="238"/>
      <c r="BX1128" s="238"/>
      <c r="BY1128" s="238"/>
      <c r="BZ1128" s="238"/>
      <c r="CA1128" s="238"/>
      <c r="CB1128" s="238"/>
      <c r="CC1128" s="238"/>
      <c r="CD1128" s="239"/>
      <c r="CE1128" s="358">
        <v>2</v>
      </c>
      <c r="CF1128" s="359"/>
      <c r="CG1128" s="359"/>
      <c r="CH1128" s="359"/>
      <c r="CI1128" s="359"/>
      <c r="CJ1128" s="359"/>
      <c r="CK1128" s="359"/>
      <c r="CL1128" s="359"/>
      <c r="CM1128" s="359"/>
      <c r="CN1128" s="360"/>
    </row>
    <row r="1129" spans="4:92" ht="14.25" customHeight="1" x14ac:dyDescent="0.35">
      <c r="D1129" s="607" t="s">
        <v>1027</v>
      </c>
      <c r="E1129" s="607"/>
      <c r="F1129" s="607"/>
      <c r="G1129" s="607"/>
      <c r="H1129" s="607"/>
      <c r="I1129" s="607"/>
      <c r="J1129" s="607"/>
      <c r="K1129" s="607"/>
      <c r="L1129" s="607"/>
      <c r="M1129" s="607"/>
      <c r="N1129" s="607"/>
      <c r="O1129" s="607"/>
      <c r="P1129" s="607"/>
      <c r="Q1129" s="607"/>
      <c r="R1129" s="607"/>
      <c r="S1129" s="607"/>
      <c r="T1129" s="607"/>
      <c r="U1129" s="607"/>
      <c r="V1129" s="607"/>
      <c r="W1129" s="607"/>
      <c r="X1129" s="607"/>
      <c r="Y1129" s="607"/>
      <c r="Z1129" s="607"/>
      <c r="AA1129" s="607"/>
      <c r="AB1129" s="607"/>
      <c r="AC1129" s="607"/>
      <c r="AD1129" s="607"/>
      <c r="AE1129" s="607"/>
      <c r="AF1129" s="607"/>
      <c r="AG1129" s="607"/>
      <c r="AH1129" s="607"/>
      <c r="AI1129" s="607"/>
      <c r="AJ1129" s="607"/>
      <c r="AK1129" s="607"/>
      <c r="AL1129" s="607"/>
      <c r="AM1129" s="607"/>
      <c r="AN1129" s="607"/>
      <c r="AO1129" s="358">
        <v>6</v>
      </c>
      <c r="AP1129" s="359"/>
      <c r="AQ1129" s="359"/>
      <c r="AR1129" s="359"/>
      <c r="AS1129" s="359"/>
      <c r="AT1129" s="359"/>
      <c r="AU1129" s="359"/>
      <c r="AV1129" s="359"/>
      <c r="AW1129" s="359"/>
      <c r="AX1129" s="359"/>
      <c r="AY1129" s="359"/>
      <c r="AZ1129" s="359"/>
      <c r="BA1129" s="359"/>
      <c r="BB1129" s="359"/>
      <c r="BC1129" s="359"/>
      <c r="BD1129" s="359"/>
      <c r="BE1129" s="359"/>
      <c r="BF1129" s="359"/>
      <c r="BG1129" s="359"/>
      <c r="BH1129" s="359"/>
      <c r="BI1129" s="360"/>
      <c r="BJ1129" s="237">
        <v>0</v>
      </c>
      <c r="BK1129" s="238"/>
      <c r="BL1129" s="238"/>
      <c r="BM1129" s="238"/>
      <c r="BN1129" s="238"/>
      <c r="BO1129" s="238"/>
      <c r="BP1129" s="238"/>
      <c r="BQ1129" s="238"/>
      <c r="BR1129" s="238"/>
      <c r="BS1129" s="238"/>
      <c r="BT1129" s="238"/>
      <c r="BU1129" s="238"/>
      <c r="BV1129" s="238"/>
      <c r="BW1129" s="238"/>
      <c r="BX1129" s="238"/>
      <c r="BY1129" s="238"/>
      <c r="BZ1129" s="238"/>
      <c r="CA1129" s="238"/>
      <c r="CB1129" s="238"/>
      <c r="CC1129" s="238"/>
      <c r="CD1129" s="239"/>
      <c r="CE1129" s="358">
        <v>6</v>
      </c>
      <c r="CF1129" s="359"/>
      <c r="CG1129" s="359"/>
      <c r="CH1129" s="359"/>
      <c r="CI1129" s="359"/>
      <c r="CJ1129" s="359"/>
      <c r="CK1129" s="359"/>
      <c r="CL1129" s="359"/>
      <c r="CM1129" s="359"/>
      <c r="CN1129" s="360"/>
    </row>
    <row r="1130" spans="4:92" ht="14.25" customHeight="1" x14ac:dyDescent="0.35">
      <c r="D1130" s="607" t="s">
        <v>1028</v>
      </c>
      <c r="E1130" s="607"/>
      <c r="F1130" s="607"/>
      <c r="G1130" s="607"/>
      <c r="H1130" s="607"/>
      <c r="I1130" s="607"/>
      <c r="J1130" s="607"/>
      <c r="K1130" s="607"/>
      <c r="L1130" s="607"/>
      <c r="M1130" s="607"/>
      <c r="N1130" s="607"/>
      <c r="O1130" s="607"/>
      <c r="P1130" s="607"/>
      <c r="Q1130" s="607"/>
      <c r="R1130" s="607"/>
      <c r="S1130" s="607"/>
      <c r="T1130" s="607"/>
      <c r="U1130" s="607"/>
      <c r="V1130" s="607"/>
      <c r="W1130" s="607"/>
      <c r="X1130" s="607"/>
      <c r="Y1130" s="607"/>
      <c r="Z1130" s="607"/>
      <c r="AA1130" s="607"/>
      <c r="AB1130" s="607"/>
      <c r="AC1130" s="607"/>
      <c r="AD1130" s="607"/>
      <c r="AE1130" s="607"/>
      <c r="AF1130" s="607"/>
      <c r="AG1130" s="607"/>
      <c r="AH1130" s="607"/>
      <c r="AI1130" s="607"/>
      <c r="AJ1130" s="607"/>
      <c r="AK1130" s="607"/>
      <c r="AL1130" s="607"/>
      <c r="AM1130" s="607"/>
      <c r="AN1130" s="607"/>
      <c r="AO1130" s="358">
        <v>1</v>
      </c>
      <c r="AP1130" s="359"/>
      <c r="AQ1130" s="359"/>
      <c r="AR1130" s="359"/>
      <c r="AS1130" s="359"/>
      <c r="AT1130" s="359"/>
      <c r="AU1130" s="359"/>
      <c r="AV1130" s="359"/>
      <c r="AW1130" s="359"/>
      <c r="AX1130" s="359"/>
      <c r="AY1130" s="359"/>
      <c r="AZ1130" s="359"/>
      <c r="BA1130" s="359"/>
      <c r="BB1130" s="359"/>
      <c r="BC1130" s="359"/>
      <c r="BD1130" s="359"/>
      <c r="BE1130" s="359"/>
      <c r="BF1130" s="359"/>
      <c r="BG1130" s="359"/>
      <c r="BH1130" s="359"/>
      <c r="BI1130" s="360"/>
      <c r="BJ1130" s="237">
        <v>0</v>
      </c>
      <c r="BK1130" s="238"/>
      <c r="BL1130" s="238"/>
      <c r="BM1130" s="238"/>
      <c r="BN1130" s="238"/>
      <c r="BO1130" s="238"/>
      <c r="BP1130" s="238"/>
      <c r="BQ1130" s="238"/>
      <c r="BR1130" s="238"/>
      <c r="BS1130" s="238"/>
      <c r="BT1130" s="238"/>
      <c r="BU1130" s="238"/>
      <c r="BV1130" s="238"/>
      <c r="BW1130" s="238"/>
      <c r="BX1130" s="238"/>
      <c r="BY1130" s="238"/>
      <c r="BZ1130" s="238"/>
      <c r="CA1130" s="238"/>
      <c r="CB1130" s="238"/>
      <c r="CC1130" s="238"/>
      <c r="CD1130" s="239"/>
      <c r="CE1130" s="358">
        <v>1</v>
      </c>
      <c r="CF1130" s="359"/>
      <c r="CG1130" s="359"/>
      <c r="CH1130" s="359"/>
      <c r="CI1130" s="359"/>
      <c r="CJ1130" s="359"/>
      <c r="CK1130" s="359"/>
      <c r="CL1130" s="359"/>
      <c r="CM1130" s="359"/>
      <c r="CN1130" s="360"/>
    </row>
    <row r="1131" spans="4:92" ht="14.25" customHeight="1" x14ac:dyDescent="0.35">
      <c r="D1131" s="607" t="s">
        <v>1029</v>
      </c>
      <c r="E1131" s="607"/>
      <c r="F1131" s="607"/>
      <c r="G1131" s="607"/>
      <c r="H1131" s="607"/>
      <c r="I1131" s="607"/>
      <c r="J1131" s="607"/>
      <c r="K1131" s="607"/>
      <c r="L1131" s="607"/>
      <c r="M1131" s="607"/>
      <c r="N1131" s="607"/>
      <c r="O1131" s="607"/>
      <c r="P1131" s="607"/>
      <c r="Q1131" s="607"/>
      <c r="R1131" s="607"/>
      <c r="S1131" s="607"/>
      <c r="T1131" s="607"/>
      <c r="U1131" s="607"/>
      <c r="V1131" s="607"/>
      <c r="W1131" s="607"/>
      <c r="X1131" s="607"/>
      <c r="Y1131" s="607"/>
      <c r="Z1131" s="607"/>
      <c r="AA1131" s="607"/>
      <c r="AB1131" s="607"/>
      <c r="AC1131" s="607"/>
      <c r="AD1131" s="607"/>
      <c r="AE1131" s="607"/>
      <c r="AF1131" s="607"/>
      <c r="AG1131" s="607"/>
      <c r="AH1131" s="607"/>
      <c r="AI1131" s="607"/>
      <c r="AJ1131" s="607"/>
      <c r="AK1131" s="607"/>
      <c r="AL1131" s="607"/>
      <c r="AM1131" s="607"/>
      <c r="AN1131" s="607"/>
      <c r="AO1131" s="358">
        <v>1</v>
      </c>
      <c r="AP1131" s="359"/>
      <c r="AQ1131" s="359"/>
      <c r="AR1131" s="359"/>
      <c r="AS1131" s="359"/>
      <c r="AT1131" s="359"/>
      <c r="AU1131" s="359"/>
      <c r="AV1131" s="359"/>
      <c r="AW1131" s="359"/>
      <c r="AX1131" s="359"/>
      <c r="AY1131" s="359"/>
      <c r="AZ1131" s="359"/>
      <c r="BA1131" s="359"/>
      <c r="BB1131" s="359"/>
      <c r="BC1131" s="359"/>
      <c r="BD1131" s="359"/>
      <c r="BE1131" s="359"/>
      <c r="BF1131" s="359"/>
      <c r="BG1131" s="359"/>
      <c r="BH1131" s="359"/>
      <c r="BI1131" s="360"/>
      <c r="BJ1131" s="237">
        <v>0</v>
      </c>
      <c r="BK1131" s="238"/>
      <c r="BL1131" s="238"/>
      <c r="BM1131" s="238"/>
      <c r="BN1131" s="238"/>
      <c r="BO1131" s="238"/>
      <c r="BP1131" s="238"/>
      <c r="BQ1131" s="238"/>
      <c r="BR1131" s="238"/>
      <c r="BS1131" s="238"/>
      <c r="BT1131" s="238"/>
      <c r="BU1131" s="238"/>
      <c r="BV1131" s="238"/>
      <c r="BW1131" s="238"/>
      <c r="BX1131" s="238"/>
      <c r="BY1131" s="238"/>
      <c r="BZ1131" s="238"/>
      <c r="CA1131" s="238"/>
      <c r="CB1131" s="238"/>
      <c r="CC1131" s="238"/>
      <c r="CD1131" s="239"/>
      <c r="CE1131" s="358">
        <v>1</v>
      </c>
      <c r="CF1131" s="359"/>
      <c r="CG1131" s="359"/>
      <c r="CH1131" s="359"/>
      <c r="CI1131" s="359"/>
      <c r="CJ1131" s="359"/>
      <c r="CK1131" s="359"/>
      <c r="CL1131" s="359"/>
      <c r="CM1131" s="359"/>
      <c r="CN1131" s="360"/>
    </row>
    <row r="1132" spans="4:92" ht="14.25" customHeight="1" x14ac:dyDescent="0.35">
      <c r="D1132" s="607" t="s">
        <v>1030</v>
      </c>
      <c r="E1132" s="607"/>
      <c r="F1132" s="607"/>
      <c r="G1132" s="607"/>
      <c r="H1132" s="607"/>
      <c r="I1132" s="607"/>
      <c r="J1132" s="607"/>
      <c r="K1132" s="607"/>
      <c r="L1132" s="607"/>
      <c r="M1132" s="607"/>
      <c r="N1132" s="607"/>
      <c r="O1132" s="607"/>
      <c r="P1132" s="607"/>
      <c r="Q1132" s="607"/>
      <c r="R1132" s="607"/>
      <c r="S1132" s="607"/>
      <c r="T1132" s="607"/>
      <c r="U1132" s="607"/>
      <c r="V1132" s="607"/>
      <c r="W1132" s="607"/>
      <c r="X1132" s="607"/>
      <c r="Y1132" s="607"/>
      <c r="Z1132" s="607"/>
      <c r="AA1132" s="607"/>
      <c r="AB1132" s="607"/>
      <c r="AC1132" s="607"/>
      <c r="AD1132" s="607"/>
      <c r="AE1132" s="607"/>
      <c r="AF1132" s="607"/>
      <c r="AG1132" s="607"/>
      <c r="AH1132" s="607"/>
      <c r="AI1132" s="607"/>
      <c r="AJ1132" s="607"/>
      <c r="AK1132" s="607"/>
      <c r="AL1132" s="607"/>
      <c r="AM1132" s="607"/>
      <c r="AN1132" s="607"/>
      <c r="AO1132" s="358">
        <v>1</v>
      </c>
      <c r="AP1132" s="359"/>
      <c r="AQ1132" s="359"/>
      <c r="AR1132" s="359"/>
      <c r="AS1132" s="359"/>
      <c r="AT1132" s="359"/>
      <c r="AU1132" s="359"/>
      <c r="AV1132" s="359"/>
      <c r="AW1132" s="359"/>
      <c r="AX1132" s="359"/>
      <c r="AY1132" s="359"/>
      <c r="AZ1132" s="359"/>
      <c r="BA1132" s="359"/>
      <c r="BB1132" s="359"/>
      <c r="BC1132" s="359"/>
      <c r="BD1132" s="359"/>
      <c r="BE1132" s="359"/>
      <c r="BF1132" s="359"/>
      <c r="BG1132" s="359"/>
      <c r="BH1132" s="359"/>
      <c r="BI1132" s="360"/>
      <c r="BJ1132" s="237">
        <v>0</v>
      </c>
      <c r="BK1132" s="238"/>
      <c r="BL1132" s="238"/>
      <c r="BM1132" s="238"/>
      <c r="BN1132" s="238"/>
      <c r="BO1132" s="238"/>
      <c r="BP1132" s="238"/>
      <c r="BQ1132" s="238"/>
      <c r="BR1132" s="238"/>
      <c r="BS1132" s="238"/>
      <c r="BT1132" s="238"/>
      <c r="BU1132" s="238"/>
      <c r="BV1132" s="238"/>
      <c r="BW1132" s="238"/>
      <c r="BX1132" s="238"/>
      <c r="BY1132" s="238"/>
      <c r="BZ1132" s="238"/>
      <c r="CA1132" s="238"/>
      <c r="CB1132" s="238"/>
      <c r="CC1132" s="238"/>
      <c r="CD1132" s="239"/>
      <c r="CE1132" s="358">
        <v>1</v>
      </c>
      <c r="CF1132" s="359"/>
      <c r="CG1132" s="359"/>
      <c r="CH1132" s="359"/>
      <c r="CI1132" s="359"/>
      <c r="CJ1132" s="359"/>
      <c r="CK1132" s="359"/>
      <c r="CL1132" s="359"/>
      <c r="CM1132" s="359"/>
      <c r="CN1132" s="360"/>
    </row>
    <row r="1133" spans="4:92" ht="14.25" customHeight="1" x14ac:dyDescent="0.35">
      <c r="D1133" s="607" t="s">
        <v>1031</v>
      </c>
      <c r="E1133" s="607"/>
      <c r="F1133" s="607"/>
      <c r="G1133" s="607"/>
      <c r="H1133" s="607"/>
      <c r="I1133" s="607"/>
      <c r="J1133" s="607"/>
      <c r="K1133" s="607"/>
      <c r="L1133" s="607"/>
      <c r="M1133" s="607"/>
      <c r="N1133" s="607"/>
      <c r="O1133" s="607"/>
      <c r="P1133" s="607"/>
      <c r="Q1133" s="607"/>
      <c r="R1133" s="607"/>
      <c r="S1133" s="607"/>
      <c r="T1133" s="607"/>
      <c r="U1133" s="607"/>
      <c r="V1133" s="607"/>
      <c r="W1133" s="607"/>
      <c r="X1133" s="607"/>
      <c r="Y1133" s="607"/>
      <c r="Z1133" s="607"/>
      <c r="AA1133" s="607"/>
      <c r="AB1133" s="607"/>
      <c r="AC1133" s="607"/>
      <c r="AD1133" s="607"/>
      <c r="AE1133" s="607"/>
      <c r="AF1133" s="607"/>
      <c r="AG1133" s="607"/>
      <c r="AH1133" s="607"/>
      <c r="AI1133" s="607"/>
      <c r="AJ1133" s="607"/>
      <c r="AK1133" s="607"/>
      <c r="AL1133" s="607"/>
      <c r="AM1133" s="607"/>
      <c r="AN1133" s="607"/>
      <c r="AO1133" s="358">
        <v>8</v>
      </c>
      <c r="AP1133" s="359"/>
      <c r="AQ1133" s="359"/>
      <c r="AR1133" s="359"/>
      <c r="AS1133" s="359"/>
      <c r="AT1133" s="359"/>
      <c r="AU1133" s="359"/>
      <c r="AV1133" s="359"/>
      <c r="AW1133" s="359"/>
      <c r="AX1133" s="359"/>
      <c r="AY1133" s="359"/>
      <c r="AZ1133" s="359"/>
      <c r="BA1133" s="359"/>
      <c r="BB1133" s="359"/>
      <c r="BC1133" s="359"/>
      <c r="BD1133" s="359"/>
      <c r="BE1133" s="359"/>
      <c r="BF1133" s="359"/>
      <c r="BG1133" s="359"/>
      <c r="BH1133" s="359"/>
      <c r="BI1133" s="360"/>
      <c r="BJ1133" s="237">
        <v>0</v>
      </c>
      <c r="BK1133" s="238"/>
      <c r="BL1133" s="238"/>
      <c r="BM1133" s="238"/>
      <c r="BN1133" s="238"/>
      <c r="BO1133" s="238"/>
      <c r="BP1133" s="238"/>
      <c r="BQ1133" s="238"/>
      <c r="BR1133" s="238"/>
      <c r="BS1133" s="238"/>
      <c r="BT1133" s="238"/>
      <c r="BU1133" s="238"/>
      <c r="BV1133" s="238"/>
      <c r="BW1133" s="238"/>
      <c r="BX1133" s="238"/>
      <c r="BY1133" s="238"/>
      <c r="BZ1133" s="238"/>
      <c r="CA1133" s="238"/>
      <c r="CB1133" s="238"/>
      <c r="CC1133" s="238"/>
      <c r="CD1133" s="239"/>
      <c r="CE1133" s="358">
        <v>8</v>
      </c>
      <c r="CF1133" s="359"/>
      <c r="CG1133" s="359"/>
      <c r="CH1133" s="359"/>
      <c r="CI1133" s="359"/>
      <c r="CJ1133" s="359"/>
      <c r="CK1133" s="359"/>
      <c r="CL1133" s="359"/>
      <c r="CM1133" s="359"/>
      <c r="CN1133" s="360"/>
    </row>
    <row r="1134" spans="4:92" ht="14.25" customHeight="1" x14ac:dyDescent="0.35">
      <c r="D1134" s="607" t="s">
        <v>1032</v>
      </c>
      <c r="E1134" s="607"/>
      <c r="F1134" s="607"/>
      <c r="G1134" s="607"/>
      <c r="H1134" s="607"/>
      <c r="I1134" s="607"/>
      <c r="J1134" s="607"/>
      <c r="K1134" s="607"/>
      <c r="L1134" s="607"/>
      <c r="M1134" s="607"/>
      <c r="N1134" s="607"/>
      <c r="O1134" s="607"/>
      <c r="P1134" s="607"/>
      <c r="Q1134" s="607"/>
      <c r="R1134" s="607"/>
      <c r="S1134" s="607"/>
      <c r="T1134" s="607"/>
      <c r="U1134" s="607"/>
      <c r="V1134" s="607"/>
      <c r="W1134" s="607"/>
      <c r="X1134" s="607"/>
      <c r="Y1134" s="607"/>
      <c r="Z1134" s="607"/>
      <c r="AA1134" s="607"/>
      <c r="AB1134" s="607"/>
      <c r="AC1134" s="607"/>
      <c r="AD1134" s="607"/>
      <c r="AE1134" s="607"/>
      <c r="AF1134" s="607"/>
      <c r="AG1134" s="607"/>
      <c r="AH1134" s="607"/>
      <c r="AI1134" s="607"/>
      <c r="AJ1134" s="607"/>
      <c r="AK1134" s="607"/>
      <c r="AL1134" s="607"/>
      <c r="AM1134" s="607"/>
      <c r="AN1134" s="607"/>
      <c r="AO1134" s="358">
        <v>16</v>
      </c>
      <c r="AP1134" s="359"/>
      <c r="AQ1134" s="359"/>
      <c r="AR1134" s="359"/>
      <c r="AS1134" s="359"/>
      <c r="AT1134" s="359"/>
      <c r="AU1134" s="359"/>
      <c r="AV1134" s="359"/>
      <c r="AW1134" s="359"/>
      <c r="AX1134" s="359"/>
      <c r="AY1134" s="359"/>
      <c r="AZ1134" s="359"/>
      <c r="BA1134" s="359"/>
      <c r="BB1134" s="359"/>
      <c r="BC1134" s="359"/>
      <c r="BD1134" s="359"/>
      <c r="BE1134" s="359"/>
      <c r="BF1134" s="359"/>
      <c r="BG1134" s="359"/>
      <c r="BH1134" s="359"/>
      <c r="BI1134" s="360"/>
      <c r="BJ1134" s="237">
        <v>0</v>
      </c>
      <c r="BK1134" s="238"/>
      <c r="BL1134" s="238"/>
      <c r="BM1134" s="238"/>
      <c r="BN1134" s="238"/>
      <c r="BO1134" s="238"/>
      <c r="BP1134" s="238"/>
      <c r="BQ1134" s="238"/>
      <c r="BR1134" s="238"/>
      <c r="BS1134" s="238"/>
      <c r="BT1134" s="238"/>
      <c r="BU1134" s="238"/>
      <c r="BV1134" s="238"/>
      <c r="BW1134" s="238"/>
      <c r="BX1134" s="238"/>
      <c r="BY1134" s="238"/>
      <c r="BZ1134" s="238"/>
      <c r="CA1134" s="238"/>
      <c r="CB1134" s="238"/>
      <c r="CC1134" s="238"/>
      <c r="CD1134" s="239"/>
      <c r="CE1134" s="358">
        <v>16</v>
      </c>
      <c r="CF1134" s="359"/>
      <c r="CG1134" s="359"/>
      <c r="CH1134" s="359"/>
      <c r="CI1134" s="359"/>
      <c r="CJ1134" s="359"/>
      <c r="CK1134" s="359"/>
      <c r="CL1134" s="359"/>
      <c r="CM1134" s="359"/>
      <c r="CN1134" s="360"/>
    </row>
    <row r="1135" spans="4:92" ht="14.25" customHeight="1" x14ac:dyDescent="0.35">
      <c r="D1135" s="607" t="s">
        <v>1033</v>
      </c>
      <c r="E1135" s="607"/>
      <c r="F1135" s="607"/>
      <c r="G1135" s="607"/>
      <c r="H1135" s="607"/>
      <c r="I1135" s="607"/>
      <c r="J1135" s="607"/>
      <c r="K1135" s="607"/>
      <c r="L1135" s="607"/>
      <c r="M1135" s="607"/>
      <c r="N1135" s="607"/>
      <c r="O1135" s="607"/>
      <c r="P1135" s="607"/>
      <c r="Q1135" s="607"/>
      <c r="R1135" s="607"/>
      <c r="S1135" s="607"/>
      <c r="T1135" s="607"/>
      <c r="U1135" s="607"/>
      <c r="V1135" s="607"/>
      <c r="W1135" s="607"/>
      <c r="X1135" s="607"/>
      <c r="Y1135" s="607"/>
      <c r="Z1135" s="607"/>
      <c r="AA1135" s="607"/>
      <c r="AB1135" s="607"/>
      <c r="AC1135" s="607"/>
      <c r="AD1135" s="607"/>
      <c r="AE1135" s="607"/>
      <c r="AF1135" s="607"/>
      <c r="AG1135" s="607"/>
      <c r="AH1135" s="607"/>
      <c r="AI1135" s="607"/>
      <c r="AJ1135" s="607"/>
      <c r="AK1135" s="607"/>
      <c r="AL1135" s="607"/>
      <c r="AM1135" s="607"/>
      <c r="AN1135" s="607"/>
      <c r="AO1135" s="358">
        <v>1</v>
      </c>
      <c r="AP1135" s="359"/>
      <c r="AQ1135" s="359"/>
      <c r="AR1135" s="359"/>
      <c r="AS1135" s="359"/>
      <c r="AT1135" s="359"/>
      <c r="AU1135" s="359"/>
      <c r="AV1135" s="359"/>
      <c r="AW1135" s="359"/>
      <c r="AX1135" s="359"/>
      <c r="AY1135" s="359"/>
      <c r="AZ1135" s="359"/>
      <c r="BA1135" s="359"/>
      <c r="BB1135" s="359"/>
      <c r="BC1135" s="359"/>
      <c r="BD1135" s="359"/>
      <c r="BE1135" s="359"/>
      <c r="BF1135" s="359"/>
      <c r="BG1135" s="359"/>
      <c r="BH1135" s="359"/>
      <c r="BI1135" s="360"/>
      <c r="BJ1135" s="237">
        <v>0</v>
      </c>
      <c r="BK1135" s="238"/>
      <c r="BL1135" s="238"/>
      <c r="BM1135" s="238"/>
      <c r="BN1135" s="238"/>
      <c r="BO1135" s="238"/>
      <c r="BP1135" s="238"/>
      <c r="BQ1135" s="238"/>
      <c r="BR1135" s="238"/>
      <c r="BS1135" s="238"/>
      <c r="BT1135" s="238"/>
      <c r="BU1135" s="238"/>
      <c r="BV1135" s="238"/>
      <c r="BW1135" s="238"/>
      <c r="BX1135" s="238"/>
      <c r="BY1135" s="238"/>
      <c r="BZ1135" s="238"/>
      <c r="CA1135" s="238"/>
      <c r="CB1135" s="238"/>
      <c r="CC1135" s="238"/>
      <c r="CD1135" s="239"/>
      <c r="CE1135" s="358">
        <v>1</v>
      </c>
      <c r="CF1135" s="359"/>
      <c r="CG1135" s="359"/>
      <c r="CH1135" s="359"/>
      <c r="CI1135" s="359"/>
      <c r="CJ1135" s="359"/>
      <c r="CK1135" s="359"/>
      <c r="CL1135" s="359"/>
      <c r="CM1135" s="359"/>
      <c r="CN1135" s="360"/>
    </row>
    <row r="1136" spans="4:92" ht="14.25" customHeight="1" x14ac:dyDescent="0.35">
      <c r="D1136" s="607" t="s">
        <v>1034</v>
      </c>
      <c r="E1136" s="607"/>
      <c r="F1136" s="607"/>
      <c r="G1136" s="607"/>
      <c r="H1136" s="607"/>
      <c r="I1136" s="607"/>
      <c r="J1136" s="607"/>
      <c r="K1136" s="607"/>
      <c r="L1136" s="607"/>
      <c r="M1136" s="607"/>
      <c r="N1136" s="607"/>
      <c r="O1136" s="607"/>
      <c r="P1136" s="607"/>
      <c r="Q1136" s="607"/>
      <c r="R1136" s="607"/>
      <c r="S1136" s="607"/>
      <c r="T1136" s="607"/>
      <c r="U1136" s="607"/>
      <c r="V1136" s="607"/>
      <c r="W1136" s="607"/>
      <c r="X1136" s="607"/>
      <c r="Y1136" s="607"/>
      <c r="Z1136" s="607"/>
      <c r="AA1136" s="607"/>
      <c r="AB1136" s="607"/>
      <c r="AC1136" s="607"/>
      <c r="AD1136" s="607"/>
      <c r="AE1136" s="607"/>
      <c r="AF1136" s="607"/>
      <c r="AG1136" s="607"/>
      <c r="AH1136" s="607"/>
      <c r="AI1136" s="607"/>
      <c r="AJ1136" s="607"/>
      <c r="AK1136" s="607"/>
      <c r="AL1136" s="607"/>
      <c r="AM1136" s="607"/>
      <c r="AN1136" s="607"/>
      <c r="AO1136" s="358">
        <v>21</v>
      </c>
      <c r="AP1136" s="359"/>
      <c r="AQ1136" s="359"/>
      <c r="AR1136" s="359"/>
      <c r="AS1136" s="359"/>
      <c r="AT1136" s="359"/>
      <c r="AU1136" s="359"/>
      <c r="AV1136" s="359"/>
      <c r="AW1136" s="359"/>
      <c r="AX1136" s="359"/>
      <c r="AY1136" s="359"/>
      <c r="AZ1136" s="359"/>
      <c r="BA1136" s="359"/>
      <c r="BB1136" s="359"/>
      <c r="BC1136" s="359"/>
      <c r="BD1136" s="359"/>
      <c r="BE1136" s="359"/>
      <c r="BF1136" s="359"/>
      <c r="BG1136" s="359"/>
      <c r="BH1136" s="359"/>
      <c r="BI1136" s="360"/>
      <c r="BJ1136" s="237">
        <v>0</v>
      </c>
      <c r="BK1136" s="238"/>
      <c r="BL1136" s="238"/>
      <c r="BM1136" s="238"/>
      <c r="BN1136" s="238"/>
      <c r="BO1136" s="238"/>
      <c r="BP1136" s="238"/>
      <c r="BQ1136" s="238"/>
      <c r="BR1136" s="238"/>
      <c r="BS1136" s="238"/>
      <c r="BT1136" s="238"/>
      <c r="BU1136" s="238"/>
      <c r="BV1136" s="238"/>
      <c r="BW1136" s="238"/>
      <c r="BX1136" s="238"/>
      <c r="BY1136" s="238"/>
      <c r="BZ1136" s="238"/>
      <c r="CA1136" s="238"/>
      <c r="CB1136" s="238"/>
      <c r="CC1136" s="238"/>
      <c r="CD1136" s="239"/>
      <c r="CE1136" s="358">
        <v>21</v>
      </c>
      <c r="CF1136" s="359"/>
      <c r="CG1136" s="359"/>
      <c r="CH1136" s="359"/>
      <c r="CI1136" s="359"/>
      <c r="CJ1136" s="359"/>
      <c r="CK1136" s="359"/>
      <c r="CL1136" s="359"/>
      <c r="CM1136" s="359"/>
      <c r="CN1136" s="360"/>
    </row>
    <row r="1137" spans="4:92" ht="14.25" customHeight="1" x14ac:dyDescent="0.35">
      <c r="D1137" s="607" t="s">
        <v>1035</v>
      </c>
      <c r="E1137" s="607"/>
      <c r="F1137" s="607"/>
      <c r="G1137" s="607"/>
      <c r="H1137" s="607"/>
      <c r="I1137" s="607"/>
      <c r="J1137" s="607"/>
      <c r="K1137" s="607"/>
      <c r="L1137" s="607"/>
      <c r="M1137" s="607"/>
      <c r="N1137" s="607"/>
      <c r="O1137" s="607"/>
      <c r="P1137" s="607"/>
      <c r="Q1137" s="607"/>
      <c r="R1137" s="607"/>
      <c r="S1137" s="607"/>
      <c r="T1137" s="607"/>
      <c r="U1137" s="607"/>
      <c r="V1137" s="607"/>
      <c r="W1137" s="607"/>
      <c r="X1137" s="607"/>
      <c r="Y1137" s="607"/>
      <c r="Z1137" s="607"/>
      <c r="AA1137" s="607"/>
      <c r="AB1137" s="607"/>
      <c r="AC1137" s="607"/>
      <c r="AD1137" s="607"/>
      <c r="AE1137" s="607"/>
      <c r="AF1137" s="607"/>
      <c r="AG1137" s="607"/>
      <c r="AH1137" s="607"/>
      <c r="AI1137" s="607"/>
      <c r="AJ1137" s="607"/>
      <c r="AK1137" s="607"/>
      <c r="AL1137" s="607"/>
      <c r="AM1137" s="607"/>
      <c r="AN1137" s="607"/>
      <c r="AO1137" s="358">
        <v>2</v>
      </c>
      <c r="AP1137" s="359"/>
      <c r="AQ1137" s="359"/>
      <c r="AR1137" s="359"/>
      <c r="AS1137" s="359"/>
      <c r="AT1137" s="359"/>
      <c r="AU1137" s="359"/>
      <c r="AV1137" s="359"/>
      <c r="AW1137" s="359"/>
      <c r="AX1137" s="359"/>
      <c r="AY1137" s="359"/>
      <c r="AZ1137" s="359"/>
      <c r="BA1137" s="359"/>
      <c r="BB1137" s="359"/>
      <c r="BC1137" s="359"/>
      <c r="BD1137" s="359"/>
      <c r="BE1137" s="359"/>
      <c r="BF1137" s="359"/>
      <c r="BG1137" s="359"/>
      <c r="BH1137" s="359"/>
      <c r="BI1137" s="360"/>
      <c r="BJ1137" s="237">
        <v>0</v>
      </c>
      <c r="BK1137" s="238"/>
      <c r="BL1137" s="238"/>
      <c r="BM1137" s="238"/>
      <c r="BN1137" s="238"/>
      <c r="BO1137" s="238"/>
      <c r="BP1137" s="238"/>
      <c r="BQ1137" s="238"/>
      <c r="BR1137" s="238"/>
      <c r="BS1137" s="238"/>
      <c r="BT1137" s="238"/>
      <c r="BU1137" s="238"/>
      <c r="BV1137" s="238"/>
      <c r="BW1137" s="238"/>
      <c r="BX1137" s="238"/>
      <c r="BY1137" s="238"/>
      <c r="BZ1137" s="238"/>
      <c r="CA1137" s="238"/>
      <c r="CB1137" s="238"/>
      <c r="CC1137" s="238"/>
      <c r="CD1137" s="239"/>
      <c r="CE1137" s="358">
        <v>2</v>
      </c>
      <c r="CF1137" s="359"/>
      <c r="CG1137" s="359"/>
      <c r="CH1137" s="359"/>
      <c r="CI1137" s="359"/>
      <c r="CJ1137" s="359"/>
      <c r="CK1137" s="359"/>
      <c r="CL1137" s="359"/>
      <c r="CM1137" s="359"/>
      <c r="CN1137" s="360"/>
    </row>
    <row r="1138" spans="4:92" ht="14.25" customHeight="1" x14ac:dyDescent="0.35">
      <c r="D1138" s="607" t="s">
        <v>1036</v>
      </c>
      <c r="E1138" s="607"/>
      <c r="F1138" s="607"/>
      <c r="G1138" s="607"/>
      <c r="H1138" s="607"/>
      <c r="I1138" s="607"/>
      <c r="J1138" s="607"/>
      <c r="K1138" s="607"/>
      <c r="L1138" s="607"/>
      <c r="M1138" s="607"/>
      <c r="N1138" s="607"/>
      <c r="O1138" s="607"/>
      <c r="P1138" s="607"/>
      <c r="Q1138" s="607"/>
      <c r="R1138" s="607"/>
      <c r="S1138" s="607"/>
      <c r="T1138" s="607"/>
      <c r="U1138" s="607"/>
      <c r="V1138" s="607"/>
      <c r="W1138" s="607"/>
      <c r="X1138" s="607"/>
      <c r="Y1138" s="607"/>
      <c r="Z1138" s="607"/>
      <c r="AA1138" s="607"/>
      <c r="AB1138" s="607"/>
      <c r="AC1138" s="607"/>
      <c r="AD1138" s="607"/>
      <c r="AE1138" s="607"/>
      <c r="AF1138" s="607"/>
      <c r="AG1138" s="607"/>
      <c r="AH1138" s="607"/>
      <c r="AI1138" s="607"/>
      <c r="AJ1138" s="607"/>
      <c r="AK1138" s="607"/>
      <c r="AL1138" s="607"/>
      <c r="AM1138" s="607"/>
      <c r="AN1138" s="607"/>
      <c r="AO1138" s="358">
        <v>5</v>
      </c>
      <c r="AP1138" s="359"/>
      <c r="AQ1138" s="359"/>
      <c r="AR1138" s="359"/>
      <c r="AS1138" s="359"/>
      <c r="AT1138" s="359"/>
      <c r="AU1138" s="359"/>
      <c r="AV1138" s="359"/>
      <c r="AW1138" s="359"/>
      <c r="AX1138" s="359"/>
      <c r="AY1138" s="359"/>
      <c r="AZ1138" s="359"/>
      <c r="BA1138" s="359"/>
      <c r="BB1138" s="359"/>
      <c r="BC1138" s="359"/>
      <c r="BD1138" s="359"/>
      <c r="BE1138" s="359"/>
      <c r="BF1138" s="359"/>
      <c r="BG1138" s="359"/>
      <c r="BH1138" s="359"/>
      <c r="BI1138" s="360"/>
      <c r="BJ1138" s="237">
        <v>0</v>
      </c>
      <c r="BK1138" s="238"/>
      <c r="BL1138" s="238"/>
      <c r="BM1138" s="238"/>
      <c r="BN1138" s="238"/>
      <c r="BO1138" s="238"/>
      <c r="BP1138" s="238"/>
      <c r="BQ1138" s="238"/>
      <c r="BR1138" s="238"/>
      <c r="BS1138" s="238"/>
      <c r="BT1138" s="238"/>
      <c r="BU1138" s="238"/>
      <c r="BV1138" s="238"/>
      <c r="BW1138" s="238"/>
      <c r="BX1138" s="238"/>
      <c r="BY1138" s="238"/>
      <c r="BZ1138" s="238"/>
      <c r="CA1138" s="238"/>
      <c r="CB1138" s="238"/>
      <c r="CC1138" s="238"/>
      <c r="CD1138" s="239"/>
      <c r="CE1138" s="358">
        <v>5</v>
      </c>
      <c r="CF1138" s="359"/>
      <c r="CG1138" s="359"/>
      <c r="CH1138" s="359"/>
      <c r="CI1138" s="359"/>
      <c r="CJ1138" s="359"/>
      <c r="CK1138" s="359"/>
      <c r="CL1138" s="359"/>
      <c r="CM1138" s="359"/>
      <c r="CN1138" s="360"/>
    </row>
    <row r="1139" spans="4:92" ht="14.25" customHeight="1" x14ac:dyDescent="0.35">
      <c r="D1139" s="607" t="s">
        <v>1037</v>
      </c>
      <c r="E1139" s="607"/>
      <c r="F1139" s="607"/>
      <c r="G1139" s="607"/>
      <c r="H1139" s="607"/>
      <c r="I1139" s="607"/>
      <c r="J1139" s="607"/>
      <c r="K1139" s="607"/>
      <c r="L1139" s="607"/>
      <c r="M1139" s="607"/>
      <c r="N1139" s="607"/>
      <c r="O1139" s="607"/>
      <c r="P1139" s="607"/>
      <c r="Q1139" s="607"/>
      <c r="R1139" s="607"/>
      <c r="S1139" s="607"/>
      <c r="T1139" s="607"/>
      <c r="U1139" s="607"/>
      <c r="V1139" s="607"/>
      <c r="W1139" s="607"/>
      <c r="X1139" s="607"/>
      <c r="Y1139" s="607"/>
      <c r="Z1139" s="607"/>
      <c r="AA1139" s="607"/>
      <c r="AB1139" s="607"/>
      <c r="AC1139" s="607"/>
      <c r="AD1139" s="607"/>
      <c r="AE1139" s="607"/>
      <c r="AF1139" s="607"/>
      <c r="AG1139" s="607"/>
      <c r="AH1139" s="607"/>
      <c r="AI1139" s="607"/>
      <c r="AJ1139" s="607"/>
      <c r="AK1139" s="607"/>
      <c r="AL1139" s="607"/>
      <c r="AM1139" s="607"/>
      <c r="AN1139" s="607"/>
      <c r="AO1139" s="358">
        <v>6</v>
      </c>
      <c r="AP1139" s="359"/>
      <c r="AQ1139" s="359"/>
      <c r="AR1139" s="359"/>
      <c r="AS1139" s="359"/>
      <c r="AT1139" s="359"/>
      <c r="AU1139" s="359"/>
      <c r="AV1139" s="359"/>
      <c r="AW1139" s="359"/>
      <c r="AX1139" s="359"/>
      <c r="AY1139" s="359"/>
      <c r="AZ1139" s="359"/>
      <c r="BA1139" s="359"/>
      <c r="BB1139" s="359"/>
      <c r="BC1139" s="359"/>
      <c r="BD1139" s="359"/>
      <c r="BE1139" s="359"/>
      <c r="BF1139" s="359"/>
      <c r="BG1139" s="359"/>
      <c r="BH1139" s="359"/>
      <c r="BI1139" s="360"/>
      <c r="BJ1139" s="237">
        <v>0</v>
      </c>
      <c r="BK1139" s="238"/>
      <c r="BL1139" s="238"/>
      <c r="BM1139" s="238"/>
      <c r="BN1139" s="238"/>
      <c r="BO1139" s="238"/>
      <c r="BP1139" s="238"/>
      <c r="BQ1139" s="238"/>
      <c r="BR1139" s="238"/>
      <c r="BS1139" s="238"/>
      <c r="BT1139" s="238"/>
      <c r="BU1139" s="238"/>
      <c r="BV1139" s="238"/>
      <c r="BW1139" s="238"/>
      <c r="BX1139" s="238"/>
      <c r="BY1139" s="238"/>
      <c r="BZ1139" s="238"/>
      <c r="CA1139" s="238"/>
      <c r="CB1139" s="238"/>
      <c r="CC1139" s="238"/>
      <c r="CD1139" s="239"/>
      <c r="CE1139" s="358">
        <v>6</v>
      </c>
      <c r="CF1139" s="359"/>
      <c r="CG1139" s="359"/>
      <c r="CH1139" s="359"/>
      <c r="CI1139" s="359"/>
      <c r="CJ1139" s="359"/>
      <c r="CK1139" s="359"/>
      <c r="CL1139" s="359"/>
      <c r="CM1139" s="359"/>
      <c r="CN1139" s="360"/>
    </row>
    <row r="1140" spans="4:92" ht="14.25" customHeight="1" x14ac:dyDescent="0.35">
      <c r="D1140" s="607" t="s">
        <v>1038</v>
      </c>
      <c r="E1140" s="607"/>
      <c r="F1140" s="607"/>
      <c r="G1140" s="607"/>
      <c r="H1140" s="607"/>
      <c r="I1140" s="607"/>
      <c r="J1140" s="607"/>
      <c r="K1140" s="607"/>
      <c r="L1140" s="607"/>
      <c r="M1140" s="607"/>
      <c r="N1140" s="607"/>
      <c r="O1140" s="607"/>
      <c r="P1140" s="607"/>
      <c r="Q1140" s="607"/>
      <c r="R1140" s="607"/>
      <c r="S1140" s="607"/>
      <c r="T1140" s="607"/>
      <c r="U1140" s="607"/>
      <c r="V1140" s="607"/>
      <c r="W1140" s="607"/>
      <c r="X1140" s="607"/>
      <c r="Y1140" s="607"/>
      <c r="Z1140" s="607"/>
      <c r="AA1140" s="607"/>
      <c r="AB1140" s="607"/>
      <c r="AC1140" s="607"/>
      <c r="AD1140" s="607"/>
      <c r="AE1140" s="607"/>
      <c r="AF1140" s="607"/>
      <c r="AG1140" s="607"/>
      <c r="AH1140" s="607"/>
      <c r="AI1140" s="607"/>
      <c r="AJ1140" s="607"/>
      <c r="AK1140" s="607"/>
      <c r="AL1140" s="607"/>
      <c r="AM1140" s="607"/>
      <c r="AN1140" s="607"/>
      <c r="AO1140" s="358">
        <v>15</v>
      </c>
      <c r="AP1140" s="359"/>
      <c r="AQ1140" s="359"/>
      <c r="AR1140" s="359"/>
      <c r="AS1140" s="359"/>
      <c r="AT1140" s="359"/>
      <c r="AU1140" s="359"/>
      <c r="AV1140" s="359"/>
      <c r="AW1140" s="359"/>
      <c r="AX1140" s="359"/>
      <c r="AY1140" s="359"/>
      <c r="AZ1140" s="359"/>
      <c r="BA1140" s="359"/>
      <c r="BB1140" s="359"/>
      <c r="BC1140" s="359"/>
      <c r="BD1140" s="359"/>
      <c r="BE1140" s="359"/>
      <c r="BF1140" s="359"/>
      <c r="BG1140" s="359"/>
      <c r="BH1140" s="359"/>
      <c r="BI1140" s="360"/>
      <c r="BJ1140" s="237">
        <v>0</v>
      </c>
      <c r="BK1140" s="238"/>
      <c r="BL1140" s="238"/>
      <c r="BM1140" s="238"/>
      <c r="BN1140" s="238"/>
      <c r="BO1140" s="238"/>
      <c r="BP1140" s="238"/>
      <c r="BQ1140" s="238"/>
      <c r="BR1140" s="238"/>
      <c r="BS1140" s="238"/>
      <c r="BT1140" s="238"/>
      <c r="BU1140" s="238"/>
      <c r="BV1140" s="238"/>
      <c r="BW1140" s="238"/>
      <c r="BX1140" s="238"/>
      <c r="BY1140" s="238"/>
      <c r="BZ1140" s="238"/>
      <c r="CA1140" s="238"/>
      <c r="CB1140" s="238"/>
      <c r="CC1140" s="238"/>
      <c r="CD1140" s="239"/>
      <c r="CE1140" s="358">
        <v>15</v>
      </c>
      <c r="CF1140" s="359"/>
      <c r="CG1140" s="359"/>
      <c r="CH1140" s="359"/>
      <c r="CI1140" s="359"/>
      <c r="CJ1140" s="359"/>
      <c r="CK1140" s="359"/>
      <c r="CL1140" s="359"/>
      <c r="CM1140" s="359"/>
      <c r="CN1140" s="360"/>
    </row>
    <row r="1141" spans="4:92" ht="14.25" customHeight="1" x14ac:dyDescent="0.35">
      <c r="D1141" s="607" t="s">
        <v>1039</v>
      </c>
      <c r="E1141" s="607"/>
      <c r="F1141" s="607"/>
      <c r="G1141" s="607"/>
      <c r="H1141" s="607"/>
      <c r="I1141" s="607"/>
      <c r="J1141" s="607"/>
      <c r="K1141" s="607"/>
      <c r="L1141" s="607"/>
      <c r="M1141" s="607"/>
      <c r="N1141" s="607"/>
      <c r="O1141" s="607"/>
      <c r="P1141" s="607"/>
      <c r="Q1141" s="607"/>
      <c r="R1141" s="607"/>
      <c r="S1141" s="607"/>
      <c r="T1141" s="607"/>
      <c r="U1141" s="607"/>
      <c r="V1141" s="607"/>
      <c r="W1141" s="607"/>
      <c r="X1141" s="607"/>
      <c r="Y1141" s="607"/>
      <c r="Z1141" s="607"/>
      <c r="AA1141" s="607"/>
      <c r="AB1141" s="607"/>
      <c r="AC1141" s="607"/>
      <c r="AD1141" s="607"/>
      <c r="AE1141" s="607"/>
      <c r="AF1141" s="607"/>
      <c r="AG1141" s="607"/>
      <c r="AH1141" s="607"/>
      <c r="AI1141" s="607"/>
      <c r="AJ1141" s="607"/>
      <c r="AK1141" s="607"/>
      <c r="AL1141" s="607"/>
      <c r="AM1141" s="607"/>
      <c r="AN1141" s="607"/>
      <c r="AO1141" s="358">
        <v>1</v>
      </c>
      <c r="AP1141" s="359"/>
      <c r="AQ1141" s="359"/>
      <c r="AR1141" s="359"/>
      <c r="AS1141" s="359"/>
      <c r="AT1141" s="359"/>
      <c r="AU1141" s="359"/>
      <c r="AV1141" s="359"/>
      <c r="AW1141" s="359"/>
      <c r="AX1141" s="359"/>
      <c r="AY1141" s="359"/>
      <c r="AZ1141" s="359"/>
      <c r="BA1141" s="359"/>
      <c r="BB1141" s="359"/>
      <c r="BC1141" s="359"/>
      <c r="BD1141" s="359"/>
      <c r="BE1141" s="359"/>
      <c r="BF1141" s="359"/>
      <c r="BG1141" s="359"/>
      <c r="BH1141" s="359"/>
      <c r="BI1141" s="360"/>
      <c r="BJ1141" s="237">
        <v>0</v>
      </c>
      <c r="BK1141" s="238"/>
      <c r="BL1141" s="238"/>
      <c r="BM1141" s="238"/>
      <c r="BN1141" s="238"/>
      <c r="BO1141" s="238"/>
      <c r="BP1141" s="238"/>
      <c r="BQ1141" s="238"/>
      <c r="BR1141" s="238"/>
      <c r="BS1141" s="238"/>
      <c r="BT1141" s="238"/>
      <c r="BU1141" s="238"/>
      <c r="BV1141" s="238"/>
      <c r="BW1141" s="238"/>
      <c r="BX1141" s="238"/>
      <c r="BY1141" s="238"/>
      <c r="BZ1141" s="238"/>
      <c r="CA1141" s="238"/>
      <c r="CB1141" s="238"/>
      <c r="CC1141" s="238"/>
      <c r="CD1141" s="239"/>
      <c r="CE1141" s="358">
        <v>1</v>
      </c>
      <c r="CF1141" s="359"/>
      <c r="CG1141" s="359"/>
      <c r="CH1141" s="359"/>
      <c r="CI1141" s="359"/>
      <c r="CJ1141" s="359"/>
      <c r="CK1141" s="359"/>
      <c r="CL1141" s="359"/>
      <c r="CM1141" s="359"/>
      <c r="CN1141" s="360"/>
    </row>
    <row r="1142" spans="4:92" ht="14.25" customHeight="1" x14ac:dyDescent="0.35">
      <c r="D1142" s="607" t="s">
        <v>1040</v>
      </c>
      <c r="E1142" s="607"/>
      <c r="F1142" s="607"/>
      <c r="G1142" s="607"/>
      <c r="H1142" s="607"/>
      <c r="I1142" s="607"/>
      <c r="J1142" s="607"/>
      <c r="K1142" s="607"/>
      <c r="L1142" s="607"/>
      <c r="M1142" s="607"/>
      <c r="N1142" s="607"/>
      <c r="O1142" s="607"/>
      <c r="P1142" s="607"/>
      <c r="Q1142" s="607"/>
      <c r="R1142" s="607"/>
      <c r="S1142" s="607"/>
      <c r="T1142" s="607"/>
      <c r="U1142" s="607"/>
      <c r="V1142" s="607"/>
      <c r="W1142" s="607"/>
      <c r="X1142" s="607"/>
      <c r="Y1142" s="607"/>
      <c r="Z1142" s="607"/>
      <c r="AA1142" s="607"/>
      <c r="AB1142" s="607"/>
      <c r="AC1142" s="607"/>
      <c r="AD1142" s="607"/>
      <c r="AE1142" s="607"/>
      <c r="AF1142" s="607"/>
      <c r="AG1142" s="607"/>
      <c r="AH1142" s="607"/>
      <c r="AI1142" s="607"/>
      <c r="AJ1142" s="607"/>
      <c r="AK1142" s="607"/>
      <c r="AL1142" s="607"/>
      <c r="AM1142" s="607"/>
      <c r="AN1142" s="607"/>
      <c r="AO1142" s="358">
        <v>25</v>
      </c>
      <c r="AP1142" s="359"/>
      <c r="AQ1142" s="359"/>
      <c r="AR1142" s="359"/>
      <c r="AS1142" s="359"/>
      <c r="AT1142" s="359"/>
      <c r="AU1142" s="359"/>
      <c r="AV1142" s="359"/>
      <c r="AW1142" s="359"/>
      <c r="AX1142" s="359"/>
      <c r="AY1142" s="359"/>
      <c r="AZ1142" s="359"/>
      <c r="BA1142" s="359"/>
      <c r="BB1142" s="359"/>
      <c r="BC1142" s="359"/>
      <c r="BD1142" s="359"/>
      <c r="BE1142" s="359"/>
      <c r="BF1142" s="359"/>
      <c r="BG1142" s="359"/>
      <c r="BH1142" s="359"/>
      <c r="BI1142" s="360"/>
      <c r="BJ1142" s="237">
        <v>0</v>
      </c>
      <c r="BK1142" s="238"/>
      <c r="BL1142" s="238"/>
      <c r="BM1142" s="238"/>
      <c r="BN1142" s="238"/>
      <c r="BO1142" s="238"/>
      <c r="BP1142" s="238"/>
      <c r="BQ1142" s="238"/>
      <c r="BR1142" s="238"/>
      <c r="BS1142" s="238"/>
      <c r="BT1142" s="238"/>
      <c r="BU1142" s="238"/>
      <c r="BV1142" s="238"/>
      <c r="BW1142" s="238"/>
      <c r="BX1142" s="238"/>
      <c r="BY1142" s="238"/>
      <c r="BZ1142" s="238"/>
      <c r="CA1142" s="238"/>
      <c r="CB1142" s="238"/>
      <c r="CC1142" s="238"/>
      <c r="CD1142" s="239"/>
      <c r="CE1142" s="358">
        <v>25</v>
      </c>
      <c r="CF1142" s="359"/>
      <c r="CG1142" s="359"/>
      <c r="CH1142" s="359"/>
      <c r="CI1142" s="359"/>
      <c r="CJ1142" s="359"/>
      <c r="CK1142" s="359"/>
      <c r="CL1142" s="359"/>
      <c r="CM1142" s="359"/>
      <c r="CN1142" s="360"/>
    </row>
    <row r="1143" spans="4:92" ht="14.25" customHeight="1" x14ac:dyDescent="0.35">
      <c r="D1143" s="607" t="s">
        <v>1041</v>
      </c>
      <c r="E1143" s="607"/>
      <c r="F1143" s="607"/>
      <c r="G1143" s="607"/>
      <c r="H1143" s="607"/>
      <c r="I1143" s="607"/>
      <c r="J1143" s="607"/>
      <c r="K1143" s="607"/>
      <c r="L1143" s="607"/>
      <c r="M1143" s="607"/>
      <c r="N1143" s="607"/>
      <c r="O1143" s="607"/>
      <c r="P1143" s="607"/>
      <c r="Q1143" s="607"/>
      <c r="R1143" s="607"/>
      <c r="S1143" s="607"/>
      <c r="T1143" s="607"/>
      <c r="U1143" s="607"/>
      <c r="V1143" s="607"/>
      <c r="W1143" s="607"/>
      <c r="X1143" s="607"/>
      <c r="Y1143" s="607"/>
      <c r="Z1143" s="607"/>
      <c r="AA1143" s="607"/>
      <c r="AB1143" s="607"/>
      <c r="AC1143" s="607"/>
      <c r="AD1143" s="607"/>
      <c r="AE1143" s="607"/>
      <c r="AF1143" s="607"/>
      <c r="AG1143" s="607"/>
      <c r="AH1143" s="607"/>
      <c r="AI1143" s="607"/>
      <c r="AJ1143" s="607"/>
      <c r="AK1143" s="607"/>
      <c r="AL1143" s="607"/>
      <c r="AM1143" s="607"/>
      <c r="AN1143" s="607"/>
      <c r="AO1143" s="358">
        <v>1</v>
      </c>
      <c r="AP1143" s="359"/>
      <c r="AQ1143" s="359"/>
      <c r="AR1143" s="359"/>
      <c r="AS1143" s="359"/>
      <c r="AT1143" s="359"/>
      <c r="AU1143" s="359"/>
      <c r="AV1143" s="359"/>
      <c r="AW1143" s="359"/>
      <c r="AX1143" s="359"/>
      <c r="AY1143" s="359"/>
      <c r="AZ1143" s="359"/>
      <c r="BA1143" s="359"/>
      <c r="BB1143" s="359"/>
      <c r="BC1143" s="359"/>
      <c r="BD1143" s="359"/>
      <c r="BE1143" s="359"/>
      <c r="BF1143" s="359"/>
      <c r="BG1143" s="359"/>
      <c r="BH1143" s="359"/>
      <c r="BI1143" s="360"/>
      <c r="BJ1143" s="237">
        <v>0</v>
      </c>
      <c r="BK1143" s="238"/>
      <c r="BL1143" s="238"/>
      <c r="BM1143" s="238"/>
      <c r="BN1143" s="238"/>
      <c r="BO1143" s="238"/>
      <c r="BP1143" s="238"/>
      <c r="BQ1143" s="238"/>
      <c r="BR1143" s="238"/>
      <c r="BS1143" s="238"/>
      <c r="BT1143" s="238"/>
      <c r="BU1143" s="238"/>
      <c r="BV1143" s="238"/>
      <c r="BW1143" s="238"/>
      <c r="BX1143" s="238"/>
      <c r="BY1143" s="238"/>
      <c r="BZ1143" s="238"/>
      <c r="CA1143" s="238"/>
      <c r="CB1143" s="238"/>
      <c r="CC1143" s="238"/>
      <c r="CD1143" s="239"/>
      <c r="CE1143" s="358">
        <v>1</v>
      </c>
      <c r="CF1143" s="359"/>
      <c r="CG1143" s="359"/>
      <c r="CH1143" s="359"/>
      <c r="CI1143" s="359"/>
      <c r="CJ1143" s="359"/>
      <c r="CK1143" s="359"/>
      <c r="CL1143" s="359"/>
      <c r="CM1143" s="359"/>
      <c r="CN1143" s="360"/>
    </row>
    <row r="1144" spans="4:92" ht="14.25" customHeight="1" x14ac:dyDescent="0.35">
      <c r="D1144" s="607" t="s">
        <v>1042</v>
      </c>
      <c r="E1144" s="607"/>
      <c r="F1144" s="607"/>
      <c r="G1144" s="607"/>
      <c r="H1144" s="607"/>
      <c r="I1144" s="607"/>
      <c r="J1144" s="607"/>
      <c r="K1144" s="607"/>
      <c r="L1144" s="607"/>
      <c r="M1144" s="607"/>
      <c r="N1144" s="607"/>
      <c r="O1144" s="607"/>
      <c r="P1144" s="607"/>
      <c r="Q1144" s="607"/>
      <c r="R1144" s="607"/>
      <c r="S1144" s="607"/>
      <c r="T1144" s="607"/>
      <c r="U1144" s="607"/>
      <c r="V1144" s="607"/>
      <c r="W1144" s="607"/>
      <c r="X1144" s="607"/>
      <c r="Y1144" s="607"/>
      <c r="Z1144" s="607"/>
      <c r="AA1144" s="607"/>
      <c r="AB1144" s="607"/>
      <c r="AC1144" s="607"/>
      <c r="AD1144" s="607"/>
      <c r="AE1144" s="607"/>
      <c r="AF1144" s="607"/>
      <c r="AG1144" s="607"/>
      <c r="AH1144" s="607"/>
      <c r="AI1144" s="607"/>
      <c r="AJ1144" s="607"/>
      <c r="AK1144" s="607"/>
      <c r="AL1144" s="607"/>
      <c r="AM1144" s="607"/>
      <c r="AN1144" s="607"/>
      <c r="AO1144" s="358">
        <v>3</v>
      </c>
      <c r="AP1144" s="359"/>
      <c r="AQ1144" s="359"/>
      <c r="AR1144" s="359"/>
      <c r="AS1144" s="359"/>
      <c r="AT1144" s="359"/>
      <c r="AU1144" s="359"/>
      <c r="AV1144" s="359"/>
      <c r="AW1144" s="359"/>
      <c r="AX1144" s="359"/>
      <c r="AY1144" s="359"/>
      <c r="AZ1144" s="359"/>
      <c r="BA1144" s="359"/>
      <c r="BB1144" s="359"/>
      <c r="BC1144" s="359"/>
      <c r="BD1144" s="359"/>
      <c r="BE1144" s="359"/>
      <c r="BF1144" s="359"/>
      <c r="BG1144" s="359"/>
      <c r="BH1144" s="359"/>
      <c r="BI1144" s="360"/>
      <c r="BJ1144" s="237">
        <v>0</v>
      </c>
      <c r="BK1144" s="238"/>
      <c r="BL1144" s="238"/>
      <c r="BM1144" s="238"/>
      <c r="BN1144" s="238"/>
      <c r="BO1144" s="238"/>
      <c r="BP1144" s="238"/>
      <c r="BQ1144" s="238"/>
      <c r="BR1144" s="238"/>
      <c r="BS1144" s="238"/>
      <c r="BT1144" s="238"/>
      <c r="BU1144" s="238"/>
      <c r="BV1144" s="238"/>
      <c r="BW1144" s="238"/>
      <c r="BX1144" s="238"/>
      <c r="BY1144" s="238"/>
      <c r="BZ1144" s="238"/>
      <c r="CA1144" s="238"/>
      <c r="CB1144" s="238"/>
      <c r="CC1144" s="238"/>
      <c r="CD1144" s="239"/>
      <c r="CE1144" s="358">
        <v>3</v>
      </c>
      <c r="CF1144" s="359"/>
      <c r="CG1144" s="359"/>
      <c r="CH1144" s="359"/>
      <c r="CI1144" s="359"/>
      <c r="CJ1144" s="359"/>
      <c r="CK1144" s="359"/>
      <c r="CL1144" s="359"/>
      <c r="CM1144" s="359"/>
      <c r="CN1144" s="360"/>
    </row>
    <row r="1145" spans="4:92" ht="14.25" customHeight="1" x14ac:dyDescent="0.35">
      <c r="D1145" s="607" t="s">
        <v>1043</v>
      </c>
      <c r="E1145" s="607"/>
      <c r="F1145" s="607"/>
      <c r="G1145" s="607"/>
      <c r="H1145" s="607"/>
      <c r="I1145" s="607"/>
      <c r="J1145" s="607"/>
      <c r="K1145" s="607"/>
      <c r="L1145" s="607"/>
      <c r="M1145" s="607"/>
      <c r="N1145" s="607"/>
      <c r="O1145" s="607"/>
      <c r="P1145" s="607"/>
      <c r="Q1145" s="607"/>
      <c r="R1145" s="607"/>
      <c r="S1145" s="607"/>
      <c r="T1145" s="607"/>
      <c r="U1145" s="607"/>
      <c r="V1145" s="607"/>
      <c r="W1145" s="607"/>
      <c r="X1145" s="607"/>
      <c r="Y1145" s="607"/>
      <c r="Z1145" s="607"/>
      <c r="AA1145" s="607"/>
      <c r="AB1145" s="607"/>
      <c r="AC1145" s="607"/>
      <c r="AD1145" s="607"/>
      <c r="AE1145" s="607"/>
      <c r="AF1145" s="607"/>
      <c r="AG1145" s="607"/>
      <c r="AH1145" s="607"/>
      <c r="AI1145" s="607"/>
      <c r="AJ1145" s="607"/>
      <c r="AK1145" s="607"/>
      <c r="AL1145" s="607"/>
      <c r="AM1145" s="607"/>
      <c r="AN1145" s="607"/>
      <c r="AO1145" s="358">
        <v>6</v>
      </c>
      <c r="AP1145" s="359"/>
      <c r="AQ1145" s="359"/>
      <c r="AR1145" s="359"/>
      <c r="AS1145" s="359"/>
      <c r="AT1145" s="359"/>
      <c r="AU1145" s="359"/>
      <c r="AV1145" s="359"/>
      <c r="AW1145" s="359"/>
      <c r="AX1145" s="359"/>
      <c r="AY1145" s="359"/>
      <c r="AZ1145" s="359"/>
      <c r="BA1145" s="359"/>
      <c r="BB1145" s="359"/>
      <c r="BC1145" s="359"/>
      <c r="BD1145" s="359"/>
      <c r="BE1145" s="359"/>
      <c r="BF1145" s="359"/>
      <c r="BG1145" s="359"/>
      <c r="BH1145" s="359"/>
      <c r="BI1145" s="360"/>
      <c r="BJ1145" s="237">
        <v>0</v>
      </c>
      <c r="BK1145" s="238"/>
      <c r="BL1145" s="238"/>
      <c r="BM1145" s="238"/>
      <c r="BN1145" s="238"/>
      <c r="BO1145" s="238"/>
      <c r="BP1145" s="238"/>
      <c r="BQ1145" s="238"/>
      <c r="BR1145" s="238"/>
      <c r="BS1145" s="238"/>
      <c r="BT1145" s="238"/>
      <c r="BU1145" s="238"/>
      <c r="BV1145" s="238"/>
      <c r="BW1145" s="238"/>
      <c r="BX1145" s="238"/>
      <c r="BY1145" s="238"/>
      <c r="BZ1145" s="238"/>
      <c r="CA1145" s="238"/>
      <c r="CB1145" s="238"/>
      <c r="CC1145" s="238"/>
      <c r="CD1145" s="239"/>
      <c r="CE1145" s="358">
        <v>6</v>
      </c>
      <c r="CF1145" s="359"/>
      <c r="CG1145" s="359"/>
      <c r="CH1145" s="359"/>
      <c r="CI1145" s="359"/>
      <c r="CJ1145" s="359"/>
      <c r="CK1145" s="359"/>
      <c r="CL1145" s="359"/>
      <c r="CM1145" s="359"/>
      <c r="CN1145" s="360"/>
    </row>
    <row r="1146" spans="4:92" ht="14.25" customHeight="1" x14ac:dyDescent="0.35">
      <c r="D1146" s="607" t="s">
        <v>1044</v>
      </c>
      <c r="E1146" s="607"/>
      <c r="F1146" s="607"/>
      <c r="G1146" s="607"/>
      <c r="H1146" s="607"/>
      <c r="I1146" s="607"/>
      <c r="J1146" s="607"/>
      <c r="K1146" s="607"/>
      <c r="L1146" s="607"/>
      <c r="M1146" s="607"/>
      <c r="N1146" s="607"/>
      <c r="O1146" s="607"/>
      <c r="P1146" s="607"/>
      <c r="Q1146" s="607"/>
      <c r="R1146" s="607"/>
      <c r="S1146" s="607"/>
      <c r="T1146" s="607"/>
      <c r="U1146" s="607"/>
      <c r="V1146" s="607"/>
      <c r="W1146" s="607"/>
      <c r="X1146" s="607"/>
      <c r="Y1146" s="607"/>
      <c r="Z1146" s="607"/>
      <c r="AA1146" s="607"/>
      <c r="AB1146" s="607"/>
      <c r="AC1146" s="607"/>
      <c r="AD1146" s="607"/>
      <c r="AE1146" s="607"/>
      <c r="AF1146" s="607"/>
      <c r="AG1146" s="607"/>
      <c r="AH1146" s="607"/>
      <c r="AI1146" s="607"/>
      <c r="AJ1146" s="607"/>
      <c r="AK1146" s="607"/>
      <c r="AL1146" s="607"/>
      <c r="AM1146" s="607"/>
      <c r="AN1146" s="607"/>
      <c r="AO1146" s="358">
        <v>2</v>
      </c>
      <c r="AP1146" s="359"/>
      <c r="AQ1146" s="359"/>
      <c r="AR1146" s="359"/>
      <c r="AS1146" s="359"/>
      <c r="AT1146" s="359"/>
      <c r="AU1146" s="359"/>
      <c r="AV1146" s="359"/>
      <c r="AW1146" s="359"/>
      <c r="AX1146" s="359"/>
      <c r="AY1146" s="359"/>
      <c r="AZ1146" s="359"/>
      <c r="BA1146" s="359"/>
      <c r="BB1146" s="359"/>
      <c r="BC1146" s="359"/>
      <c r="BD1146" s="359"/>
      <c r="BE1146" s="359"/>
      <c r="BF1146" s="359"/>
      <c r="BG1146" s="359"/>
      <c r="BH1146" s="359"/>
      <c r="BI1146" s="360"/>
      <c r="BJ1146" s="237">
        <v>0</v>
      </c>
      <c r="BK1146" s="238"/>
      <c r="BL1146" s="238"/>
      <c r="BM1146" s="238"/>
      <c r="BN1146" s="238"/>
      <c r="BO1146" s="238"/>
      <c r="BP1146" s="238"/>
      <c r="BQ1146" s="238"/>
      <c r="BR1146" s="238"/>
      <c r="BS1146" s="238"/>
      <c r="BT1146" s="238"/>
      <c r="BU1146" s="238"/>
      <c r="BV1146" s="238"/>
      <c r="BW1146" s="238"/>
      <c r="BX1146" s="238"/>
      <c r="BY1146" s="238"/>
      <c r="BZ1146" s="238"/>
      <c r="CA1146" s="238"/>
      <c r="CB1146" s="238"/>
      <c r="CC1146" s="238"/>
      <c r="CD1146" s="239"/>
      <c r="CE1146" s="358">
        <v>2</v>
      </c>
      <c r="CF1146" s="359"/>
      <c r="CG1146" s="359"/>
      <c r="CH1146" s="359"/>
      <c r="CI1146" s="359"/>
      <c r="CJ1146" s="359"/>
      <c r="CK1146" s="359"/>
      <c r="CL1146" s="359"/>
      <c r="CM1146" s="359"/>
      <c r="CN1146" s="360"/>
    </row>
    <row r="1147" spans="4:92" ht="14.25" customHeight="1" x14ac:dyDescent="0.35">
      <c r="D1147" s="607" t="s">
        <v>1045</v>
      </c>
      <c r="E1147" s="607"/>
      <c r="F1147" s="607"/>
      <c r="G1147" s="607"/>
      <c r="H1147" s="607"/>
      <c r="I1147" s="607"/>
      <c r="J1147" s="607"/>
      <c r="K1147" s="607"/>
      <c r="L1147" s="607"/>
      <c r="M1147" s="607"/>
      <c r="N1147" s="607"/>
      <c r="O1147" s="607"/>
      <c r="P1147" s="607"/>
      <c r="Q1147" s="607"/>
      <c r="R1147" s="607"/>
      <c r="S1147" s="607"/>
      <c r="T1147" s="607"/>
      <c r="U1147" s="607"/>
      <c r="V1147" s="607"/>
      <c r="W1147" s="607"/>
      <c r="X1147" s="607"/>
      <c r="Y1147" s="607"/>
      <c r="Z1147" s="607"/>
      <c r="AA1147" s="607"/>
      <c r="AB1147" s="607"/>
      <c r="AC1147" s="607"/>
      <c r="AD1147" s="607"/>
      <c r="AE1147" s="607"/>
      <c r="AF1147" s="607"/>
      <c r="AG1147" s="607"/>
      <c r="AH1147" s="607"/>
      <c r="AI1147" s="607"/>
      <c r="AJ1147" s="607"/>
      <c r="AK1147" s="607"/>
      <c r="AL1147" s="607"/>
      <c r="AM1147" s="607"/>
      <c r="AN1147" s="607"/>
      <c r="AO1147" s="358">
        <v>4</v>
      </c>
      <c r="AP1147" s="359"/>
      <c r="AQ1147" s="359"/>
      <c r="AR1147" s="359"/>
      <c r="AS1147" s="359"/>
      <c r="AT1147" s="359"/>
      <c r="AU1147" s="359"/>
      <c r="AV1147" s="359"/>
      <c r="AW1147" s="359"/>
      <c r="AX1147" s="359"/>
      <c r="AY1147" s="359"/>
      <c r="AZ1147" s="359"/>
      <c r="BA1147" s="359"/>
      <c r="BB1147" s="359"/>
      <c r="BC1147" s="359"/>
      <c r="BD1147" s="359"/>
      <c r="BE1147" s="359"/>
      <c r="BF1147" s="359"/>
      <c r="BG1147" s="359"/>
      <c r="BH1147" s="359"/>
      <c r="BI1147" s="360"/>
      <c r="BJ1147" s="237">
        <v>0</v>
      </c>
      <c r="BK1147" s="238"/>
      <c r="BL1147" s="238"/>
      <c r="BM1147" s="238"/>
      <c r="BN1147" s="238"/>
      <c r="BO1147" s="238"/>
      <c r="BP1147" s="238"/>
      <c r="BQ1147" s="238"/>
      <c r="BR1147" s="238"/>
      <c r="BS1147" s="238"/>
      <c r="BT1147" s="238"/>
      <c r="BU1147" s="238"/>
      <c r="BV1147" s="238"/>
      <c r="BW1147" s="238"/>
      <c r="BX1147" s="238"/>
      <c r="BY1147" s="238"/>
      <c r="BZ1147" s="238"/>
      <c r="CA1147" s="238"/>
      <c r="CB1147" s="238"/>
      <c r="CC1147" s="238"/>
      <c r="CD1147" s="239"/>
      <c r="CE1147" s="358">
        <v>4</v>
      </c>
      <c r="CF1147" s="359"/>
      <c r="CG1147" s="359"/>
      <c r="CH1147" s="359"/>
      <c r="CI1147" s="359"/>
      <c r="CJ1147" s="359"/>
      <c r="CK1147" s="359"/>
      <c r="CL1147" s="359"/>
      <c r="CM1147" s="359"/>
      <c r="CN1147" s="360"/>
    </row>
    <row r="1148" spans="4:92" ht="14.25" customHeight="1" x14ac:dyDescent="0.35">
      <c r="D1148" s="607" t="s">
        <v>1046</v>
      </c>
      <c r="E1148" s="607"/>
      <c r="F1148" s="607"/>
      <c r="G1148" s="607"/>
      <c r="H1148" s="607"/>
      <c r="I1148" s="607"/>
      <c r="J1148" s="607"/>
      <c r="K1148" s="607"/>
      <c r="L1148" s="607"/>
      <c r="M1148" s="607"/>
      <c r="N1148" s="607"/>
      <c r="O1148" s="607"/>
      <c r="P1148" s="607"/>
      <c r="Q1148" s="607"/>
      <c r="R1148" s="607"/>
      <c r="S1148" s="607"/>
      <c r="T1148" s="607"/>
      <c r="U1148" s="607"/>
      <c r="V1148" s="607"/>
      <c r="W1148" s="607"/>
      <c r="X1148" s="607"/>
      <c r="Y1148" s="607"/>
      <c r="Z1148" s="607"/>
      <c r="AA1148" s="607"/>
      <c r="AB1148" s="607"/>
      <c r="AC1148" s="607"/>
      <c r="AD1148" s="607"/>
      <c r="AE1148" s="607"/>
      <c r="AF1148" s="607"/>
      <c r="AG1148" s="607"/>
      <c r="AH1148" s="607"/>
      <c r="AI1148" s="607"/>
      <c r="AJ1148" s="607"/>
      <c r="AK1148" s="607"/>
      <c r="AL1148" s="607"/>
      <c r="AM1148" s="607"/>
      <c r="AN1148" s="607"/>
      <c r="AO1148" s="358">
        <v>6</v>
      </c>
      <c r="AP1148" s="359"/>
      <c r="AQ1148" s="359"/>
      <c r="AR1148" s="359"/>
      <c r="AS1148" s="359"/>
      <c r="AT1148" s="359"/>
      <c r="AU1148" s="359"/>
      <c r="AV1148" s="359"/>
      <c r="AW1148" s="359"/>
      <c r="AX1148" s="359"/>
      <c r="AY1148" s="359"/>
      <c r="AZ1148" s="359"/>
      <c r="BA1148" s="359"/>
      <c r="BB1148" s="359"/>
      <c r="BC1148" s="359"/>
      <c r="BD1148" s="359"/>
      <c r="BE1148" s="359"/>
      <c r="BF1148" s="359"/>
      <c r="BG1148" s="359"/>
      <c r="BH1148" s="359"/>
      <c r="BI1148" s="360"/>
      <c r="BJ1148" s="237">
        <v>0</v>
      </c>
      <c r="BK1148" s="238"/>
      <c r="BL1148" s="238"/>
      <c r="BM1148" s="238"/>
      <c r="BN1148" s="238"/>
      <c r="BO1148" s="238"/>
      <c r="BP1148" s="238"/>
      <c r="BQ1148" s="238"/>
      <c r="BR1148" s="238"/>
      <c r="BS1148" s="238"/>
      <c r="BT1148" s="238"/>
      <c r="BU1148" s="238"/>
      <c r="BV1148" s="238"/>
      <c r="BW1148" s="238"/>
      <c r="BX1148" s="238"/>
      <c r="BY1148" s="238"/>
      <c r="BZ1148" s="238"/>
      <c r="CA1148" s="238"/>
      <c r="CB1148" s="238"/>
      <c r="CC1148" s="238"/>
      <c r="CD1148" s="239"/>
      <c r="CE1148" s="358">
        <v>6</v>
      </c>
      <c r="CF1148" s="359"/>
      <c r="CG1148" s="359"/>
      <c r="CH1148" s="359"/>
      <c r="CI1148" s="359"/>
      <c r="CJ1148" s="359"/>
      <c r="CK1148" s="359"/>
      <c r="CL1148" s="359"/>
      <c r="CM1148" s="359"/>
      <c r="CN1148" s="360"/>
    </row>
    <row r="1149" spans="4:92" ht="14.25" customHeight="1" x14ac:dyDescent="0.35">
      <c r="D1149" s="607" t="s">
        <v>1047</v>
      </c>
      <c r="E1149" s="607"/>
      <c r="F1149" s="607"/>
      <c r="G1149" s="607"/>
      <c r="H1149" s="607"/>
      <c r="I1149" s="607"/>
      <c r="J1149" s="607"/>
      <c r="K1149" s="607"/>
      <c r="L1149" s="607"/>
      <c r="M1149" s="607"/>
      <c r="N1149" s="607"/>
      <c r="O1149" s="607"/>
      <c r="P1149" s="607"/>
      <c r="Q1149" s="607"/>
      <c r="R1149" s="607"/>
      <c r="S1149" s="607"/>
      <c r="T1149" s="607"/>
      <c r="U1149" s="607"/>
      <c r="V1149" s="607"/>
      <c r="W1149" s="607"/>
      <c r="X1149" s="607"/>
      <c r="Y1149" s="607"/>
      <c r="Z1149" s="607"/>
      <c r="AA1149" s="607"/>
      <c r="AB1149" s="607"/>
      <c r="AC1149" s="607"/>
      <c r="AD1149" s="607"/>
      <c r="AE1149" s="607"/>
      <c r="AF1149" s="607"/>
      <c r="AG1149" s="607"/>
      <c r="AH1149" s="607"/>
      <c r="AI1149" s="607"/>
      <c r="AJ1149" s="607"/>
      <c r="AK1149" s="607"/>
      <c r="AL1149" s="607"/>
      <c r="AM1149" s="607"/>
      <c r="AN1149" s="607"/>
      <c r="AO1149" s="358">
        <v>4</v>
      </c>
      <c r="AP1149" s="359"/>
      <c r="AQ1149" s="359"/>
      <c r="AR1149" s="359"/>
      <c r="AS1149" s="359"/>
      <c r="AT1149" s="359"/>
      <c r="AU1149" s="359"/>
      <c r="AV1149" s="359"/>
      <c r="AW1149" s="359"/>
      <c r="AX1149" s="359"/>
      <c r="AY1149" s="359"/>
      <c r="AZ1149" s="359"/>
      <c r="BA1149" s="359"/>
      <c r="BB1149" s="359"/>
      <c r="BC1149" s="359"/>
      <c r="BD1149" s="359"/>
      <c r="BE1149" s="359"/>
      <c r="BF1149" s="359"/>
      <c r="BG1149" s="359"/>
      <c r="BH1149" s="359"/>
      <c r="BI1149" s="360"/>
      <c r="BJ1149" s="237">
        <v>0</v>
      </c>
      <c r="BK1149" s="238"/>
      <c r="BL1149" s="238"/>
      <c r="BM1149" s="238"/>
      <c r="BN1149" s="238"/>
      <c r="BO1149" s="238"/>
      <c r="BP1149" s="238"/>
      <c r="BQ1149" s="238"/>
      <c r="BR1149" s="238"/>
      <c r="BS1149" s="238"/>
      <c r="BT1149" s="238"/>
      <c r="BU1149" s="238"/>
      <c r="BV1149" s="238"/>
      <c r="BW1149" s="238"/>
      <c r="BX1149" s="238"/>
      <c r="BY1149" s="238"/>
      <c r="BZ1149" s="238"/>
      <c r="CA1149" s="238"/>
      <c r="CB1149" s="238"/>
      <c r="CC1149" s="238"/>
      <c r="CD1149" s="239"/>
      <c r="CE1149" s="358">
        <v>4</v>
      </c>
      <c r="CF1149" s="359"/>
      <c r="CG1149" s="359"/>
      <c r="CH1149" s="359"/>
      <c r="CI1149" s="359"/>
      <c r="CJ1149" s="359"/>
      <c r="CK1149" s="359"/>
      <c r="CL1149" s="359"/>
      <c r="CM1149" s="359"/>
      <c r="CN1149" s="360"/>
    </row>
    <row r="1150" spans="4:92" ht="14.25" customHeight="1" x14ac:dyDescent="0.35">
      <c r="D1150" s="607" t="s">
        <v>1048</v>
      </c>
      <c r="E1150" s="607"/>
      <c r="F1150" s="607"/>
      <c r="G1150" s="607"/>
      <c r="H1150" s="607"/>
      <c r="I1150" s="607"/>
      <c r="J1150" s="607"/>
      <c r="K1150" s="607"/>
      <c r="L1150" s="607"/>
      <c r="M1150" s="607"/>
      <c r="N1150" s="607"/>
      <c r="O1150" s="607"/>
      <c r="P1150" s="607"/>
      <c r="Q1150" s="607"/>
      <c r="R1150" s="607"/>
      <c r="S1150" s="607"/>
      <c r="T1150" s="607"/>
      <c r="U1150" s="607"/>
      <c r="V1150" s="607"/>
      <c r="W1150" s="607"/>
      <c r="X1150" s="607"/>
      <c r="Y1150" s="607"/>
      <c r="Z1150" s="607"/>
      <c r="AA1150" s="607"/>
      <c r="AB1150" s="607"/>
      <c r="AC1150" s="607"/>
      <c r="AD1150" s="607"/>
      <c r="AE1150" s="607"/>
      <c r="AF1150" s="607"/>
      <c r="AG1150" s="607"/>
      <c r="AH1150" s="607"/>
      <c r="AI1150" s="607"/>
      <c r="AJ1150" s="607"/>
      <c r="AK1150" s="607"/>
      <c r="AL1150" s="607"/>
      <c r="AM1150" s="607"/>
      <c r="AN1150" s="607"/>
      <c r="AO1150" s="358">
        <v>9</v>
      </c>
      <c r="AP1150" s="359"/>
      <c r="AQ1150" s="359"/>
      <c r="AR1150" s="359"/>
      <c r="AS1150" s="359"/>
      <c r="AT1150" s="359"/>
      <c r="AU1150" s="359"/>
      <c r="AV1150" s="359"/>
      <c r="AW1150" s="359"/>
      <c r="AX1150" s="359"/>
      <c r="AY1150" s="359"/>
      <c r="AZ1150" s="359"/>
      <c r="BA1150" s="359"/>
      <c r="BB1150" s="359"/>
      <c r="BC1150" s="359"/>
      <c r="BD1150" s="359"/>
      <c r="BE1150" s="359"/>
      <c r="BF1150" s="359"/>
      <c r="BG1150" s="359"/>
      <c r="BH1150" s="359"/>
      <c r="BI1150" s="360"/>
      <c r="BJ1150" s="237">
        <v>0</v>
      </c>
      <c r="BK1150" s="238"/>
      <c r="BL1150" s="238"/>
      <c r="BM1150" s="238"/>
      <c r="BN1150" s="238"/>
      <c r="BO1150" s="238"/>
      <c r="BP1150" s="238"/>
      <c r="BQ1150" s="238"/>
      <c r="BR1150" s="238"/>
      <c r="BS1150" s="238"/>
      <c r="BT1150" s="238"/>
      <c r="BU1150" s="238"/>
      <c r="BV1150" s="238"/>
      <c r="BW1150" s="238"/>
      <c r="BX1150" s="238"/>
      <c r="BY1150" s="238"/>
      <c r="BZ1150" s="238"/>
      <c r="CA1150" s="238"/>
      <c r="CB1150" s="238"/>
      <c r="CC1150" s="238"/>
      <c r="CD1150" s="239"/>
      <c r="CE1150" s="358">
        <v>9</v>
      </c>
      <c r="CF1150" s="359"/>
      <c r="CG1150" s="359"/>
      <c r="CH1150" s="359"/>
      <c r="CI1150" s="359"/>
      <c r="CJ1150" s="359"/>
      <c r="CK1150" s="359"/>
      <c r="CL1150" s="359"/>
      <c r="CM1150" s="359"/>
      <c r="CN1150" s="360"/>
    </row>
    <row r="1151" spans="4:92" ht="14.25" customHeight="1" x14ac:dyDescent="0.35">
      <c r="D1151" s="607" t="s">
        <v>1049</v>
      </c>
      <c r="E1151" s="607"/>
      <c r="F1151" s="607"/>
      <c r="G1151" s="607"/>
      <c r="H1151" s="607"/>
      <c r="I1151" s="607"/>
      <c r="J1151" s="607"/>
      <c r="K1151" s="607"/>
      <c r="L1151" s="607"/>
      <c r="M1151" s="607"/>
      <c r="N1151" s="607"/>
      <c r="O1151" s="607"/>
      <c r="P1151" s="607"/>
      <c r="Q1151" s="607"/>
      <c r="R1151" s="607"/>
      <c r="S1151" s="607"/>
      <c r="T1151" s="607"/>
      <c r="U1151" s="607"/>
      <c r="V1151" s="607"/>
      <c r="W1151" s="607"/>
      <c r="X1151" s="607"/>
      <c r="Y1151" s="607"/>
      <c r="Z1151" s="607"/>
      <c r="AA1151" s="607"/>
      <c r="AB1151" s="607"/>
      <c r="AC1151" s="607"/>
      <c r="AD1151" s="607"/>
      <c r="AE1151" s="607"/>
      <c r="AF1151" s="607"/>
      <c r="AG1151" s="607"/>
      <c r="AH1151" s="607"/>
      <c r="AI1151" s="607"/>
      <c r="AJ1151" s="607"/>
      <c r="AK1151" s="607"/>
      <c r="AL1151" s="607"/>
      <c r="AM1151" s="607"/>
      <c r="AN1151" s="607"/>
      <c r="AO1151" s="358">
        <v>1</v>
      </c>
      <c r="AP1151" s="359"/>
      <c r="AQ1151" s="359"/>
      <c r="AR1151" s="359"/>
      <c r="AS1151" s="359"/>
      <c r="AT1151" s="359"/>
      <c r="AU1151" s="359"/>
      <c r="AV1151" s="359"/>
      <c r="AW1151" s="359"/>
      <c r="AX1151" s="359"/>
      <c r="AY1151" s="359"/>
      <c r="AZ1151" s="359"/>
      <c r="BA1151" s="359"/>
      <c r="BB1151" s="359"/>
      <c r="BC1151" s="359"/>
      <c r="BD1151" s="359"/>
      <c r="BE1151" s="359"/>
      <c r="BF1151" s="359"/>
      <c r="BG1151" s="359"/>
      <c r="BH1151" s="359"/>
      <c r="BI1151" s="360"/>
      <c r="BJ1151" s="237">
        <v>0</v>
      </c>
      <c r="BK1151" s="238"/>
      <c r="BL1151" s="238"/>
      <c r="BM1151" s="238"/>
      <c r="BN1151" s="238"/>
      <c r="BO1151" s="238"/>
      <c r="BP1151" s="238"/>
      <c r="BQ1151" s="238"/>
      <c r="BR1151" s="238"/>
      <c r="BS1151" s="238"/>
      <c r="BT1151" s="238"/>
      <c r="BU1151" s="238"/>
      <c r="BV1151" s="238"/>
      <c r="BW1151" s="238"/>
      <c r="BX1151" s="238"/>
      <c r="BY1151" s="238"/>
      <c r="BZ1151" s="238"/>
      <c r="CA1151" s="238"/>
      <c r="CB1151" s="238"/>
      <c r="CC1151" s="238"/>
      <c r="CD1151" s="239"/>
      <c r="CE1151" s="358">
        <v>1</v>
      </c>
      <c r="CF1151" s="359"/>
      <c r="CG1151" s="359"/>
      <c r="CH1151" s="359"/>
      <c r="CI1151" s="359"/>
      <c r="CJ1151" s="359"/>
      <c r="CK1151" s="359"/>
      <c r="CL1151" s="359"/>
      <c r="CM1151" s="359"/>
      <c r="CN1151" s="360"/>
    </row>
    <row r="1152" spans="4:92" ht="14.25" customHeight="1" x14ac:dyDescent="0.35">
      <c r="D1152" s="607" t="s">
        <v>1050</v>
      </c>
      <c r="E1152" s="607"/>
      <c r="F1152" s="607"/>
      <c r="G1152" s="607"/>
      <c r="H1152" s="607"/>
      <c r="I1152" s="607"/>
      <c r="J1152" s="607"/>
      <c r="K1152" s="607"/>
      <c r="L1152" s="607"/>
      <c r="M1152" s="607"/>
      <c r="N1152" s="607"/>
      <c r="O1152" s="607"/>
      <c r="P1152" s="607"/>
      <c r="Q1152" s="607"/>
      <c r="R1152" s="607"/>
      <c r="S1152" s="607"/>
      <c r="T1152" s="607"/>
      <c r="U1152" s="607"/>
      <c r="V1152" s="607"/>
      <c r="W1152" s="607"/>
      <c r="X1152" s="607"/>
      <c r="Y1152" s="607"/>
      <c r="Z1152" s="607"/>
      <c r="AA1152" s="607"/>
      <c r="AB1152" s="607"/>
      <c r="AC1152" s="607"/>
      <c r="AD1152" s="607"/>
      <c r="AE1152" s="607"/>
      <c r="AF1152" s="607"/>
      <c r="AG1152" s="607"/>
      <c r="AH1152" s="607"/>
      <c r="AI1152" s="607"/>
      <c r="AJ1152" s="607"/>
      <c r="AK1152" s="607"/>
      <c r="AL1152" s="607"/>
      <c r="AM1152" s="607"/>
      <c r="AN1152" s="607"/>
      <c r="AO1152" s="358">
        <v>4</v>
      </c>
      <c r="AP1152" s="359"/>
      <c r="AQ1152" s="359"/>
      <c r="AR1152" s="359"/>
      <c r="AS1152" s="359"/>
      <c r="AT1152" s="359"/>
      <c r="AU1152" s="359"/>
      <c r="AV1152" s="359"/>
      <c r="AW1152" s="359"/>
      <c r="AX1152" s="359"/>
      <c r="AY1152" s="359"/>
      <c r="AZ1152" s="359"/>
      <c r="BA1152" s="359"/>
      <c r="BB1152" s="359"/>
      <c r="BC1152" s="359"/>
      <c r="BD1152" s="359"/>
      <c r="BE1152" s="359"/>
      <c r="BF1152" s="359"/>
      <c r="BG1152" s="359"/>
      <c r="BH1152" s="359"/>
      <c r="BI1152" s="360"/>
      <c r="BJ1152" s="237">
        <v>0</v>
      </c>
      <c r="BK1152" s="238"/>
      <c r="BL1152" s="238"/>
      <c r="BM1152" s="238"/>
      <c r="BN1152" s="238"/>
      <c r="BO1152" s="238"/>
      <c r="BP1152" s="238"/>
      <c r="BQ1152" s="238"/>
      <c r="BR1152" s="238"/>
      <c r="BS1152" s="238"/>
      <c r="BT1152" s="238"/>
      <c r="BU1152" s="238"/>
      <c r="BV1152" s="238"/>
      <c r="BW1152" s="238"/>
      <c r="BX1152" s="238"/>
      <c r="BY1152" s="238"/>
      <c r="BZ1152" s="238"/>
      <c r="CA1152" s="238"/>
      <c r="CB1152" s="238"/>
      <c r="CC1152" s="238"/>
      <c r="CD1152" s="239"/>
      <c r="CE1152" s="358">
        <v>4</v>
      </c>
      <c r="CF1152" s="359"/>
      <c r="CG1152" s="359"/>
      <c r="CH1152" s="359"/>
      <c r="CI1152" s="359"/>
      <c r="CJ1152" s="359"/>
      <c r="CK1152" s="359"/>
      <c r="CL1152" s="359"/>
      <c r="CM1152" s="359"/>
      <c r="CN1152" s="360"/>
    </row>
    <row r="1153" spans="4:92" ht="14.25" customHeight="1" x14ac:dyDescent="0.35">
      <c r="D1153" s="607" t="s">
        <v>1051</v>
      </c>
      <c r="E1153" s="607"/>
      <c r="F1153" s="607"/>
      <c r="G1153" s="607"/>
      <c r="H1153" s="607"/>
      <c r="I1153" s="607"/>
      <c r="J1153" s="607"/>
      <c r="K1153" s="607"/>
      <c r="L1153" s="607"/>
      <c r="M1153" s="607"/>
      <c r="N1153" s="607"/>
      <c r="O1153" s="607"/>
      <c r="P1153" s="607"/>
      <c r="Q1153" s="607"/>
      <c r="R1153" s="607"/>
      <c r="S1153" s="607"/>
      <c r="T1153" s="607"/>
      <c r="U1153" s="607"/>
      <c r="V1153" s="607"/>
      <c r="W1153" s="607"/>
      <c r="X1153" s="607"/>
      <c r="Y1153" s="607"/>
      <c r="Z1153" s="607"/>
      <c r="AA1153" s="607"/>
      <c r="AB1153" s="607"/>
      <c r="AC1153" s="607"/>
      <c r="AD1153" s="607"/>
      <c r="AE1153" s="607"/>
      <c r="AF1153" s="607"/>
      <c r="AG1153" s="607"/>
      <c r="AH1153" s="607"/>
      <c r="AI1153" s="607"/>
      <c r="AJ1153" s="607"/>
      <c r="AK1153" s="607"/>
      <c r="AL1153" s="607"/>
      <c r="AM1153" s="607"/>
      <c r="AN1153" s="607"/>
      <c r="AO1153" s="358">
        <v>4</v>
      </c>
      <c r="AP1153" s="359"/>
      <c r="AQ1153" s="359"/>
      <c r="AR1153" s="359"/>
      <c r="AS1153" s="359"/>
      <c r="AT1153" s="359"/>
      <c r="AU1153" s="359"/>
      <c r="AV1153" s="359"/>
      <c r="AW1153" s="359"/>
      <c r="AX1153" s="359"/>
      <c r="AY1153" s="359"/>
      <c r="AZ1153" s="359"/>
      <c r="BA1153" s="359"/>
      <c r="BB1153" s="359"/>
      <c r="BC1153" s="359"/>
      <c r="BD1153" s="359"/>
      <c r="BE1153" s="359"/>
      <c r="BF1153" s="359"/>
      <c r="BG1153" s="359"/>
      <c r="BH1153" s="359"/>
      <c r="BI1153" s="360"/>
      <c r="BJ1153" s="237">
        <v>0</v>
      </c>
      <c r="BK1153" s="238"/>
      <c r="BL1153" s="238"/>
      <c r="BM1153" s="238"/>
      <c r="BN1153" s="238"/>
      <c r="BO1153" s="238"/>
      <c r="BP1153" s="238"/>
      <c r="BQ1153" s="238"/>
      <c r="BR1153" s="238"/>
      <c r="BS1153" s="238"/>
      <c r="BT1153" s="238"/>
      <c r="BU1153" s="238"/>
      <c r="BV1153" s="238"/>
      <c r="BW1153" s="238"/>
      <c r="BX1153" s="238"/>
      <c r="BY1153" s="238"/>
      <c r="BZ1153" s="238"/>
      <c r="CA1153" s="238"/>
      <c r="CB1153" s="238"/>
      <c r="CC1153" s="238"/>
      <c r="CD1153" s="239"/>
      <c r="CE1153" s="358">
        <v>4</v>
      </c>
      <c r="CF1153" s="359"/>
      <c r="CG1153" s="359"/>
      <c r="CH1153" s="359"/>
      <c r="CI1153" s="359"/>
      <c r="CJ1153" s="359"/>
      <c r="CK1153" s="359"/>
      <c r="CL1153" s="359"/>
      <c r="CM1153" s="359"/>
      <c r="CN1153" s="360"/>
    </row>
    <row r="1154" spans="4:92" ht="14.25" customHeight="1" x14ac:dyDescent="0.35">
      <c r="D1154" s="607" t="s">
        <v>1052</v>
      </c>
      <c r="E1154" s="607"/>
      <c r="F1154" s="607"/>
      <c r="G1154" s="607"/>
      <c r="H1154" s="607"/>
      <c r="I1154" s="607"/>
      <c r="J1154" s="607"/>
      <c r="K1154" s="607"/>
      <c r="L1154" s="607"/>
      <c r="M1154" s="607"/>
      <c r="N1154" s="607"/>
      <c r="O1154" s="607"/>
      <c r="P1154" s="607"/>
      <c r="Q1154" s="607"/>
      <c r="R1154" s="607"/>
      <c r="S1154" s="607"/>
      <c r="T1154" s="607"/>
      <c r="U1154" s="607"/>
      <c r="V1154" s="607"/>
      <c r="W1154" s="607"/>
      <c r="X1154" s="607"/>
      <c r="Y1154" s="607"/>
      <c r="Z1154" s="607"/>
      <c r="AA1154" s="607"/>
      <c r="AB1154" s="607"/>
      <c r="AC1154" s="607"/>
      <c r="AD1154" s="607"/>
      <c r="AE1154" s="607"/>
      <c r="AF1154" s="607"/>
      <c r="AG1154" s="607"/>
      <c r="AH1154" s="607"/>
      <c r="AI1154" s="607"/>
      <c r="AJ1154" s="607"/>
      <c r="AK1154" s="607"/>
      <c r="AL1154" s="607"/>
      <c r="AM1154" s="607"/>
      <c r="AN1154" s="607"/>
      <c r="AO1154" s="358">
        <v>2</v>
      </c>
      <c r="AP1154" s="359"/>
      <c r="AQ1154" s="359"/>
      <c r="AR1154" s="359"/>
      <c r="AS1154" s="359"/>
      <c r="AT1154" s="359"/>
      <c r="AU1154" s="359"/>
      <c r="AV1154" s="359"/>
      <c r="AW1154" s="359"/>
      <c r="AX1154" s="359"/>
      <c r="AY1154" s="359"/>
      <c r="AZ1154" s="359"/>
      <c r="BA1154" s="359"/>
      <c r="BB1154" s="359"/>
      <c r="BC1154" s="359"/>
      <c r="BD1154" s="359"/>
      <c r="BE1154" s="359"/>
      <c r="BF1154" s="359"/>
      <c r="BG1154" s="359"/>
      <c r="BH1154" s="359"/>
      <c r="BI1154" s="360"/>
      <c r="BJ1154" s="237">
        <v>0</v>
      </c>
      <c r="BK1154" s="238"/>
      <c r="BL1154" s="238"/>
      <c r="BM1154" s="238"/>
      <c r="BN1154" s="238"/>
      <c r="BO1154" s="238"/>
      <c r="BP1154" s="238"/>
      <c r="BQ1154" s="238"/>
      <c r="BR1154" s="238"/>
      <c r="BS1154" s="238"/>
      <c r="BT1154" s="238"/>
      <c r="BU1154" s="238"/>
      <c r="BV1154" s="238"/>
      <c r="BW1154" s="238"/>
      <c r="BX1154" s="238"/>
      <c r="BY1154" s="238"/>
      <c r="BZ1154" s="238"/>
      <c r="CA1154" s="238"/>
      <c r="CB1154" s="238"/>
      <c r="CC1154" s="238"/>
      <c r="CD1154" s="239"/>
      <c r="CE1154" s="358">
        <v>2</v>
      </c>
      <c r="CF1154" s="359"/>
      <c r="CG1154" s="359"/>
      <c r="CH1154" s="359"/>
      <c r="CI1154" s="359"/>
      <c r="CJ1154" s="359"/>
      <c r="CK1154" s="359"/>
      <c r="CL1154" s="359"/>
      <c r="CM1154" s="359"/>
      <c r="CN1154" s="360"/>
    </row>
    <row r="1155" spans="4:92" ht="14.25" customHeight="1" x14ac:dyDescent="0.35">
      <c r="D1155" s="607" t="s">
        <v>1053</v>
      </c>
      <c r="E1155" s="607"/>
      <c r="F1155" s="607"/>
      <c r="G1155" s="607"/>
      <c r="H1155" s="607"/>
      <c r="I1155" s="607"/>
      <c r="J1155" s="607"/>
      <c r="K1155" s="607"/>
      <c r="L1155" s="607"/>
      <c r="M1155" s="607"/>
      <c r="N1155" s="607"/>
      <c r="O1155" s="607"/>
      <c r="P1155" s="607"/>
      <c r="Q1155" s="607"/>
      <c r="R1155" s="607"/>
      <c r="S1155" s="607"/>
      <c r="T1155" s="607"/>
      <c r="U1155" s="607"/>
      <c r="V1155" s="607"/>
      <c r="W1155" s="607"/>
      <c r="X1155" s="607"/>
      <c r="Y1155" s="607"/>
      <c r="Z1155" s="607"/>
      <c r="AA1155" s="607"/>
      <c r="AB1155" s="607"/>
      <c r="AC1155" s="607"/>
      <c r="AD1155" s="607"/>
      <c r="AE1155" s="607"/>
      <c r="AF1155" s="607"/>
      <c r="AG1155" s="607"/>
      <c r="AH1155" s="607"/>
      <c r="AI1155" s="607"/>
      <c r="AJ1155" s="607"/>
      <c r="AK1155" s="607"/>
      <c r="AL1155" s="607"/>
      <c r="AM1155" s="607"/>
      <c r="AN1155" s="607"/>
      <c r="AO1155" s="358">
        <v>22</v>
      </c>
      <c r="AP1155" s="359"/>
      <c r="AQ1155" s="359"/>
      <c r="AR1155" s="359"/>
      <c r="AS1155" s="359"/>
      <c r="AT1155" s="359"/>
      <c r="AU1155" s="359"/>
      <c r="AV1155" s="359"/>
      <c r="AW1155" s="359"/>
      <c r="AX1155" s="359"/>
      <c r="AY1155" s="359"/>
      <c r="AZ1155" s="359"/>
      <c r="BA1155" s="359"/>
      <c r="BB1155" s="359"/>
      <c r="BC1155" s="359"/>
      <c r="BD1155" s="359"/>
      <c r="BE1155" s="359"/>
      <c r="BF1155" s="359"/>
      <c r="BG1155" s="359"/>
      <c r="BH1155" s="359"/>
      <c r="BI1155" s="360"/>
      <c r="BJ1155" s="237">
        <v>0</v>
      </c>
      <c r="BK1155" s="238"/>
      <c r="BL1155" s="238"/>
      <c r="BM1155" s="238"/>
      <c r="BN1155" s="238"/>
      <c r="BO1155" s="238"/>
      <c r="BP1155" s="238"/>
      <c r="BQ1155" s="238"/>
      <c r="BR1155" s="238"/>
      <c r="BS1155" s="238"/>
      <c r="BT1155" s="238"/>
      <c r="BU1155" s="238"/>
      <c r="BV1155" s="238"/>
      <c r="BW1155" s="238"/>
      <c r="BX1155" s="238"/>
      <c r="BY1155" s="238"/>
      <c r="BZ1155" s="238"/>
      <c r="CA1155" s="238"/>
      <c r="CB1155" s="238"/>
      <c r="CC1155" s="238"/>
      <c r="CD1155" s="239"/>
      <c r="CE1155" s="358">
        <v>22</v>
      </c>
      <c r="CF1155" s="359"/>
      <c r="CG1155" s="359"/>
      <c r="CH1155" s="359"/>
      <c r="CI1155" s="359"/>
      <c r="CJ1155" s="359"/>
      <c r="CK1155" s="359"/>
      <c r="CL1155" s="359"/>
      <c r="CM1155" s="359"/>
      <c r="CN1155" s="360"/>
    </row>
    <row r="1156" spans="4:92" ht="14.25" customHeight="1" x14ac:dyDescent="0.35">
      <c r="D1156" s="607" t="s">
        <v>1054</v>
      </c>
      <c r="E1156" s="607"/>
      <c r="F1156" s="607"/>
      <c r="G1156" s="607"/>
      <c r="H1156" s="607"/>
      <c r="I1156" s="607"/>
      <c r="J1156" s="607"/>
      <c r="K1156" s="607"/>
      <c r="L1156" s="607"/>
      <c r="M1156" s="607"/>
      <c r="N1156" s="607"/>
      <c r="O1156" s="607"/>
      <c r="P1156" s="607"/>
      <c r="Q1156" s="607"/>
      <c r="R1156" s="607"/>
      <c r="S1156" s="607"/>
      <c r="T1156" s="607"/>
      <c r="U1156" s="607"/>
      <c r="V1156" s="607"/>
      <c r="W1156" s="607"/>
      <c r="X1156" s="607"/>
      <c r="Y1156" s="607"/>
      <c r="Z1156" s="607"/>
      <c r="AA1156" s="607"/>
      <c r="AB1156" s="607"/>
      <c r="AC1156" s="607"/>
      <c r="AD1156" s="607"/>
      <c r="AE1156" s="607"/>
      <c r="AF1156" s="607"/>
      <c r="AG1156" s="607"/>
      <c r="AH1156" s="607"/>
      <c r="AI1156" s="607"/>
      <c r="AJ1156" s="607"/>
      <c r="AK1156" s="607"/>
      <c r="AL1156" s="607"/>
      <c r="AM1156" s="607"/>
      <c r="AN1156" s="607"/>
      <c r="AO1156" s="358">
        <v>4</v>
      </c>
      <c r="AP1156" s="359"/>
      <c r="AQ1156" s="359"/>
      <c r="AR1156" s="359"/>
      <c r="AS1156" s="359"/>
      <c r="AT1156" s="359"/>
      <c r="AU1156" s="359"/>
      <c r="AV1156" s="359"/>
      <c r="AW1156" s="359"/>
      <c r="AX1156" s="359"/>
      <c r="AY1156" s="359"/>
      <c r="AZ1156" s="359"/>
      <c r="BA1156" s="359"/>
      <c r="BB1156" s="359"/>
      <c r="BC1156" s="359"/>
      <c r="BD1156" s="359"/>
      <c r="BE1156" s="359"/>
      <c r="BF1156" s="359"/>
      <c r="BG1156" s="359"/>
      <c r="BH1156" s="359"/>
      <c r="BI1156" s="360"/>
      <c r="BJ1156" s="237">
        <v>0</v>
      </c>
      <c r="BK1156" s="238"/>
      <c r="BL1156" s="238"/>
      <c r="BM1156" s="238"/>
      <c r="BN1156" s="238"/>
      <c r="BO1156" s="238"/>
      <c r="BP1156" s="238"/>
      <c r="BQ1156" s="238"/>
      <c r="BR1156" s="238"/>
      <c r="BS1156" s="238"/>
      <c r="BT1156" s="238"/>
      <c r="BU1156" s="238"/>
      <c r="BV1156" s="238"/>
      <c r="BW1156" s="238"/>
      <c r="BX1156" s="238"/>
      <c r="BY1156" s="238"/>
      <c r="BZ1156" s="238"/>
      <c r="CA1156" s="238"/>
      <c r="CB1156" s="238"/>
      <c r="CC1156" s="238"/>
      <c r="CD1156" s="239"/>
      <c r="CE1156" s="358">
        <v>4</v>
      </c>
      <c r="CF1156" s="359"/>
      <c r="CG1156" s="359"/>
      <c r="CH1156" s="359"/>
      <c r="CI1156" s="359"/>
      <c r="CJ1156" s="359"/>
      <c r="CK1156" s="359"/>
      <c r="CL1156" s="359"/>
      <c r="CM1156" s="359"/>
      <c r="CN1156" s="360"/>
    </row>
    <row r="1157" spans="4:92" ht="14.25" customHeight="1" x14ac:dyDescent="0.35">
      <c r="D1157" s="607" t="s">
        <v>1055</v>
      </c>
      <c r="E1157" s="607"/>
      <c r="F1157" s="607"/>
      <c r="G1157" s="607"/>
      <c r="H1157" s="607"/>
      <c r="I1157" s="607"/>
      <c r="J1157" s="607"/>
      <c r="K1157" s="607"/>
      <c r="L1157" s="607"/>
      <c r="M1157" s="607"/>
      <c r="N1157" s="607"/>
      <c r="O1157" s="607"/>
      <c r="P1157" s="607"/>
      <c r="Q1157" s="607"/>
      <c r="R1157" s="607"/>
      <c r="S1157" s="607"/>
      <c r="T1157" s="607"/>
      <c r="U1157" s="607"/>
      <c r="V1157" s="607"/>
      <c r="W1157" s="607"/>
      <c r="X1157" s="607"/>
      <c r="Y1157" s="607"/>
      <c r="Z1157" s="607"/>
      <c r="AA1157" s="607"/>
      <c r="AB1157" s="607"/>
      <c r="AC1157" s="607"/>
      <c r="AD1157" s="607"/>
      <c r="AE1157" s="607"/>
      <c r="AF1157" s="607"/>
      <c r="AG1157" s="607"/>
      <c r="AH1157" s="607"/>
      <c r="AI1157" s="607"/>
      <c r="AJ1157" s="607"/>
      <c r="AK1157" s="607"/>
      <c r="AL1157" s="607"/>
      <c r="AM1157" s="607"/>
      <c r="AN1157" s="607"/>
      <c r="AO1157" s="358">
        <v>4</v>
      </c>
      <c r="AP1157" s="359"/>
      <c r="AQ1157" s="359"/>
      <c r="AR1157" s="359"/>
      <c r="AS1157" s="359"/>
      <c r="AT1157" s="359"/>
      <c r="AU1157" s="359"/>
      <c r="AV1157" s="359"/>
      <c r="AW1157" s="359"/>
      <c r="AX1157" s="359"/>
      <c r="AY1157" s="359"/>
      <c r="AZ1157" s="359"/>
      <c r="BA1157" s="359"/>
      <c r="BB1157" s="359"/>
      <c r="BC1157" s="359"/>
      <c r="BD1157" s="359"/>
      <c r="BE1157" s="359"/>
      <c r="BF1157" s="359"/>
      <c r="BG1157" s="359"/>
      <c r="BH1157" s="359"/>
      <c r="BI1157" s="360"/>
      <c r="BJ1157" s="237">
        <v>0</v>
      </c>
      <c r="BK1157" s="238"/>
      <c r="BL1157" s="238"/>
      <c r="BM1157" s="238"/>
      <c r="BN1157" s="238"/>
      <c r="BO1157" s="238"/>
      <c r="BP1157" s="238"/>
      <c r="BQ1157" s="238"/>
      <c r="BR1157" s="238"/>
      <c r="BS1157" s="238"/>
      <c r="BT1157" s="238"/>
      <c r="BU1157" s="238"/>
      <c r="BV1157" s="238"/>
      <c r="BW1157" s="238"/>
      <c r="BX1157" s="238"/>
      <c r="BY1157" s="238"/>
      <c r="BZ1157" s="238"/>
      <c r="CA1157" s="238"/>
      <c r="CB1157" s="238"/>
      <c r="CC1157" s="238"/>
      <c r="CD1157" s="239"/>
      <c r="CE1157" s="358">
        <v>4</v>
      </c>
      <c r="CF1157" s="359"/>
      <c r="CG1157" s="359"/>
      <c r="CH1157" s="359"/>
      <c r="CI1157" s="359"/>
      <c r="CJ1157" s="359"/>
      <c r="CK1157" s="359"/>
      <c r="CL1157" s="359"/>
      <c r="CM1157" s="359"/>
      <c r="CN1157" s="360"/>
    </row>
    <row r="1158" spans="4:92" ht="14.25" customHeight="1" x14ac:dyDescent="0.35">
      <c r="D1158" s="607" t="s">
        <v>1056</v>
      </c>
      <c r="E1158" s="607"/>
      <c r="F1158" s="607"/>
      <c r="G1158" s="607"/>
      <c r="H1158" s="607"/>
      <c r="I1158" s="607"/>
      <c r="J1158" s="607"/>
      <c r="K1158" s="607"/>
      <c r="L1158" s="607"/>
      <c r="M1158" s="607"/>
      <c r="N1158" s="607"/>
      <c r="O1158" s="607"/>
      <c r="P1158" s="607"/>
      <c r="Q1158" s="607"/>
      <c r="R1158" s="607"/>
      <c r="S1158" s="607"/>
      <c r="T1158" s="607"/>
      <c r="U1158" s="607"/>
      <c r="V1158" s="607"/>
      <c r="W1158" s="607"/>
      <c r="X1158" s="607"/>
      <c r="Y1158" s="607"/>
      <c r="Z1158" s="607"/>
      <c r="AA1158" s="607"/>
      <c r="AB1158" s="607"/>
      <c r="AC1158" s="607"/>
      <c r="AD1158" s="607"/>
      <c r="AE1158" s="607"/>
      <c r="AF1158" s="607"/>
      <c r="AG1158" s="607"/>
      <c r="AH1158" s="607"/>
      <c r="AI1158" s="607"/>
      <c r="AJ1158" s="607"/>
      <c r="AK1158" s="607"/>
      <c r="AL1158" s="607"/>
      <c r="AM1158" s="607"/>
      <c r="AN1158" s="607"/>
      <c r="AO1158" s="358">
        <v>6</v>
      </c>
      <c r="AP1158" s="359"/>
      <c r="AQ1158" s="359"/>
      <c r="AR1158" s="359"/>
      <c r="AS1158" s="359"/>
      <c r="AT1158" s="359"/>
      <c r="AU1158" s="359"/>
      <c r="AV1158" s="359"/>
      <c r="AW1158" s="359"/>
      <c r="AX1158" s="359"/>
      <c r="AY1158" s="359"/>
      <c r="AZ1158" s="359"/>
      <c r="BA1158" s="359"/>
      <c r="BB1158" s="359"/>
      <c r="BC1158" s="359"/>
      <c r="BD1158" s="359"/>
      <c r="BE1158" s="359"/>
      <c r="BF1158" s="359"/>
      <c r="BG1158" s="359"/>
      <c r="BH1158" s="359"/>
      <c r="BI1158" s="360"/>
      <c r="BJ1158" s="237">
        <v>0</v>
      </c>
      <c r="BK1158" s="238"/>
      <c r="BL1158" s="238"/>
      <c r="BM1158" s="238"/>
      <c r="BN1158" s="238"/>
      <c r="BO1158" s="238"/>
      <c r="BP1158" s="238"/>
      <c r="BQ1158" s="238"/>
      <c r="BR1158" s="238"/>
      <c r="BS1158" s="238"/>
      <c r="BT1158" s="238"/>
      <c r="BU1158" s="238"/>
      <c r="BV1158" s="238"/>
      <c r="BW1158" s="238"/>
      <c r="BX1158" s="238"/>
      <c r="BY1158" s="238"/>
      <c r="BZ1158" s="238"/>
      <c r="CA1158" s="238"/>
      <c r="CB1158" s="238"/>
      <c r="CC1158" s="238"/>
      <c r="CD1158" s="239"/>
      <c r="CE1158" s="358">
        <v>6</v>
      </c>
      <c r="CF1158" s="359"/>
      <c r="CG1158" s="359"/>
      <c r="CH1158" s="359"/>
      <c r="CI1158" s="359"/>
      <c r="CJ1158" s="359"/>
      <c r="CK1158" s="359"/>
      <c r="CL1158" s="359"/>
      <c r="CM1158" s="359"/>
      <c r="CN1158" s="360"/>
    </row>
    <row r="1159" spans="4:92" ht="14.25" customHeight="1" x14ac:dyDescent="0.35">
      <c r="D1159" s="607" t="s">
        <v>1057</v>
      </c>
      <c r="E1159" s="607"/>
      <c r="F1159" s="607"/>
      <c r="G1159" s="607"/>
      <c r="H1159" s="607"/>
      <c r="I1159" s="607"/>
      <c r="J1159" s="607"/>
      <c r="K1159" s="607"/>
      <c r="L1159" s="607"/>
      <c r="M1159" s="607"/>
      <c r="N1159" s="607"/>
      <c r="O1159" s="607"/>
      <c r="P1159" s="607"/>
      <c r="Q1159" s="607"/>
      <c r="R1159" s="607"/>
      <c r="S1159" s="607"/>
      <c r="T1159" s="607"/>
      <c r="U1159" s="607"/>
      <c r="V1159" s="607"/>
      <c r="W1159" s="607"/>
      <c r="X1159" s="607"/>
      <c r="Y1159" s="607"/>
      <c r="Z1159" s="607"/>
      <c r="AA1159" s="607"/>
      <c r="AB1159" s="607"/>
      <c r="AC1159" s="607"/>
      <c r="AD1159" s="607"/>
      <c r="AE1159" s="607"/>
      <c r="AF1159" s="607"/>
      <c r="AG1159" s="607"/>
      <c r="AH1159" s="607"/>
      <c r="AI1159" s="607"/>
      <c r="AJ1159" s="607"/>
      <c r="AK1159" s="607"/>
      <c r="AL1159" s="607"/>
      <c r="AM1159" s="607"/>
      <c r="AN1159" s="607"/>
      <c r="AO1159" s="358">
        <v>5</v>
      </c>
      <c r="AP1159" s="359"/>
      <c r="AQ1159" s="359"/>
      <c r="AR1159" s="359"/>
      <c r="AS1159" s="359"/>
      <c r="AT1159" s="359"/>
      <c r="AU1159" s="359"/>
      <c r="AV1159" s="359"/>
      <c r="AW1159" s="359"/>
      <c r="AX1159" s="359"/>
      <c r="AY1159" s="359"/>
      <c r="AZ1159" s="359"/>
      <c r="BA1159" s="359"/>
      <c r="BB1159" s="359"/>
      <c r="BC1159" s="359"/>
      <c r="BD1159" s="359"/>
      <c r="BE1159" s="359"/>
      <c r="BF1159" s="359"/>
      <c r="BG1159" s="359"/>
      <c r="BH1159" s="359"/>
      <c r="BI1159" s="360"/>
      <c r="BJ1159" s="237">
        <v>0</v>
      </c>
      <c r="BK1159" s="238"/>
      <c r="BL1159" s="238"/>
      <c r="BM1159" s="238"/>
      <c r="BN1159" s="238"/>
      <c r="BO1159" s="238"/>
      <c r="BP1159" s="238"/>
      <c r="BQ1159" s="238"/>
      <c r="BR1159" s="238"/>
      <c r="BS1159" s="238"/>
      <c r="BT1159" s="238"/>
      <c r="BU1159" s="238"/>
      <c r="BV1159" s="238"/>
      <c r="BW1159" s="238"/>
      <c r="BX1159" s="238"/>
      <c r="BY1159" s="238"/>
      <c r="BZ1159" s="238"/>
      <c r="CA1159" s="238"/>
      <c r="CB1159" s="238"/>
      <c r="CC1159" s="238"/>
      <c r="CD1159" s="239"/>
      <c r="CE1159" s="358">
        <v>5</v>
      </c>
      <c r="CF1159" s="359"/>
      <c r="CG1159" s="359"/>
      <c r="CH1159" s="359"/>
      <c r="CI1159" s="359"/>
      <c r="CJ1159" s="359"/>
      <c r="CK1159" s="359"/>
      <c r="CL1159" s="359"/>
      <c r="CM1159" s="359"/>
      <c r="CN1159" s="360"/>
    </row>
    <row r="1160" spans="4:92" ht="14.25" customHeight="1" x14ac:dyDescent="0.35">
      <c r="D1160" s="607" t="s">
        <v>1058</v>
      </c>
      <c r="E1160" s="607"/>
      <c r="F1160" s="607"/>
      <c r="G1160" s="607"/>
      <c r="H1160" s="607"/>
      <c r="I1160" s="607"/>
      <c r="J1160" s="607"/>
      <c r="K1160" s="607"/>
      <c r="L1160" s="607"/>
      <c r="M1160" s="607"/>
      <c r="N1160" s="607"/>
      <c r="O1160" s="607"/>
      <c r="P1160" s="607"/>
      <c r="Q1160" s="607"/>
      <c r="R1160" s="607"/>
      <c r="S1160" s="607"/>
      <c r="T1160" s="607"/>
      <c r="U1160" s="607"/>
      <c r="V1160" s="607"/>
      <c r="W1160" s="607"/>
      <c r="X1160" s="607"/>
      <c r="Y1160" s="607"/>
      <c r="Z1160" s="607"/>
      <c r="AA1160" s="607"/>
      <c r="AB1160" s="607"/>
      <c r="AC1160" s="607"/>
      <c r="AD1160" s="607"/>
      <c r="AE1160" s="607"/>
      <c r="AF1160" s="607"/>
      <c r="AG1160" s="607"/>
      <c r="AH1160" s="607"/>
      <c r="AI1160" s="607"/>
      <c r="AJ1160" s="607"/>
      <c r="AK1160" s="607"/>
      <c r="AL1160" s="607"/>
      <c r="AM1160" s="607"/>
      <c r="AN1160" s="607"/>
      <c r="AO1160" s="358">
        <v>4</v>
      </c>
      <c r="AP1160" s="359"/>
      <c r="AQ1160" s="359"/>
      <c r="AR1160" s="359"/>
      <c r="AS1160" s="359"/>
      <c r="AT1160" s="359"/>
      <c r="AU1160" s="359"/>
      <c r="AV1160" s="359"/>
      <c r="AW1160" s="359"/>
      <c r="AX1160" s="359"/>
      <c r="AY1160" s="359"/>
      <c r="AZ1160" s="359"/>
      <c r="BA1160" s="359"/>
      <c r="BB1160" s="359"/>
      <c r="BC1160" s="359"/>
      <c r="BD1160" s="359"/>
      <c r="BE1160" s="359"/>
      <c r="BF1160" s="359"/>
      <c r="BG1160" s="359"/>
      <c r="BH1160" s="359"/>
      <c r="BI1160" s="360"/>
      <c r="BJ1160" s="237">
        <v>0</v>
      </c>
      <c r="BK1160" s="238"/>
      <c r="BL1160" s="238"/>
      <c r="BM1160" s="238"/>
      <c r="BN1160" s="238"/>
      <c r="BO1160" s="238"/>
      <c r="BP1160" s="238"/>
      <c r="BQ1160" s="238"/>
      <c r="BR1160" s="238"/>
      <c r="BS1160" s="238"/>
      <c r="BT1160" s="238"/>
      <c r="BU1160" s="238"/>
      <c r="BV1160" s="238"/>
      <c r="BW1160" s="238"/>
      <c r="BX1160" s="238"/>
      <c r="BY1160" s="238"/>
      <c r="BZ1160" s="238"/>
      <c r="CA1160" s="238"/>
      <c r="CB1160" s="238"/>
      <c r="CC1160" s="238"/>
      <c r="CD1160" s="239"/>
      <c r="CE1160" s="358">
        <v>4</v>
      </c>
      <c r="CF1160" s="359"/>
      <c r="CG1160" s="359"/>
      <c r="CH1160" s="359"/>
      <c r="CI1160" s="359"/>
      <c r="CJ1160" s="359"/>
      <c r="CK1160" s="359"/>
      <c r="CL1160" s="359"/>
      <c r="CM1160" s="359"/>
      <c r="CN1160" s="360"/>
    </row>
    <row r="1161" spans="4:92" ht="14.25" customHeight="1" x14ac:dyDescent="0.35">
      <c r="D1161" s="607" t="s">
        <v>1059</v>
      </c>
      <c r="E1161" s="607"/>
      <c r="F1161" s="607"/>
      <c r="G1161" s="607"/>
      <c r="H1161" s="607"/>
      <c r="I1161" s="607"/>
      <c r="J1161" s="607"/>
      <c r="K1161" s="607"/>
      <c r="L1161" s="607"/>
      <c r="M1161" s="607"/>
      <c r="N1161" s="607"/>
      <c r="O1161" s="607"/>
      <c r="P1161" s="607"/>
      <c r="Q1161" s="607"/>
      <c r="R1161" s="607"/>
      <c r="S1161" s="607"/>
      <c r="T1161" s="607"/>
      <c r="U1161" s="607"/>
      <c r="V1161" s="607"/>
      <c r="W1161" s="607"/>
      <c r="X1161" s="607"/>
      <c r="Y1161" s="607"/>
      <c r="Z1161" s="607"/>
      <c r="AA1161" s="607"/>
      <c r="AB1161" s="607"/>
      <c r="AC1161" s="607"/>
      <c r="AD1161" s="607"/>
      <c r="AE1161" s="607"/>
      <c r="AF1161" s="607"/>
      <c r="AG1161" s="607"/>
      <c r="AH1161" s="607"/>
      <c r="AI1161" s="607"/>
      <c r="AJ1161" s="607"/>
      <c r="AK1161" s="607"/>
      <c r="AL1161" s="607"/>
      <c r="AM1161" s="607"/>
      <c r="AN1161" s="607"/>
      <c r="AO1161" s="358">
        <v>19</v>
      </c>
      <c r="AP1161" s="359"/>
      <c r="AQ1161" s="359"/>
      <c r="AR1161" s="359"/>
      <c r="AS1161" s="359"/>
      <c r="AT1161" s="359"/>
      <c r="AU1161" s="359"/>
      <c r="AV1161" s="359"/>
      <c r="AW1161" s="359"/>
      <c r="AX1161" s="359"/>
      <c r="AY1161" s="359"/>
      <c r="AZ1161" s="359"/>
      <c r="BA1161" s="359"/>
      <c r="BB1161" s="359"/>
      <c r="BC1161" s="359"/>
      <c r="BD1161" s="359"/>
      <c r="BE1161" s="359"/>
      <c r="BF1161" s="359"/>
      <c r="BG1161" s="359"/>
      <c r="BH1161" s="359"/>
      <c r="BI1161" s="360"/>
      <c r="BJ1161" s="237">
        <v>0</v>
      </c>
      <c r="BK1161" s="238"/>
      <c r="BL1161" s="238"/>
      <c r="BM1161" s="238"/>
      <c r="BN1161" s="238"/>
      <c r="BO1161" s="238"/>
      <c r="BP1161" s="238"/>
      <c r="BQ1161" s="238"/>
      <c r="BR1161" s="238"/>
      <c r="BS1161" s="238"/>
      <c r="BT1161" s="238"/>
      <c r="BU1161" s="238"/>
      <c r="BV1161" s="238"/>
      <c r="BW1161" s="238"/>
      <c r="BX1161" s="238"/>
      <c r="BY1161" s="238"/>
      <c r="BZ1161" s="238"/>
      <c r="CA1161" s="238"/>
      <c r="CB1161" s="238"/>
      <c r="CC1161" s="238"/>
      <c r="CD1161" s="239"/>
      <c r="CE1161" s="358">
        <v>19</v>
      </c>
      <c r="CF1161" s="359"/>
      <c r="CG1161" s="359"/>
      <c r="CH1161" s="359"/>
      <c r="CI1161" s="359"/>
      <c r="CJ1161" s="359"/>
      <c r="CK1161" s="359"/>
      <c r="CL1161" s="359"/>
      <c r="CM1161" s="359"/>
      <c r="CN1161" s="360"/>
    </row>
    <row r="1162" spans="4:92" ht="14.25" customHeight="1" x14ac:dyDescent="0.35">
      <c r="D1162" s="607" t="s">
        <v>1060</v>
      </c>
      <c r="E1162" s="607"/>
      <c r="F1162" s="607"/>
      <c r="G1162" s="607"/>
      <c r="H1162" s="607"/>
      <c r="I1162" s="607"/>
      <c r="J1162" s="607"/>
      <c r="K1162" s="607"/>
      <c r="L1162" s="607"/>
      <c r="M1162" s="607"/>
      <c r="N1162" s="607"/>
      <c r="O1162" s="607"/>
      <c r="P1162" s="607"/>
      <c r="Q1162" s="607"/>
      <c r="R1162" s="607"/>
      <c r="S1162" s="607"/>
      <c r="T1162" s="607"/>
      <c r="U1162" s="607"/>
      <c r="V1162" s="607"/>
      <c r="W1162" s="607"/>
      <c r="X1162" s="607"/>
      <c r="Y1162" s="607"/>
      <c r="Z1162" s="607"/>
      <c r="AA1162" s="607"/>
      <c r="AB1162" s="607"/>
      <c r="AC1162" s="607"/>
      <c r="AD1162" s="607"/>
      <c r="AE1162" s="607"/>
      <c r="AF1162" s="607"/>
      <c r="AG1162" s="607"/>
      <c r="AH1162" s="607"/>
      <c r="AI1162" s="607"/>
      <c r="AJ1162" s="607"/>
      <c r="AK1162" s="607"/>
      <c r="AL1162" s="607"/>
      <c r="AM1162" s="607"/>
      <c r="AN1162" s="607"/>
      <c r="AO1162" s="358">
        <v>2</v>
      </c>
      <c r="AP1162" s="359"/>
      <c r="AQ1162" s="359"/>
      <c r="AR1162" s="359"/>
      <c r="AS1162" s="359"/>
      <c r="AT1162" s="359"/>
      <c r="AU1162" s="359"/>
      <c r="AV1162" s="359"/>
      <c r="AW1162" s="359"/>
      <c r="AX1162" s="359"/>
      <c r="AY1162" s="359"/>
      <c r="AZ1162" s="359"/>
      <c r="BA1162" s="359"/>
      <c r="BB1162" s="359"/>
      <c r="BC1162" s="359"/>
      <c r="BD1162" s="359"/>
      <c r="BE1162" s="359"/>
      <c r="BF1162" s="359"/>
      <c r="BG1162" s="359"/>
      <c r="BH1162" s="359"/>
      <c r="BI1162" s="360"/>
      <c r="BJ1162" s="237">
        <v>0</v>
      </c>
      <c r="BK1162" s="238"/>
      <c r="BL1162" s="238"/>
      <c r="BM1162" s="238"/>
      <c r="BN1162" s="238"/>
      <c r="BO1162" s="238"/>
      <c r="BP1162" s="238"/>
      <c r="BQ1162" s="238"/>
      <c r="BR1162" s="238"/>
      <c r="BS1162" s="238"/>
      <c r="BT1162" s="238"/>
      <c r="BU1162" s="238"/>
      <c r="BV1162" s="238"/>
      <c r="BW1162" s="238"/>
      <c r="BX1162" s="238"/>
      <c r="BY1162" s="238"/>
      <c r="BZ1162" s="238"/>
      <c r="CA1162" s="238"/>
      <c r="CB1162" s="238"/>
      <c r="CC1162" s="238"/>
      <c r="CD1162" s="239"/>
      <c r="CE1162" s="358">
        <v>2</v>
      </c>
      <c r="CF1162" s="359"/>
      <c r="CG1162" s="359"/>
      <c r="CH1162" s="359"/>
      <c r="CI1162" s="359"/>
      <c r="CJ1162" s="359"/>
      <c r="CK1162" s="359"/>
      <c r="CL1162" s="359"/>
      <c r="CM1162" s="359"/>
      <c r="CN1162" s="360"/>
    </row>
    <row r="1163" spans="4:92" ht="14.25" customHeight="1" x14ac:dyDescent="0.35">
      <c r="D1163" s="607" t="s">
        <v>1061</v>
      </c>
      <c r="E1163" s="607"/>
      <c r="F1163" s="607"/>
      <c r="G1163" s="607"/>
      <c r="H1163" s="607"/>
      <c r="I1163" s="607"/>
      <c r="J1163" s="607"/>
      <c r="K1163" s="607"/>
      <c r="L1163" s="607"/>
      <c r="M1163" s="607"/>
      <c r="N1163" s="607"/>
      <c r="O1163" s="607"/>
      <c r="P1163" s="607"/>
      <c r="Q1163" s="607"/>
      <c r="R1163" s="607"/>
      <c r="S1163" s="607"/>
      <c r="T1163" s="607"/>
      <c r="U1163" s="607"/>
      <c r="V1163" s="607"/>
      <c r="W1163" s="607"/>
      <c r="X1163" s="607"/>
      <c r="Y1163" s="607"/>
      <c r="Z1163" s="607"/>
      <c r="AA1163" s="607"/>
      <c r="AB1163" s="607"/>
      <c r="AC1163" s="607"/>
      <c r="AD1163" s="607"/>
      <c r="AE1163" s="607"/>
      <c r="AF1163" s="607"/>
      <c r="AG1163" s="607"/>
      <c r="AH1163" s="607"/>
      <c r="AI1163" s="607"/>
      <c r="AJ1163" s="607"/>
      <c r="AK1163" s="607"/>
      <c r="AL1163" s="607"/>
      <c r="AM1163" s="607"/>
      <c r="AN1163" s="607"/>
      <c r="AO1163" s="358">
        <v>21</v>
      </c>
      <c r="AP1163" s="359"/>
      <c r="AQ1163" s="359"/>
      <c r="AR1163" s="359"/>
      <c r="AS1163" s="359"/>
      <c r="AT1163" s="359"/>
      <c r="AU1163" s="359"/>
      <c r="AV1163" s="359"/>
      <c r="AW1163" s="359"/>
      <c r="AX1163" s="359"/>
      <c r="AY1163" s="359"/>
      <c r="AZ1163" s="359"/>
      <c r="BA1163" s="359"/>
      <c r="BB1163" s="359"/>
      <c r="BC1163" s="359"/>
      <c r="BD1163" s="359"/>
      <c r="BE1163" s="359"/>
      <c r="BF1163" s="359"/>
      <c r="BG1163" s="359"/>
      <c r="BH1163" s="359"/>
      <c r="BI1163" s="360"/>
      <c r="BJ1163" s="237">
        <v>0</v>
      </c>
      <c r="BK1163" s="238"/>
      <c r="BL1163" s="238"/>
      <c r="BM1163" s="238"/>
      <c r="BN1163" s="238"/>
      <c r="BO1163" s="238"/>
      <c r="BP1163" s="238"/>
      <c r="BQ1163" s="238"/>
      <c r="BR1163" s="238"/>
      <c r="BS1163" s="238"/>
      <c r="BT1163" s="238"/>
      <c r="BU1163" s="238"/>
      <c r="BV1163" s="238"/>
      <c r="BW1163" s="238"/>
      <c r="BX1163" s="238"/>
      <c r="BY1163" s="238"/>
      <c r="BZ1163" s="238"/>
      <c r="CA1163" s="238"/>
      <c r="CB1163" s="238"/>
      <c r="CC1163" s="238"/>
      <c r="CD1163" s="239"/>
      <c r="CE1163" s="358">
        <v>21</v>
      </c>
      <c r="CF1163" s="359"/>
      <c r="CG1163" s="359"/>
      <c r="CH1163" s="359"/>
      <c r="CI1163" s="359"/>
      <c r="CJ1163" s="359"/>
      <c r="CK1163" s="359"/>
      <c r="CL1163" s="359"/>
      <c r="CM1163" s="359"/>
      <c r="CN1163" s="360"/>
    </row>
    <row r="1164" spans="4:92" ht="14.25" customHeight="1" x14ac:dyDescent="0.35">
      <c r="D1164" s="607" t="s">
        <v>1062</v>
      </c>
      <c r="E1164" s="607"/>
      <c r="F1164" s="607"/>
      <c r="G1164" s="607"/>
      <c r="H1164" s="607"/>
      <c r="I1164" s="607"/>
      <c r="J1164" s="607"/>
      <c r="K1164" s="607"/>
      <c r="L1164" s="607"/>
      <c r="M1164" s="607"/>
      <c r="N1164" s="607"/>
      <c r="O1164" s="607"/>
      <c r="P1164" s="607"/>
      <c r="Q1164" s="607"/>
      <c r="R1164" s="607"/>
      <c r="S1164" s="607"/>
      <c r="T1164" s="607"/>
      <c r="U1164" s="607"/>
      <c r="V1164" s="607"/>
      <c r="W1164" s="607"/>
      <c r="X1164" s="607"/>
      <c r="Y1164" s="607"/>
      <c r="Z1164" s="607"/>
      <c r="AA1164" s="607"/>
      <c r="AB1164" s="607"/>
      <c r="AC1164" s="607"/>
      <c r="AD1164" s="607"/>
      <c r="AE1164" s="607"/>
      <c r="AF1164" s="607"/>
      <c r="AG1164" s="607"/>
      <c r="AH1164" s="607"/>
      <c r="AI1164" s="607"/>
      <c r="AJ1164" s="607"/>
      <c r="AK1164" s="607"/>
      <c r="AL1164" s="607"/>
      <c r="AM1164" s="607"/>
      <c r="AN1164" s="607"/>
      <c r="AO1164" s="358">
        <v>11</v>
      </c>
      <c r="AP1164" s="359"/>
      <c r="AQ1164" s="359"/>
      <c r="AR1164" s="359"/>
      <c r="AS1164" s="359"/>
      <c r="AT1164" s="359"/>
      <c r="AU1164" s="359"/>
      <c r="AV1164" s="359"/>
      <c r="AW1164" s="359"/>
      <c r="AX1164" s="359"/>
      <c r="AY1164" s="359"/>
      <c r="AZ1164" s="359"/>
      <c r="BA1164" s="359"/>
      <c r="BB1164" s="359"/>
      <c r="BC1164" s="359"/>
      <c r="BD1164" s="359"/>
      <c r="BE1164" s="359"/>
      <c r="BF1164" s="359"/>
      <c r="BG1164" s="359"/>
      <c r="BH1164" s="359"/>
      <c r="BI1164" s="360"/>
      <c r="BJ1164" s="237">
        <v>0</v>
      </c>
      <c r="BK1164" s="238"/>
      <c r="BL1164" s="238"/>
      <c r="BM1164" s="238"/>
      <c r="BN1164" s="238"/>
      <c r="BO1164" s="238"/>
      <c r="BP1164" s="238"/>
      <c r="BQ1164" s="238"/>
      <c r="BR1164" s="238"/>
      <c r="BS1164" s="238"/>
      <c r="BT1164" s="238"/>
      <c r="BU1164" s="238"/>
      <c r="BV1164" s="238"/>
      <c r="BW1164" s="238"/>
      <c r="BX1164" s="238"/>
      <c r="BY1164" s="238"/>
      <c r="BZ1164" s="238"/>
      <c r="CA1164" s="238"/>
      <c r="CB1164" s="238"/>
      <c r="CC1164" s="238"/>
      <c r="CD1164" s="239"/>
      <c r="CE1164" s="358">
        <v>11</v>
      </c>
      <c r="CF1164" s="359"/>
      <c r="CG1164" s="359"/>
      <c r="CH1164" s="359"/>
      <c r="CI1164" s="359"/>
      <c r="CJ1164" s="359"/>
      <c r="CK1164" s="359"/>
      <c r="CL1164" s="359"/>
      <c r="CM1164" s="359"/>
      <c r="CN1164" s="360"/>
    </row>
    <row r="1165" spans="4:92" ht="14.25" customHeight="1" x14ac:dyDescent="0.35">
      <c r="D1165" s="607" t="s">
        <v>1063</v>
      </c>
      <c r="E1165" s="607"/>
      <c r="F1165" s="607"/>
      <c r="G1165" s="607"/>
      <c r="H1165" s="607"/>
      <c r="I1165" s="607"/>
      <c r="J1165" s="607"/>
      <c r="K1165" s="607"/>
      <c r="L1165" s="607"/>
      <c r="M1165" s="607"/>
      <c r="N1165" s="607"/>
      <c r="O1165" s="607"/>
      <c r="P1165" s="607"/>
      <c r="Q1165" s="607"/>
      <c r="R1165" s="607"/>
      <c r="S1165" s="607"/>
      <c r="T1165" s="607"/>
      <c r="U1165" s="607"/>
      <c r="V1165" s="607"/>
      <c r="W1165" s="607"/>
      <c r="X1165" s="607"/>
      <c r="Y1165" s="607"/>
      <c r="Z1165" s="607"/>
      <c r="AA1165" s="607"/>
      <c r="AB1165" s="607"/>
      <c r="AC1165" s="607"/>
      <c r="AD1165" s="607"/>
      <c r="AE1165" s="607"/>
      <c r="AF1165" s="607"/>
      <c r="AG1165" s="607"/>
      <c r="AH1165" s="607"/>
      <c r="AI1165" s="607"/>
      <c r="AJ1165" s="607"/>
      <c r="AK1165" s="607"/>
      <c r="AL1165" s="607"/>
      <c r="AM1165" s="607"/>
      <c r="AN1165" s="607"/>
      <c r="AO1165" s="358">
        <v>33</v>
      </c>
      <c r="AP1165" s="359"/>
      <c r="AQ1165" s="359"/>
      <c r="AR1165" s="359"/>
      <c r="AS1165" s="359"/>
      <c r="AT1165" s="359"/>
      <c r="AU1165" s="359"/>
      <c r="AV1165" s="359"/>
      <c r="AW1165" s="359"/>
      <c r="AX1165" s="359"/>
      <c r="AY1165" s="359"/>
      <c r="AZ1165" s="359"/>
      <c r="BA1165" s="359"/>
      <c r="BB1165" s="359"/>
      <c r="BC1165" s="359"/>
      <c r="BD1165" s="359"/>
      <c r="BE1165" s="359"/>
      <c r="BF1165" s="359"/>
      <c r="BG1165" s="359"/>
      <c r="BH1165" s="359"/>
      <c r="BI1165" s="360"/>
      <c r="BJ1165" s="237">
        <v>0</v>
      </c>
      <c r="BK1165" s="238"/>
      <c r="BL1165" s="238"/>
      <c r="BM1165" s="238"/>
      <c r="BN1165" s="238"/>
      <c r="BO1165" s="238"/>
      <c r="BP1165" s="238"/>
      <c r="BQ1165" s="238"/>
      <c r="BR1165" s="238"/>
      <c r="BS1165" s="238"/>
      <c r="BT1165" s="238"/>
      <c r="BU1165" s="238"/>
      <c r="BV1165" s="238"/>
      <c r="BW1165" s="238"/>
      <c r="BX1165" s="238"/>
      <c r="BY1165" s="238"/>
      <c r="BZ1165" s="238"/>
      <c r="CA1165" s="238"/>
      <c r="CB1165" s="238"/>
      <c r="CC1165" s="238"/>
      <c r="CD1165" s="239"/>
      <c r="CE1165" s="358">
        <v>33</v>
      </c>
      <c r="CF1165" s="359"/>
      <c r="CG1165" s="359"/>
      <c r="CH1165" s="359"/>
      <c r="CI1165" s="359"/>
      <c r="CJ1165" s="359"/>
      <c r="CK1165" s="359"/>
      <c r="CL1165" s="359"/>
      <c r="CM1165" s="359"/>
      <c r="CN1165" s="360"/>
    </row>
    <row r="1166" spans="4:92" ht="14.25" customHeight="1" x14ac:dyDescent="0.35">
      <c r="D1166" s="607" t="s">
        <v>1064</v>
      </c>
      <c r="E1166" s="607"/>
      <c r="F1166" s="607"/>
      <c r="G1166" s="607"/>
      <c r="H1166" s="607"/>
      <c r="I1166" s="607"/>
      <c r="J1166" s="607"/>
      <c r="K1166" s="607"/>
      <c r="L1166" s="607"/>
      <c r="M1166" s="607"/>
      <c r="N1166" s="607"/>
      <c r="O1166" s="607"/>
      <c r="P1166" s="607"/>
      <c r="Q1166" s="607"/>
      <c r="R1166" s="607"/>
      <c r="S1166" s="607"/>
      <c r="T1166" s="607"/>
      <c r="U1166" s="607"/>
      <c r="V1166" s="607"/>
      <c r="W1166" s="607"/>
      <c r="X1166" s="607"/>
      <c r="Y1166" s="607"/>
      <c r="Z1166" s="607"/>
      <c r="AA1166" s="607"/>
      <c r="AB1166" s="607"/>
      <c r="AC1166" s="607"/>
      <c r="AD1166" s="607"/>
      <c r="AE1166" s="607"/>
      <c r="AF1166" s="607"/>
      <c r="AG1166" s="607"/>
      <c r="AH1166" s="607"/>
      <c r="AI1166" s="607"/>
      <c r="AJ1166" s="607"/>
      <c r="AK1166" s="607"/>
      <c r="AL1166" s="607"/>
      <c r="AM1166" s="607"/>
      <c r="AN1166" s="607"/>
      <c r="AO1166" s="358">
        <v>5</v>
      </c>
      <c r="AP1166" s="359"/>
      <c r="AQ1166" s="359"/>
      <c r="AR1166" s="359"/>
      <c r="AS1166" s="359"/>
      <c r="AT1166" s="359"/>
      <c r="AU1166" s="359"/>
      <c r="AV1166" s="359"/>
      <c r="AW1166" s="359"/>
      <c r="AX1166" s="359"/>
      <c r="AY1166" s="359"/>
      <c r="AZ1166" s="359"/>
      <c r="BA1166" s="359"/>
      <c r="BB1166" s="359"/>
      <c r="BC1166" s="359"/>
      <c r="BD1166" s="359"/>
      <c r="BE1166" s="359"/>
      <c r="BF1166" s="359"/>
      <c r="BG1166" s="359"/>
      <c r="BH1166" s="359"/>
      <c r="BI1166" s="360"/>
      <c r="BJ1166" s="237">
        <v>0</v>
      </c>
      <c r="BK1166" s="238"/>
      <c r="BL1166" s="238"/>
      <c r="BM1166" s="238"/>
      <c r="BN1166" s="238"/>
      <c r="BO1166" s="238"/>
      <c r="BP1166" s="238"/>
      <c r="BQ1166" s="238"/>
      <c r="BR1166" s="238"/>
      <c r="BS1166" s="238"/>
      <c r="BT1166" s="238"/>
      <c r="BU1166" s="238"/>
      <c r="BV1166" s="238"/>
      <c r="BW1166" s="238"/>
      <c r="BX1166" s="238"/>
      <c r="BY1166" s="238"/>
      <c r="BZ1166" s="238"/>
      <c r="CA1166" s="238"/>
      <c r="CB1166" s="238"/>
      <c r="CC1166" s="238"/>
      <c r="CD1166" s="239"/>
      <c r="CE1166" s="358">
        <v>5</v>
      </c>
      <c r="CF1166" s="359"/>
      <c r="CG1166" s="359"/>
      <c r="CH1166" s="359"/>
      <c r="CI1166" s="359"/>
      <c r="CJ1166" s="359"/>
      <c r="CK1166" s="359"/>
      <c r="CL1166" s="359"/>
      <c r="CM1166" s="359"/>
      <c r="CN1166" s="360"/>
    </row>
    <row r="1167" spans="4:92" ht="14.25" customHeight="1" x14ac:dyDescent="0.35">
      <c r="D1167" s="607" t="s">
        <v>1065</v>
      </c>
      <c r="E1167" s="607"/>
      <c r="F1167" s="607"/>
      <c r="G1167" s="607"/>
      <c r="H1167" s="607"/>
      <c r="I1167" s="607"/>
      <c r="J1167" s="607"/>
      <c r="K1167" s="607"/>
      <c r="L1167" s="607"/>
      <c r="M1167" s="607"/>
      <c r="N1167" s="607"/>
      <c r="O1167" s="607"/>
      <c r="P1167" s="607"/>
      <c r="Q1167" s="607"/>
      <c r="R1167" s="607"/>
      <c r="S1167" s="607"/>
      <c r="T1167" s="607"/>
      <c r="U1167" s="607"/>
      <c r="V1167" s="607"/>
      <c r="W1167" s="607"/>
      <c r="X1167" s="607"/>
      <c r="Y1167" s="607"/>
      <c r="Z1167" s="607"/>
      <c r="AA1167" s="607"/>
      <c r="AB1167" s="607"/>
      <c r="AC1167" s="607"/>
      <c r="AD1167" s="607"/>
      <c r="AE1167" s="607"/>
      <c r="AF1167" s="607"/>
      <c r="AG1167" s="607"/>
      <c r="AH1167" s="607"/>
      <c r="AI1167" s="607"/>
      <c r="AJ1167" s="607"/>
      <c r="AK1167" s="607"/>
      <c r="AL1167" s="607"/>
      <c r="AM1167" s="607"/>
      <c r="AN1167" s="607"/>
      <c r="AO1167" s="358">
        <v>7</v>
      </c>
      <c r="AP1167" s="359"/>
      <c r="AQ1167" s="359"/>
      <c r="AR1167" s="359"/>
      <c r="AS1167" s="359"/>
      <c r="AT1167" s="359"/>
      <c r="AU1167" s="359"/>
      <c r="AV1167" s="359"/>
      <c r="AW1167" s="359"/>
      <c r="AX1167" s="359"/>
      <c r="AY1167" s="359"/>
      <c r="AZ1167" s="359"/>
      <c r="BA1167" s="359"/>
      <c r="BB1167" s="359"/>
      <c r="BC1167" s="359"/>
      <c r="BD1167" s="359"/>
      <c r="BE1167" s="359"/>
      <c r="BF1167" s="359"/>
      <c r="BG1167" s="359"/>
      <c r="BH1167" s="359"/>
      <c r="BI1167" s="360"/>
      <c r="BJ1167" s="237">
        <v>0</v>
      </c>
      <c r="BK1167" s="238"/>
      <c r="BL1167" s="238"/>
      <c r="BM1167" s="238"/>
      <c r="BN1167" s="238"/>
      <c r="BO1167" s="238"/>
      <c r="BP1167" s="238"/>
      <c r="BQ1167" s="238"/>
      <c r="BR1167" s="238"/>
      <c r="BS1167" s="238"/>
      <c r="BT1167" s="238"/>
      <c r="BU1167" s="238"/>
      <c r="BV1167" s="238"/>
      <c r="BW1167" s="238"/>
      <c r="BX1167" s="238"/>
      <c r="BY1167" s="238"/>
      <c r="BZ1167" s="238"/>
      <c r="CA1167" s="238"/>
      <c r="CB1167" s="238"/>
      <c r="CC1167" s="238"/>
      <c r="CD1167" s="239"/>
      <c r="CE1167" s="358">
        <v>7</v>
      </c>
      <c r="CF1167" s="359"/>
      <c r="CG1167" s="359"/>
      <c r="CH1167" s="359"/>
      <c r="CI1167" s="359"/>
      <c r="CJ1167" s="359"/>
      <c r="CK1167" s="359"/>
      <c r="CL1167" s="359"/>
      <c r="CM1167" s="359"/>
      <c r="CN1167" s="360"/>
    </row>
    <row r="1168" spans="4:92" ht="14.25" customHeight="1" x14ac:dyDescent="0.35">
      <c r="D1168" s="607" t="s">
        <v>1066</v>
      </c>
      <c r="E1168" s="607"/>
      <c r="F1168" s="607"/>
      <c r="G1168" s="607"/>
      <c r="H1168" s="607"/>
      <c r="I1168" s="607"/>
      <c r="J1168" s="607"/>
      <c r="K1168" s="607"/>
      <c r="L1168" s="607"/>
      <c r="M1168" s="607"/>
      <c r="N1168" s="607"/>
      <c r="O1168" s="607"/>
      <c r="P1168" s="607"/>
      <c r="Q1168" s="607"/>
      <c r="R1168" s="607"/>
      <c r="S1168" s="607"/>
      <c r="T1168" s="607"/>
      <c r="U1168" s="607"/>
      <c r="V1168" s="607"/>
      <c r="W1168" s="607"/>
      <c r="X1168" s="607"/>
      <c r="Y1168" s="607"/>
      <c r="Z1168" s="607"/>
      <c r="AA1168" s="607"/>
      <c r="AB1168" s="607"/>
      <c r="AC1168" s="607"/>
      <c r="AD1168" s="607"/>
      <c r="AE1168" s="607"/>
      <c r="AF1168" s="607"/>
      <c r="AG1168" s="607"/>
      <c r="AH1168" s="607"/>
      <c r="AI1168" s="607"/>
      <c r="AJ1168" s="607"/>
      <c r="AK1168" s="607"/>
      <c r="AL1168" s="607"/>
      <c r="AM1168" s="607"/>
      <c r="AN1168" s="607"/>
      <c r="AO1168" s="358">
        <v>2</v>
      </c>
      <c r="AP1168" s="359"/>
      <c r="AQ1168" s="359"/>
      <c r="AR1168" s="359"/>
      <c r="AS1168" s="359"/>
      <c r="AT1168" s="359"/>
      <c r="AU1168" s="359"/>
      <c r="AV1168" s="359"/>
      <c r="AW1168" s="359"/>
      <c r="AX1168" s="359"/>
      <c r="AY1168" s="359"/>
      <c r="AZ1168" s="359"/>
      <c r="BA1168" s="359"/>
      <c r="BB1168" s="359"/>
      <c r="BC1168" s="359"/>
      <c r="BD1168" s="359"/>
      <c r="BE1168" s="359"/>
      <c r="BF1168" s="359"/>
      <c r="BG1168" s="359"/>
      <c r="BH1168" s="359"/>
      <c r="BI1168" s="360"/>
      <c r="BJ1168" s="237">
        <v>0</v>
      </c>
      <c r="BK1168" s="238"/>
      <c r="BL1168" s="238"/>
      <c r="BM1168" s="238"/>
      <c r="BN1168" s="238"/>
      <c r="BO1168" s="238"/>
      <c r="BP1168" s="238"/>
      <c r="BQ1168" s="238"/>
      <c r="BR1168" s="238"/>
      <c r="BS1168" s="238"/>
      <c r="BT1168" s="238"/>
      <c r="BU1168" s="238"/>
      <c r="BV1168" s="238"/>
      <c r="BW1168" s="238"/>
      <c r="BX1168" s="238"/>
      <c r="BY1168" s="238"/>
      <c r="BZ1168" s="238"/>
      <c r="CA1168" s="238"/>
      <c r="CB1168" s="238"/>
      <c r="CC1168" s="238"/>
      <c r="CD1168" s="239"/>
      <c r="CE1168" s="358">
        <v>2</v>
      </c>
      <c r="CF1168" s="359"/>
      <c r="CG1168" s="359"/>
      <c r="CH1168" s="359"/>
      <c r="CI1168" s="359"/>
      <c r="CJ1168" s="359"/>
      <c r="CK1168" s="359"/>
      <c r="CL1168" s="359"/>
      <c r="CM1168" s="359"/>
      <c r="CN1168" s="360"/>
    </row>
    <row r="1169" spans="4:92" ht="14.25" customHeight="1" x14ac:dyDescent="0.35">
      <c r="D1169" s="607" t="s">
        <v>1067</v>
      </c>
      <c r="E1169" s="607"/>
      <c r="F1169" s="607"/>
      <c r="G1169" s="607"/>
      <c r="H1169" s="607"/>
      <c r="I1169" s="607"/>
      <c r="J1169" s="607"/>
      <c r="K1169" s="607"/>
      <c r="L1169" s="607"/>
      <c r="M1169" s="607"/>
      <c r="N1169" s="607"/>
      <c r="O1169" s="607"/>
      <c r="P1169" s="607"/>
      <c r="Q1169" s="607"/>
      <c r="R1169" s="607"/>
      <c r="S1169" s="607"/>
      <c r="T1169" s="607"/>
      <c r="U1169" s="607"/>
      <c r="V1169" s="607"/>
      <c r="W1169" s="607"/>
      <c r="X1169" s="607"/>
      <c r="Y1169" s="607"/>
      <c r="Z1169" s="607"/>
      <c r="AA1169" s="607"/>
      <c r="AB1169" s="607"/>
      <c r="AC1169" s="607"/>
      <c r="AD1169" s="607"/>
      <c r="AE1169" s="607"/>
      <c r="AF1169" s="607"/>
      <c r="AG1169" s="607"/>
      <c r="AH1169" s="607"/>
      <c r="AI1169" s="607"/>
      <c r="AJ1169" s="607"/>
      <c r="AK1169" s="607"/>
      <c r="AL1169" s="607"/>
      <c r="AM1169" s="607"/>
      <c r="AN1169" s="607"/>
      <c r="AO1169" s="358">
        <v>2</v>
      </c>
      <c r="AP1169" s="359"/>
      <c r="AQ1169" s="359"/>
      <c r="AR1169" s="359"/>
      <c r="AS1169" s="359"/>
      <c r="AT1169" s="359"/>
      <c r="AU1169" s="359"/>
      <c r="AV1169" s="359"/>
      <c r="AW1169" s="359"/>
      <c r="AX1169" s="359"/>
      <c r="AY1169" s="359"/>
      <c r="AZ1169" s="359"/>
      <c r="BA1169" s="359"/>
      <c r="BB1169" s="359"/>
      <c r="BC1169" s="359"/>
      <c r="BD1169" s="359"/>
      <c r="BE1169" s="359"/>
      <c r="BF1169" s="359"/>
      <c r="BG1169" s="359"/>
      <c r="BH1169" s="359"/>
      <c r="BI1169" s="360"/>
      <c r="BJ1169" s="237">
        <v>0</v>
      </c>
      <c r="BK1169" s="238"/>
      <c r="BL1169" s="238"/>
      <c r="BM1169" s="238"/>
      <c r="BN1169" s="238"/>
      <c r="BO1169" s="238"/>
      <c r="BP1169" s="238"/>
      <c r="BQ1169" s="238"/>
      <c r="BR1169" s="238"/>
      <c r="BS1169" s="238"/>
      <c r="BT1169" s="238"/>
      <c r="BU1169" s="238"/>
      <c r="BV1169" s="238"/>
      <c r="BW1169" s="238"/>
      <c r="BX1169" s="238"/>
      <c r="BY1169" s="238"/>
      <c r="BZ1169" s="238"/>
      <c r="CA1169" s="238"/>
      <c r="CB1169" s="238"/>
      <c r="CC1169" s="238"/>
      <c r="CD1169" s="239"/>
      <c r="CE1169" s="358">
        <v>2</v>
      </c>
      <c r="CF1169" s="359"/>
      <c r="CG1169" s="359"/>
      <c r="CH1169" s="359"/>
      <c r="CI1169" s="359"/>
      <c r="CJ1169" s="359"/>
      <c r="CK1169" s="359"/>
      <c r="CL1169" s="359"/>
      <c r="CM1169" s="359"/>
      <c r="CN1169" s="360"/>
    </row>
    <row r="1170" spans="4:92" ht="14.25" customHeight="1" x14ac:dyDescent="0.35">
      <c r="D1170" s="607" t="s">
        <v>1068</v>
      </c>
      <c r="E1170" s="607"/>
      <c r="F1170" s="607"/>
      <c r="G1170" s="607"/>
      <c r="H1170" s="607"/>
      <c r="I1170" s="607"/>
      <c r="J1170" s="607"/>
      <c r="K1170" s="607"/>
      <c r="L1170" s="607"/>
      <c r="M1170" s="607"/>
      <c r="N1170" s="607"/>
      <c r="O1170" s="607"/>
      <c r="P1170" s="607"/>
      <c r="Q1170" s="607"/>
      <c r="R1170" s="607"/>
      <c r="S1170" s="607"/>
      <c r="T1170" s="607"/>
      <c r="U1170" s="607"/>
      <c r="V1170" s="607"/>
      <c r="W1170" s="607"/>
      <c r="X1170" s="607"/>
      <c r="Y1170" s="607"/>
      <c r="Z1170" s="607"/>
      <c r="AA1170" s="607"/>
      <c r="AB1170" s="607"/>
      <c r="AC1170" s="607"/>
      <c r="AD1170" s="607"/>
      <c r="AE1170" s="607"/>
      <c r="AF1170" s="607"/>
      <c r="AG1170" s="607"/>
      <c r="AH1170" s="607"/>
      <c r="AI1170" s="607"/>
      <c r="AJ1170" s="607"/>
      <c r="AK1170" s="607"/>
      <c r="AL1170" s="607"/>
      <c r="AM1170" s="607"/>
      <c r="AN1170" s="607"/>
      <c r="AO1170" s="358">
        <v>1</v>
      </c>
      <c r="AP1170" s="359"/>
      <c r="AQ1170" s="359"/>
      <c r="AR1170" s="359"/>
      <c r="AS1170" s="359"/>
      <c r="AT1170" s="359"/>
      <c r="AU1170" s="359"/>
      <c r="AV1170" s="359"/>
      <c r="AW1170" s="359"/>
      <c r="AX1170" s="359"/>
      <c r="AY1170" s="359"/>
      <c r="AZ1170" s="359"/>
      <c r="BA1170" s="359"/>
      <c r="BB1170" s="359"/>
      <c r="BC1170" s="359"/>
      <c r="BD1170" s="359"/>
      <c r="BE1170" s="359"/>
      <c r="BF1170" s="359"/>
      <c r="BG1170" s="359"/>
      <c r="BH1170" s="359"/>
      <c r="BI1170" s="360"/>
      <c r="BJ1170" s="237">
        <v>0</v>
      </c>
      <c r="BK1170" s="238"/>
      <c r="BL1170" s="238"/>
      <c r="BM1170" s="238"/>
      <c r="BN1170" s="238"/>
      <c r="BO1170" s="238"/>
      <c r="BP1170" s="238"/>
      <c r="BQ1170" s="238"/>
      <c r="BR1170" s="238"/>
      <c r="BS1170" s="238"/>
      <c r="BT1170" s="238"/>
      <c r="BU1170" s="238"/>
      <c r="BV1170" s="238"/>
      <c r="BW1170" s="238"/>
      <c r="BX1170" s="238"/>
      <c r="BY1170" s="238"/>
      <c r="BZ1170" s="238"/>
      <c r="CA1170" s="238"/>
      <c r="CB1170" s="238"/>
      <c r="CC1170" s="238"/>
      <c r="CD1170" s="239"/>
      <c r="CE1170" s="358">
        <v>1</v>
      </c>
      <c r="CF1170" s="359"/>
      <c r="CG1170" s="359"/>
      <c r="CH1170" s="359"/>
      <c r="CI1170" s="359"/>
      <c r="CJ1170" s="359"/>
      <c r="CK1170" s="359"/>
      <c r="CL1170" s="359"/>
      <c r="CM1170" s="359"/>
      <c r="CN1170" s="360"/>
    </row>
    <row r="1171" spans="4:92" ht="14.25" customHeight="1" x14ac:dyDescent="0.35">
      <c r="D1171" s="607" t="s">
        <v>1069</v>
      </c>
      <c r="E1171" s="607"/>
      <c r="F1171" s="607"/>
      <c r="G1171" s="607"/>
      <c r="H1171" s="607"/>
      <c r="I1171" s="607"/>
      <c r="J1171" s="607"/>
      <c r="K1171" s="607"/>
      <c r="L1171" s="607"/>
      <c r="M1171" s="607"/>
      <c r="N1171" s="607"/>
      <c r="O1171" s="607"/>
      <c r="P1171" s="607"/>
      <c r="Q1171" s="607"/>
      <c r="R1171" s="607"/>
      <c r="S1171" s="607"/>
      <c r="T1171" s="607"/>
      <c r="U1171" s="607"/>
      <c r="V1171" s="607"/>
      <c r="W1171" s="607"/>
      <c r="X1171" s="607"/>
      <c r="Y1171" s="607"/>
      <c r="Z1171" s="607"/>
      <c r="AA1171" s="607"/>
      <c r="AB1171" s="607"/>
      <c r="AC1171" s="607"/>
      <c r="AD1171" s="607"/>
      <c r="AE1171" s="607"/>
      <c r="AF1171" s="607"/>
      <c r="AG1171" s="607"/>
      <c r="AH1171" s="607"/>
      <c r="AI1171" s="607"/>
      <c r="AJ1171" s="607"/>
      <c r="AK1171" s="607"/>
      <c r="AL1171" s="607"/>
      <c r="AM1171" s="607"/>
      <c r="AN1171" s="607"/>
      <c r="AO1171" s="358">
        <v>55</v>
      </c>
      <c r="AP1171" s="359"/>
      <c r="AQ1171" s="359"/>
      <c r="AR1171" s="359"/>
      <c r="AS1171" s="359"/>
      <c r="AT1171" s="359"/>
      <c r="AU1171" s="359"/>
      <c r="AV1171" s="359"/>
      <c r="AW1171" s="359"/>
      <c r="AX1171" s="359"/>
      <c r="AY1171" s="359"/>
      <c r="AZ1171" s="359"/>
      <c r="BA1171" s="359"/>
      <c r="BB1171" s="359"/>
      <c r="BC1171" s="359"/>
      <c r="BD1171" s="359"/>
      <c r="BE1171" s="359"/>
      <c r="BF1171" s="359"/>
      <c r="BG1171" s="359"/>
      <c r="BH1171" s="359"/>
      <c r="BI1171" s="360"/>
      <c r="BJ1171" s="237">
        <v>0</v>
      </c>
      <c r="BK1171" s="238"/>
      <c r="BL1171" s="238"/>
      <c r="BM1171" s="238"/>
      <c r="BN1171" s="238"/>
      <c r="BO1171" s="238"/>
      <c r="BP1171" s="238"/>
      <c r="BQ1171" s="238"/>
      <c r="BR1171" s="238"/>
      <c r="BS1171" s="238"/>
      <c r="BT1171" s="238"/>
      <c r="BU1171" s="238"/>
      <c r="BV1171" s="238"/>
      <c r="BW1171" s="238"/>
      <c r="BX1171" s="238"/>
      <c r="BY1171" s="238"/>
      <c r="BZ1171" s="238"/>
      <c r="CA1171" s="238"/>
      <c r="CB1171" s="238"/>
      <c r="CC1171" s="238"/>
      <c r="CD1171" s="239"/>
      <c r="CE1171" s="358">
        <v>55</v>
      </c>
      <c r="CF1171" s="359"/>
      <c r="CG1171" s="359"/>
      <c r="CH1171" s="359"/>
      <c r="CI1171" s="359"/>
      <c r="CJ1171" s="359"/>
      <c r="CK1171" s="359"/>
      <c r="CL1171" s="359"/>
      <c r="CM1171" s="359"/>
      <c r="CN1171" s="360"/>
    </row>
    <row r="1172" spans="4:92" ht="14.25" customHeight="1" x14ac:dyDescent="0.35">
      <c r="D1172" s="607" t="s">
        <v>1070</v>
      </c>
      <c r="E1172" s="607"/>
      <c r="F1172" s="607"/>
      <c r="G1172" s="607"/>
      <c r="H1172" s="607"/>
      <c r="I1172" s="607"/>
      <c r="J1172" s="607"/>
      <c r="K1172" s="607"/>
      <c r="L1172" s="607"/>
      <c r="M1172" s="607"/>
      <c r="N1172" s="607"/>
      <c r="O1172" s="607"/>
      <c r="P1172" s="607"/>
      <c r="Q1172" s="607"/>
      <c r="R1172" s="607"/>
      <c r="S1172" s="607"/>
      <c r="T1172" s="607"/>
      <c r="U1172" s="607"/>
      <c r="V1172" s="607"/>
      <c r="W1172" s="607"/>
      <c r="X1172" s="607"/>
      <c r="Y1172" s="607"/>
      <c r="Z1172" s="607"/>
      <c r="AA1172" s="607"/>
      <c r="AB1172" s="607"/>
      <c r="AC1172" s="607"/>
      <c r="AD1172" s="607"/>
      <c r="AE1172" s="607"/>
      <c r="AF1172" s="607"/>
      <c r="AG1172" s="607"/>
      <c r="AH1172" s="607"/>
      <c r="AI1172" s="607"/>
      <c r="AJ1172" s="607"/>
      <c r="AK1172" s="607"/>
      <c r="AL1172" s="607"/>
      <c r="AM1172" s="607"/>
      <c r="AN1172" s="607"/>
      <c r="AO1172" s="358">
        <v>17</v>
      </c>
      <c r="AP1172" s="359"/>
      <c r="AQ1172" s="359"/>
      <c r="AR1172" s="359"/>
      <c r="AS1172" s="359"/>
      <c r="AT1172" s="359"/>
      <c r="AU1172" s="359"/>
      <c r="AV1172" s="359"/>
      <c r="AW1172" s="359"/>
      <c r="AX1172" s="359"/>
      <c r="AY1172" s="359"/>
      <c r="AZ1172" s="359"/>
      <c r="BA1172" s="359"/>
      <c r="BB1172" s="359"/>
      <c r="BC1172" s="359"/>
      <c r="BD1172" s="359"/>
      <c r="BE1172" s="359"/>
      <c r="BF1172" s="359"/>
      <c r="BG1172" s="359"/>
      <c r="BH1172" s="359"/>
      <c r="BI1172" s="360"/>
      <c r="BJ1172" s="237">
        <v>0</v>
      </c>
      <c r="BK1172" s="238"/>
      <c r="BL1172" s="238"/>
      <c r="BM1172" s="238"/>
      <c r="BN1172" s="238"/>
      <c r="BO1172" s="238"/>
      <c r="BP1172" s="238"/>
      <c r="BQ1172" s="238"/>
      <c r="BR1172" s="238"/>
      <c r="BS1172" s="238"/>
      <c r="BT1172" s="238"/>
      <c r="BU1172" s="238"/>
      <c r="BV1172" s="238"/>
      <c r="BW1172" s="238"/>
      <c r="BX1172" s="238"/>
      <c r="BY1172" s="238"/>
      <c r="BZ1172" s="238"/>
      <c r="CA1172" s="238"/>
      <c r="CB1172" s="238"/>
      <c r="CC1172" s="238"/>
      <c r="CD1172" s="239"/>
      <c r="CE1172" s="358">
        <v>17</v>
      </c>
      <c r="CF1172" s="359"/>
      <c r="CG1172" s="359"/>
      <c r="CH1172" s="359"/>
      <c r="CI1172" s="359"/>
      <c r="CJ1172" s="359"/>
      <c r="CK1172" s="359"/>
      <c r="CL1172" s="359"/>
      <c r="CM1172" s="359"/>
      <c r="CN1172" s="360"/>
    </row>
    <row r="1173" spans="4:92" ht="14.25" customHeight="1" x14ac:dyDescent="0.35">
      <c r="D1173" s="607" t="s">
        <v>1071</v>
      </c>
      <c r="E1173" s="607"/>
      <c r="F1173" s="607"/>
      <c r="G1173" s="607"/>
      <c r="H1173" s="607"/>
      <c r="I1173" s="607"/>
      <c r="J1173" s="607"/>
      <c r="K1173" s="607"/>
      <c r="L1173" s="607"/>
      <c r="M1173" s="607"/>
      <c r="N1173" s="607"/>
      <c r="O1173" s="607"/>
      <c r="P1173" s="607"/>
      <c r="Q1173" s="607"/>
      <c r="R1173" s="607"/>
      <c r="S1173" s="607"/>
      <c r="T1173" s="607"/>
      <c r="U1173" s="607"/>
      <c r="V1173" s="607"/>
      <c r="W1173" s="607"/>
      <c r="X1173" s="607"/>
      <c r="Y1173" s="607"/>
      <c r="Z1173" s="607"/>
      <c r="AA1173" s="607"/>
      <c r="AB1173" s="607"/>
      <c r="AC1173" s="607"/>
      <c r="AD1173" s="607"/>
      <c r="AE1173" s="607"/>
      <c r="AF1173" s="607"/>
      <c r="AG1173" s="607"/>
      <c r="AH1173" s="607"/>
      <c r="AI1173" s="607"/>
      <c r="AJ1173" s="607"/>
      <c r="AK1173" s="607"/>
      <c r="AL1173" s="607"/>
      <c r="AM1173" s="607"/>
      <c r="AN1173" s="607"/>
      <c r="AO1173" s="358">
        <v>15</v>
      </c>
      <c r="AP1173" s="359"/>
      <c r="AQ1173" s="359"/>
      <c r="AR1173" s="359"/>
      <c r="AS1173" s="359"/>
      <c r="AT1173" s="359"/>
      <c r="AU1173" s="359"/>
      <c r="AV1173" s="359"/>
      <c r="AW1173" s="359"/>
      <c r="AX1173" s="359"/>
      <c r="AY1173" s="359"/>
      <c r="AZ1173" s="359"/>
      <c r="BA1173" s="359"/>
      <c r="BB1173" s="359"/>
      <c r="BC1173" s="359"/>
      <c r="BD1173" s="359"/>
      <c r="BE1173" s="359"/>
      <c r="BF1173" s="359"/>
      <c r="BG1173" s="359"/>
      <c r="BH1173" s="359"/>
      <c r="BI1173" s="360"/>
      <c r="BJ1173" s="237">
        <v>0</v>
      </c>
      <c r="BK1173" s="238"/>
      <c r="BL1173" s="238"/>
      <c r="BM1173" s="238"/>
      <c r="BN1173" s="238"/>
      <c r="BO1173" s="238"/>
      <c r="BP1173" s="238"/>
      <c r="BQ1173" s="238"/>
      <c r="BR1173" s="238"/>
      <c r="BS1173" s="238"/>
      <c r="BT1173" s="238"/>
      <c r="BU1173" s="238"/>
      <c r="BV1173" s="238"/>
      <c r="BW1173" s="238"/>
      <c r="BX1173" s="238"/>
      <c r="BY1173" s="238"/>
      <c r="BZ1173" s="238"/>
      <c r="CA1173" s="238"/>
      <c r="CB1173" s="238"/>
      <c r="CC1173" s="238"/>
      <c r="CD1173" s="239"/>
      <c r="CE1173" s="358">
        <v>15</v>
      </c>
      <c r="CF1173" s="359"/>
      <c r="CG1173" s="359"/>
      <c r="CH1173" s="359"/>
      <c r="CI1173" s="359"/>
      <c r="CJ1173" s="359"/>
      <c r="CK1173" s="359"/>
      <c r="CL1173" s="359"/>
      <c r="CM1173" s="359"/>
      <c r="CN1173" s="360"/>
    </row>
    <row r="1174" spans="4:92" ht="14.25" customHeight="1" x14ac:dyDescent="0.35">
      <c r="D1174" s="607" t="s">
        <v>1072</v>
      </c>
      <c r="E1174" s="607"/>
      <c r="F1174" s="607"/>
      <c r="G1174" s="607"/>
      <c r="H1174" s="607"/>
      <c r="I1174" s="607"/>
      <c r="J1174" s="607"/>
      <c r="K1174" s="607"/>
      <c r="L1174" s="607"/>
      <c r="M1174" s="607"/>
      <c r="N1174" s="607"/>
      <c r="O1174" s="607"/>
      <c r="P1174" s="607"/>
      <c r="Q1174" s="607"/>
      <c r="R1174" s="607"/>
      <c r="S1174" s="607"/>
      <c r="T1174" s="607"/>
      <c r="U1174" s="607"/>
      <c r="V1174" s="607"/>
      <c r="W1174" s="607"/>
      <c r="X1174" s="607"/>
      <c r="Y1174" s="607"/>
      <c r="Z1174" s="607"/>
      <c r="AA1174" s="607"/>
      <c r="AB1174" s="607"/>
      <c r="AC1174" s="607"/>
      <c r="AD1174" s="607"/>
      <c r="AE1174" s="607"/>
      <c r="AF1174" s="607"/>
      <c r="AG1174" s="607"/>
      <c r="AH1174" s="607"/>
      <c r="AI1174" s="607"/>
      <c r="AJ1174" s="607"/>
      <c r="AK1174" s="607"/>
      <c r="AL1174" s="607"/>
      <c r="AM1174" s="607"/>
      <c r="AN1174" s="607"/>
      <c r="AO1174" s="358">
        <v>5</v>
      </c>
      <c r="AP1174" s="359"/>
      <c r="AQ1174" s="359"/>
      <c r="AR1174" s="359"/>
      <c r="AS1174" s="359"/>
      <c r="AT1174" s="359"/>
      <c r="AU1174" s="359"/>
      <c r="AV1174" s="359"/>
      <c r="AW1174" s="359"/>
      <c r="AX1174" s="359"/>
      <c r="AY1174" s="359"/>
      <c r="AZ1174" s="359"/>
      <c r="BA1174" s="359"/>
      <c r="BB1174" s="359"/>
      <c r="BC1174" s="359"/>
      <c r="BD1174" s="359"/>
      <c r="BE1174" s="359"/>
      <c r="BF1174" s="359"/>
      <c r="BG1174" s="359"/>
      <c r="BH1174" s="359"/>
      <c r="BI1174" s="360"/>
      <c r="BJ1174" s="237">
        <v>0</v>
      </c>
      <c r="BK1174" s="238"/>
      <c r="BL1174" s="238"/>
      <c r="BM1174" s="238"/>
      <c r="BN1174" s="238"/>
      <c r="BO1174" s="238"/>
      <c r="BP1174" s="238"/>
      <c r="BQ1174" s="238"/>
      <c r="BR1174" s="238"/>
      <c r="BS1174" s="238"/>
      <c r="BT1174" s="238"/>
      <c r="BU1174" s="238"/>
      <c r="BV1174" s="238"/>
      <c r="BW1174" s="238"/>
      <c r="BX1174" s="238"/>
      <c r="BY1174" s="238"/>
      <c r="BZ1174" s="238"/>
      <c r="CA1174" s="238"/>
      <c r="CB1174" s="238"/>
      <c r="CC1174" s="238"/>
      <c r="CD1174" s="239"/>
      <c r="CE1174" s="358">
        <v>5</v>
      </c>
      <c r="CF1174" s="359"/>
      <c r="CG1174" s="359"/>
      <c r="CH1174" s="359"/>
      <c r="CI1174" s="359"/>
      <c r="CJ1174" s="359"/>
      <c r="CK1174" s="359"/>
      <c r="CL1174" s="359"/>
      <c r="CM1174" s="359"/>
      <c r="CN1174" s="360"/>
    </row>
    <row r="1175" spans="4:92" ht="14.25" customHeight="1" x14ac:dyDescent="0.35">
      <c r="D1175" s="607" t="s">
        <v>1073</v>
      </c>
      <c r="E1175" s="607"/>
      <c r="F1175" s="607"/>
      <c r="G1175" s="607"/>
      <c r="H1175" s="607"/>
      <c r="I1175" s="607"/>
      <c r="J1175" s="607"/>
      <c r="K1175" s="607"/>
      <c r="L1175" s="607"/>
      <c r="M1175" s="607"/>
      <c r="N1175" s="607"/>
      <c r="O1175" s="607"/>
      <c r="P1175" s="607"/>
      <c r="Q1175" s="607"/>
      <c r="R1175" s="607"/>
      <c r="S1175" s="607"/>
      <c r="T1175" s="607"/>
      <c r="U1175" s="607"/>
      <c r="V1175" s="607"/>
      <c r="W1175" s="607"/>
      <c r="X1175" s="607"/>
      <c r="Y1175" s="607"/>
      <c r="Z1175" s="607"/>
      <c r="AA1175" s="607"/>
      <c r="AB1175" s="607"/>
      <c r="AC1175" s="607"/>
      <c r="AD1175" s="607"/>
      <c r="AE1175" s="607"/>
      <c r="AF1175" s="607"/>
      <c r="AG1175" s="607"/>
      <c r="AH1175" s="607"/>
      <c r="AI1175" s="607"/>
      <c r="AJ1175" s="607"/>
      <c r="AK1175" s="607"/>
      <c r="AL1175" s="607"/>
      <c r="AM1175" s="607"/>
      <c r="AN1175" s="607"/>
      <c r="AO1175" s="358">
        <v>5</v>
      </c>
      <c r="AP1175" s="359"/>
      <c r="AQ1175" s="359"/>
      <c r="AR1175" s="359"/>
      <c r="AS1175" s="359"/>
      <c r="AT1175" s="359"/>
      <c r="AU1175" s="359"/>
      <c r="AV1175" s="359"/>
      <c r="AW1175" s="359"/>
      <c r="AX1175" s="359"/>
      <c r="AY1175" s="359"/>
      <c r="AZ1175" s="359"/>
      <c r="BA1175" s="359"/>
      <c r="BB1175" s="359"/>
      <c r="BC1175" s="359"/>
      <c r="BD1175" s="359"/>
      <c r="BE1175" s="359"/>
      <c r="BF1175" s="359"/>
      <c r="BG1175" s="359"/>
      <c r="BH1175" s="359"/>
      <c r="BI1175" s="360"/>
      <c r="BJ1175" s="237">
        <v>0</v>
      </c>
      <c r="BK1175" s="238"/>
      <c r="BL1175" s="238"/>
      <c r="BM1175" s="238"/>
      <c r="BN1175" s="238"/>
      <c r="BO1175" s="238"/>
      <c r="BP1175" s="238"/>
      <c r="BQ1175" s="238"/>
      <c r="BR1175" s="238"/>
      <c r="BS1175" s="238"/>
      <c r="BT1175" s="238"/>
      <c r="BU1175" s="238"/>
      <c r="BV1175" s="238"/>
      <c r="BW1175" s="238"/>
      <c r="BX1175" s="238"/>
      <c r="BY1175" s="238"/>
      <c r="BZ1175" s="238"/>
      <c r="CA1175" s="238"/>
      <c r="CB1175" s="238"/>
      <c r="CC1175" s="238"/>
      <c r="CD1175" s="239"/>
      <c r="CE1175" s="358">
        <v>5</v>
      </c>
      <c r="CF1175" s="359"/>
      <c r="CG1175" s="359"/>
      <c r="CH1175" s="359"/>
      <c r="CI1175" s="359"/>
      <c r="CJ1175" s="359"/>
      <c r="CK1175" s="359"/>
      <c r="CL1175" s="359"/>
      <c r="CM1175" s="359"/>
      <c r="CN1175" s="360"/>
    </row>
    <row r="1176" spans="4:92" ht="14.25" customHeight="1" x14ac:dyDescent="0.35">
      <c r="D1176" s="607" t="s">
        <v>1074</v>
      </c>
      <c r="E1176" s="607"/>
      <c r="F1176" s="607"/>
      <c r="G1176" s="607"/>
      <c r="H1176" s="607"/>
      <c r="I1176" s="607"/>
      <c r="J1176" s="607"/>
      <c r="K1176" s="607"/>
      <c r="L1176" s="607"/>
      <c r="M1176" s="607"/>
      <c r="N1176" s="607"/>
      <c r="O1176" s="607"/>
      <c r="P1176" s="607"/>
      <c r="Q1176" s="607"/>
      <c r="R1176" s="607"/>
      <c r="S1176" s="607"/>
      <c r="T1176" s="607"/>
      <c r="U1176" s="607"/>
      <c r="V1176" s="607"/>
      <c r="W1176" s="607"/>
      <c r="X1176" s="607"/>
      <c r="Y1176" s="607"/>
      <c r="Z1176" s="607"/>
      <c r="AA1176" s="607"/>
      <c r="AB1176" s="607"/>
      <c r="AC1176" s="607"/>
      <c r="AD1176" s="607"/>
      <c r="AE1176" s="607"/>
      <c r="AF1176" s="607"/>
      <c r="AG1176" s="607"/>
      <c r="AH1176" s="607"/>
      <c r="AI1176" s="607"/>
      <c r="AJ1176" s="607"/>
      <c r="AK1176" s="607"/>
      <c r="AL1176" s="607"/>
      <c r="AM1176" s="607"/>
      <c r="AN1176" s="607"/>
      <c r="AO1176" s="358">
        <v>2</v>
      </c>
      <c r="AP1176" s="359"/>
      <c r="AQ1176" s="359"/>
      <c r="AR1176" s="359"/>
      <c r="AS1176" s="359"/>
      <c r="AT1176" s="359"/>
      <c r="AU1176" s="359"/>
      <c r="AV1176" s="359"/>
      <c r="AW1176" s="359"/>
      <c r="AX1176" s="359"/>
      <c r="AY1176" s="359"/>
      <c r="AZ1176" s="359"/>
      <c r="BA1176" s="359"/>
      <c r="BB1176" s="359"/>
      <c r="BC1176" s="359"/>
      <c r="BD1176" s="359"/>
      <c r="BE1176" s="359"/>
      <c r="BF1176" s="359"/>
      <c r="BG1176" s="359"/>
      <c r="BH1176" s="359"/>
      <c r="BI1176" s="360"/>
      <c r="BJ1176" s="237">
        <v>0</v>
      </c>
      <c r="BK1176" s="238"/>
      <c r="BL1176" s="238"/>
      <c r="BM1176" s="238"/>
      <c r="BN1176" s="238"/>
      <c r="BO1176" s="238"/>
      <c r="BP1176" s="238"/>
      <c r="BQ1176" s="238"/>
      <c r="BR1176" s="238"/>
      <c r="BS1176" s="238"/>
      <c r="BT1176" s="238"/>
      <c r="BU1176" s="238"/>
      <c r="BV1176" s="238"/>
      <c r="BW1176" s="238"/>
      <c r="BX1176" s="238"/>
      <c r="BY1176" s="238"/>
      <c r="BZ1176" s="238"/>
      <c r="CA1176" s="238"/>
      <c r="CB1176" s="238"/>
      <c r="CC1176" s="238"/>
      <c r="CD1176" s="239"/>
      <c r="CE1176" s="358">
        <v>2</v>
      </c>
      <c r="CF1176" s="359"/>
      <c r="CG1176" s="359"/>
      <c r="CH1176" s="359"/>
      <c r="CI1176" s="359"/>
      <c r="CJ1176" s="359"/>
      <c r="CK1176" s="359"/>
      <c r="CL1176" s="359"/>
      <c r="CM1176" s="359"/>
      <c r="CN1176" s="360"/>
    </row>
    <row r="1177" spans="4:92" ht="14.25" customHeight="1" x14ac:dyDescent="0.35">
      <c r="D1177" s="607" t="s">
        <v>1075</v>
      </c>
      <c r="E1177" s="607"/>
      <c r="F1177" s="607"/>
      <c r="G1177" s="607"/>
      <c r="H1177" s="607"/>
      <c r="I1177" s="607"/>
      <c r="J1177" s="607"/>
      <c r="K1177" s="607"/>
      <c r="L1177" s="607"/>
      <c r="M1177" s="607"/>
      <c r="N1177" s="607"/>
      <c r="O1177" s="607"/>
      <c r="P1177" s="607"/>
      <c r="Q1177" s="607"/>
      <c r="R1177" s="607"/>
      <c r="S1177" s="607"/>
      <c r="T1177" s="607"/>
      <c r="U1177" s="607"/>
      <c r="V1177" s="607"/>
      <c r="W1177" s="607"/>
      <c r="X1177" s="607"/>
      <c r="Y1177" s="607"/>
      <c r="Z1177" s="607"/>
      <c r="AA1177" s="607"/>
      <c r="AB1177" s="607"/>
      <c r="AC1177" s="607"/>
      <c r="AD1177" s="607"/>
      <c r="AE1177" s="607"/>
      <c r="AF1177" s="607"/>
      <c r="AG1177" s="607"/>
      <c r="AH1177" s="607"/>
      <c r="AI1177" s="607"/>
      <c r="AJ1177" s="607"/>
      <c r="AK1177" s="607"/>
      <c r="AL1177" s="607"/>
      <c r="AM1177" s="607"/>
      <c r="AN1177" s="607"/>
      <c r="AO1177" s="358">
        <v>4</v>
      </c>
      <c r="AP1177" s="359"/>
      <c r="AQ1177" s="359"/>
      <c r="AR1177" s="359"/>
      <c r="AS1177" s="359"/>
      <c r="AT1177" s="359"/>
      <c r="AU1177" s="359"/>
      <c r="AV1177" s="359"/>
      <c r="AW1177" s="359"/>
      <c r="AX1177" s="359"/>
      <c r="AY1177" s="359"/>
      <c r="AZ1177" s="359"/>
      <c r="BA1177" s="359"/>
      <c r="BB1177" s="359"/>
      <c r="BC1177" s="359"/>
      <c r="BD1177" s="359"/>
      <c r="BE1177" s="359"/>
      <c r="BF1177" s="359"/>
      <c r="BG1177" s="359"/>
      <c r="BH1177" s="359"/>
      <c r="BI1177" s="360"/>
      <c r="BJ1177" s="237">
        <v>0</v>
      </c>
      <c r="BK1177" s="238"/>
      <c r="BL1177" s="238"/>
      <c r="BM1177" s="238"/>
      <c r="BN1177" s="238"/>
      <c r="BO1177" s="238"/>
      <c r="BP1177" s="238"/>
      <c r="BQ1177" s="238"/>
      <c r="BR1177" s="238"/>
      <c r="BS1177" s="238"/>
      <c r="BT1177" s="238"/>
      <c r="BU1177" s="238"/>
      <c r="BV1177" s="238"/>
      <c r="BW1177" s="238"/>
      <c r="BX1177" s="238"/>
      <c r="BY1177" s="238"/>
      <c r="BZ1177" s="238"/>
      <c r="CA1177" s="238"/>
      <c r="CB1177" s="238"/>
      <c r="CC1177" s="238"/>
      <c r="CD1177" s="239"/>
      <c r="CE1177" s="358">
        <v>4</v>
      </c>
      <c r="CF1177" s="359"/>
      <c r="CG1177" s="359"/>
      <c r="CH1177" s="359"/>
      <c r="CI1177" s="359"/>
      <c r="CJ1177" s="359"/>
      <c r="CK1177" s="359"/>
      <c r="CL1177" s="359"/>
      <c r="CM1177" s="359"/>
      <c r="CN1177" s="360"/>
    </row>
    <row r="1178" spans="4:92" ht="14.25" customHeight="1" x14ac:dyDescent="0.35">
      <c r="D1178" s="607" t="s">
        <v>1076</v>
      </c>
      <c r="E1178" s="607"/>
      <c r="F1178" s="607"/>
      <c r="G1178" s="607"/>
      <c r="H1178" s="607"/>
      <c r="I1178" s="607"/>
      <c r="J1178" s="607"/>
      <c r="K1178" s="607"/>
      <c r="L1178" s="607"/>
      <c r="M1178" s="607"/>
      <c r="N1178" s="607"/>
      <c r="O1178" s="607"/>
      <c r="P1178" s="607"/>
      <c r="Q1178" s="607"/>
      <c r="R1178" s="607"/>
      <c r="S1178" s="607"/>
      <c r="T1178" s="607"/>
      <c r="U1178" s="607"/>
      <c r="V1178" s="607"/>
      <c r="W1178" s="607"/>
      <c r="X1178" s="607"/>
      <c r="Y1178" s="607"/>
      <c r="Z1178" s="607"/>
      <c r="AA1178" s="607"/>
      <c r="AB1178" s="607"/>
      <c r="AC1178" s="607"/>
      <c r="AD1178" s="607"/>
      <c r="AE1178" s="607"/>
      <c r="AF1178" s="607"/>
      <c r="AG1178" s="607"/>
      <c r="AH1178" s="607"/>
      <c r="AI1178" s="607"/>
      <c r="AJ1178" s="607"/>
      <c r="AK1178" s="607"/>
      <c r="AL1178" s="607"/>
      <c r="AM1178" s="607"/>
      <c r="AN1178" s="607"/>
      <c r="AO1178" s="358">
        <v>4</v>
      </c>
      <c r="AP1178" s="359"/>
      <c r="AQ1178" s="359"/>
      <c r="AR1178" s="359"/>
      <c r="AS1178" s="359"/>
      <c r="AT1178" s="359"/>
      <c r="AU1178" s="359"/>
      <c r="AV1178" s="359"/>
      <c r="AW1178" s="359"/>
      <c r="AX1178" s="359"/>
      <c r="AY1178" s="359"/>
      <c r="AZ1178" s="359"/>
      <c r="BA1178" s="359"/>
      <c r="BB1178" s="359"/>
      <c r="BC1178" s="359"/>
      <c r="BD1178" s="359"/>
      <c r="BE1178" s="359"/>
      <c r="BF1178" s="359"/>
      <c r="BG1178" s="359"/>
      <c r="BH1178" s="359"/>
      <c r="BI1178" s="360"/>
      <c r="BJ1178" s="237">
        <v>0</v>
      </c>
      <c r="BK1178" s="238"/>
      <c r="BL1178" s="238"/>
      <c r="BM1178" s="238"/>
      <c r="BN1178" s="238"/>
      <c r="BO1178" s="238"/>
      <c r="BP1178" s="238"/>
      <c r="BQ1178" s="238"/>
      <c r="BR1178" s="238"/>
      <c r="BS1178" s="238"/>
      <c r="BT1178" s="238"/>
      <c r="BU1178" s="238"/>
      <c r="BV1178" s="238"/>
      <c r="BW1178" s="238"/>
      <c r="BX1178" s="238"/>
      <c r="BY1178" s="238"/>
      <c r="BZ1178" s="238"/>
      <c r="CA1178" s="238"/>
      <c r="CB1178" s="238"/>
      <c r="CC1178" s="238"/>
      <c r="CD1178" s="239"/>
      <c r="CE1178" s="358">
        <v>4</v>
      </c>
      <c r="CF1178" s="359"/>
      <c r="CG1178" s="359"/>
      <c r="CH1178" s="359"/>
      <c r="CI1178" s="359"/>
      <c r="CJ1178" s="359"/>
      <c r="CK1178" s="359"/>
      <c r="CL1178" s="359"/>
      <c r="CM1178" s="359"/>
      <c r="CN1178" s="360"/>
    </row>
    <row r="1179" spans="4:92" ht="14.25" customHeight="1" x14ac:dyDescent="0.35">
      <c r="D1179" s="607" t="s">
        <v>1077</v>
      </c>
      <c r="E1179" s="607"/>
      <c r="F1179" s="607"/>
      <c r="G1179" s="607"/>
      <c r="H1179" s="607"/>
      <c r="I1179" s="607"/>
      <c r="J1179" s="607"/>
      <c r="K1179" s="607"/>
      <c r="L1179" s="607"/>
      <c r="M1179" s="607"/>
      <c r="N1179" s="607"/>
      <c r="O1179" s="607"/>
      <c r="P1179" s="607"/>
      <c r="Q1179" s="607"/>
      <c r="R1179" s="607"/>
      <c r="S1179" s="607"/>
      <c r="T1179" s="607"/>
      <c r="U1179" s="607"/>
      <c r="V1179" s="607"/>
      <c r="W1179" s="607"/>
      <c r="X1179" s="607"/>
      <c r="Y1179" s="607"/>
      <c r="Z1179" s="607"/>
      <c r="AA1179" s="607"/>
      <c r="AB1179" s="607"/>
      <c r="AC1179" s="607"/>
      <c r="AD1179" s="607"/>
      <c r="AE1179" s="607"/>
      <c r="AF1179" s="607"/>
      <c r="AG1179" s="607"/>
      <c r="AH1179" s="607"/>
      <c r="AI1179" s="607"/>
      <c r="AJ1179" s="607"/>
      <c r="AK1179" s="607"/>
      <c r="AL1179" s="607"/>
      <c r="AM1179" s="607"/>
      <c r="AN1179" s="607"/>
      <c r="AO1179" s="358">
        <v>5</v>
      </c>
      <c r="AP1179" s="359"/>
      <c r="AQ1179" s="359"/>
      <c r="AR1179" s="359"/>
      <c r="AS1179" s="359"/>
      <c r="AT1179" s="359"/>
      <c r="AU1179" s="359"/>
      <c r="AV1179" s="359"/>
      <c r="AW1179" s="359"/>
      <c r="AX1179" s="359"/>
      <c r="AY1179" s="359"/>
      <c r="AZ1179" s="359"/>
      <c r="BA1179" s="359"/>
      <c r="BB1179" s="359"/>
      <c r="BC1179" s="359"/>
      <c r="BD1179" s="359"/>
      <c r="BE1179" s="359"/>
      <c r="BF1179" s="359"/>
      <c r="BG1179" s="359"/>
      <c r="BH1179" s="359"/>
      <c r="BI1179" s="360"/>
      <c r="BJ1179" s="237">
        <v>0</v>
      </c>
      <c r="BK1179" s="238"/>
      <c r="BL1179" s="238"/>
      <c r="BM1179" s="238"/>
      <c r="BN1179" s="238"/>
      <c r="BO1179" s="238"/>
      <c r="BP1179" s="238"/>
      <c r="BQ1179" s="238"/>
      <c r="BR1179" s="238"/>
      <c r="BS1179" s="238"/>
      <c r="BT1179" s="238"/>
      <c r="BU1179" s="238"/>
      <c r="BV1179" s="238"/>
      <c r="BW1179" s="238"/>
      <c r="BX1179" s="238"/>
      <c r="BY1179" s="238"/>
      <c r="BZ1179" s="238"/>
      <c r="CA1179" s="238"/>
      <c r="CB1179" s="238"/>
      <c r="CC1179" s="238"/>
      <c r="CD1179" s="239"/>
      <c r="CE1179" s="358">
        <v>5</v>
      </c>
      <c r="CF1179" s="359"/>
      <c r="CG1179" s="359"/>
      <c r="CH1179" s="359"/>
      <c r="CI1179" s="359"/>
      <c r="CJ1179" s="359"/>
      <c r="CK1179" s="359"/>
      <c r="CL1179" s="359"/>
      <c r="CM1179" s="359"/>
      <c r="CN1179" s="360"/>
    </row>
    <row r="1180" spans="4:92" ht="14.25" customHeight="1" x14ac:dyDescent="0.35">
      <c r="D1180" s="607" t="s">
        <v>1078</v>
      </c>
      <c r="E1180" s="607"/>
      <c r="F1180" s="607"/>
      <c r="G1180" s="607"/>
      <c r="H1180" s="607"/>
      <c r="I1180" s="607"/>
      <c r="J1180" s="607"/>
      <c r="K1180" s="607"/>
      <c r="L1180" s="607"/>
      <c r="M1180" s="607"/>
      <c r="N1180" s="607"/>
      <c r="O1180" s="607"/>
      <c r="P1180" s="607"/>
      <c r="Q1180" s="607"/>
      <c r="R1180" s="607"/>
      <c r="S1180" s="607"/>
      <c r="T1180" s="607"/>
      <c r="U1180" s="607"/>
      <c r="V1180" s="607"/>
      <c r="W1180" s="607"/>
      <c r="X1180" s="607"/>
      <c r="Y1180" s="607"/>
      <c r="Z1180" s="607"/>
      <c r="AA1180" s="607"/>
      <c r="AB1180" s="607"/>
      <c r="AC1180" s="607"/>
      <c r="AD1180" s="607"/>
      <c r="AE1180" s="607"/>
      <c r="AF1180" s="607"/>
      <c r="AG1180" s="607"/>
      <c r="AH1180" s="607"/>
      <c r="AI1180" s="607"/>
      <c r="AJ1180" s="607"/>
      <c r="AK1180" s="607"/>
      <c r="AL1180" s="607"/>
      <c r="AM1180" s="607"/>
      <c r="AN1180" s="607"/>
      <c r="AO1180" s="358">
        <v>5</v>
      </c>
      <c r="AP1180" s="359"/>
      <c r="AQ1180" s="359"/>
      <c r="AR1180" s="359"/>
      <c r="AS1180" s="359"/>
      <c r="AT1180" s="359"/>
      <c r="AU1180" s="359"/>
      <c r="AV1180" s="359"/>
      <c r="AW1180" s="359"/>
      <c r="AX1180" s="359"/>
      <c r="AY1180" s="359"/>
      <c r="AZ1180" s="359"/>
      <c r="BA1180" s="359"/>
      <c r="BB1180" s="359"/>
      <c r="BC1180" s="359"/>
      <c r="BD1180" s="359"/>
      <c r="BE1180" s="359"/>
      <c r="BF1180" s="359"/>
      <c r="BG1180" s="359"/>
      <c r="BH1180" s="359"/>
      <c r="BI1180" s="360"/>
      <c r="BJ1180" s="237">
        <v>0</v>
      </c>
      <c r="BK1180" s="238"/>
      <c r="BL1180" s="238"/>
      <c r="BM1180" s="238"/>
      <c r="BN1180" s="238"/>
      <c r="BO1180" s="238"/>
      <c r="BP1180" s="238"/>
      <c r="BQ1180" s="238"/>
      <c r="BR1180" s="238"/>
      <c r="BS1180" s="238"/>
      <c r="BT1180" s="238"/>
      <c r="BU1180" s="238"/>
      <c r="BV1180" s="238"/>
      <c r="BW1180" s="238"/>
      <c r="BX1180" s="238"/>
      <c r="BY1180" s="238"/>
      <c r="BZ1180" s="238"/>
      <c r="CA1180" s="238"/>
      <c r="CB1180" s="238"/>
      <c r="CC1180" s="238"/>
      <c r="CD1180" s="239"/>
      <c r="CE1180" s="358">
        <v>5</v>
      </c>
      <c r="CF1180" s="359"/>
      <c r="CG1180" s="359"/>
      <c r="CH1180" s="359"/>
      <c r="CI1180" s="359"/>
      <c r="CJ1180" s="359"/>
      <c r="CK1180" s="359"/>
      <c r="CL1180" s="359"/>
      <c r="CM1180" s="359"/>
      <c r="CN1180" s="360"/>
    </row>
    <row r="1181" spans="4:92" ht="14.25" customHeight="1" x14ac:dyDescent="0.35">
      <c r="D1181" s="607" t="s">
        <v>1079</v>
      </c>
      <c r="E1181" s="607"/>
      <c r="F1181" s="607"/>
      <c r="G1181" s="607"/>
      <c r="H1181" s="607"/>
      <c r="I1181" s="607"/>
      <c r="J1181" s="607"/>
      <c r="K1181" s="607"/>
      <c r="L1181" s="607"/>
      <c r="M1181" s="607"/>
      <c r="N1181" s="607"/>
      <c r="O1181" s="607"/>
      <c r="P1181" s="607"/>
      <c r="Q1181" s="607"/>
      <c r="R1181" s="607"/>
      <c r="S1181" s="607"/>
      <c r="T1181" s="607"/>
      <c r="U1181" s="607"/>
      <c r="V1181" s="607"/>
      <c r="W1181" s="607"/>
      <c r="X1181" s="607"/>
      <c r="Y1181" s="607"/>
      <c r="Z1181" s="607"/>
      <c r="AA1181" s="607"/>
      <c r="AB1181" s="607"/>
      <c r="AC1181" s="607"/>
      <c r="AD1181" s="607"/>
      <c r="AE1181" s="607"/>
      <c r="AF1181" s="607"/>
      <c r="AG1181" s="607"/>
      <c r="AH1181" s="607"/>
      <c r="AI1181" s="607"/>
      <c r="AJ1181" s="607"/>
      <c r="AK1181" s="607"/>
      <c r="AL1181" s="607"/>
      <c r="AM1181" s="607"/>
      <c r="AN1181" s="607"/>
      <c r="AO1181" s="358">
        <v>1</v>
      </c>
      <c r="AP1181" s="359"/>
      <c r="AQ1181" s="359"/>
      <c r="AR1181" s="359"/>
      <c r="AS1181" s="359"/>
      <c r="AT1181" s="359"/>
      <c r="AU1181" s="359"/>
      <c r="AV1181" s="359"/>
      <c r="AW1181" s="359"/>
      <c r="AX1181" s="359"/>
      <c r="AY1181" s="359"/>
      <c r="AZ1181" s="359"/>
      <c r="BA1181" s="359"/>
      <c r="BB1181" s="359"/>
      <c r="BC1181" s="359"/>
      <c r="BD1181" s="359"/>
      <c r="BE1181" s="359"/>
      <c r="BF1181" s="359"/>
      <c r="BG1181" s="359"/>
      <c r="BH1181" s="359"/>
      <c r="BI1181" s="360"/>
      <c r="BJ1181" s="237">
        <v>0</v>
      </c>
      <c r="BK1181" s="238"/>
      <c r="BL1181" s="238"/>
      <c r="BM1181" s="238"/>
      <c r="BN1181" s="238"/>
      <c r="BO1181" s="238"/>
      <c r="BP1181" s="238"/>
      <c r="BQ1181" s="238"/>
      <c r="BR1181" s="238"/>
      <c r="BS1181" s="238"/>
      <c r="BT1181" s="238"/>
      <c r="BU1181" s="238"/>
      <c r="BV1181" s="238"/>
      <c r="BW1181" s="238"/>
      <c r="BX1181" s="238"/>
      <c r="BY1181" s="238"/>
      <c r="BZ1181" s="238"/>
      <c r="CA1181" s="238"/>
      <c r="CB1181" s="238"/>
      <c r="CC1181" s="238"/>
      <c r="CD1181" s="239"/>
      <c r="CE1181" s="358">
        <v>1</v>
      </c>
      <c r="CF1181" s="359"/>
      <c r="CG1181" s="359"/>
      <c r="CH1181" s="359"/>
      <c r="CI1181" s="359"/>
      <c r="CJ1181" s="359"/>
      <c r="CK1181" s="359"/>
      <c r="CL1181" s="359"/>
      <c r="CM1181" s="359"/>
      <c r="CN1181" s="360"/>
    </row>
    <row r="1182" spans="4:92" ht="14.25" customHeight="1" x14ac:dyDescent="0.35">
      <c r="D1182" s="607" t="s">
        <v>1080</v>
      </c>
      <c r="E1182" s="607"/>
      <c r="F1182" s="607"/>
      <c r="G1182" s="607"/>
      <c r="H1182" s="607"/>
      <c r="I1182" s="607"/>
      <c r="J1182" s="607"/>
      <c r="K1182" s="607"/>
      <c r="L1182" s="607"/>
      <c r="M1182" s="607"/>
      <c r="N1182" s="607"/>
      <c r="O1182" s="607"/>
      <c r="P1182" s="607"/>
      <c r="Q1182" s="607"/>
      <c r="R1182" s="607"/>
      <c r="S1182" s="607"/>
      <c r="T1182" s="607"/>
      <c r="U1182" s="607"/>
      <c r="V1182" s="607"/>
      <c r="W1182" s="607"/>
      <c r="X1182" s="607"/>
      <c r="Y1182" s="607"/>
      <c r="Z1182" s="607"/>
      <c r="AA1182" s="607"/>
      <c r="AB1182" s="607"/>
      <c r="AC1182" s="607"/>
      <c r="AD1182" s="607"/>
      <c r="AE1182" s="607"/>
      <c r="AF1182" s="607"/>
      <c r="AG1182" s="607"/>
      <c r="AH1182" s="607"/>
      <c r="AI1182" s="607"/>
      <c r="AJ1182" s="607"/>
      <c r="AK1182" s="607"/>
      <c r="AL1182" s="607"/>
      <c r="AM1182" s="607"/>
      <c r="AN1182" s="607"/>
      <c r="AO1182" s="358">
        <v>3</v>
      </c>
      <c r="AP1182" s="359"/>
      <c r="AQ1182" s="359"/>
      <c r="AR1182" s="359"/>
      <c r="AS1182" s="359"/>
      <c r="AT1182" s="359"/>
      <c r="AU1182" s="359"/>
      <c r="AV1182" s="359"/>
      <c r="AW1182" s="359"/>
      <c r="AX1182" s="359"/>
      <c r="AY1182" s="359"/>
      <c r="AZ1182" s="359"/>
      <c r="BA1182" s="359"/>
      <c r="BB1182" s="359"/>
      <c r="BC1182" s="359"/>
      <c r="BD1182" s="359"/>
      <c r="BE1182" s="359"/>
      <c r="BF1182" s="359"/>
      <c r="BG1182" s="359"/>
      <c r="BH1182" s="359"/>
      <c r="BI1182" s="360"/>
      <c r="BJ1182" s="237">
        <v>0</v>
      </c>
      <c r="BK1182" s="238"/>
      <c r="BL1182" s="238"/>
      <c r="BM1182" s="238"/>
      <c r="BN1182" s="238"/>
      <c r="BO1182" s="238"/>
      <c r="BP1182" s="238"/>
      <c r="BQ1182" s="238"/>
      <c r="BR1182" s="238"/>
      <c r="BS1182" s="238"/>
      <c r="BT1182" s="238"/>
      <c r="BU1182" s="238"/>
      <c r="BV1182" s="238"/>
      <c r="BW1182" s="238"/>
      <c r="BX1182" s="238"/>
      <c r="BY1182" s="238"/>
      <c r="BZ1182" s="238"/>
      <c r="CA1182" s="238"/>
      <c r="CB1182" s="238"/>
      <c r="CC1182" s="238"/>
      <c r="CD1182" s="239"/>
      <c r="CE1182" s="358">
        <v>3</v>
      </c>
      <c r="CF1182" s="359"/>
      <c r="CG1182" s="359"/>
      <c r="CH1182" s="359"/>
      <c r="CI1182" s="359"/>
      <c r="CJ1182" s="359"/>
      <c r="CK1182" s="359"/>
      <c r="CL1182" s="359"/>
      <c r="CM1182" s="359"/>
      <c r="CN1182" s="360"/>
    </row>
    <row r="1183" spans="4:92" ht="14.25" customHeight="1" x14ac:dyDescent="0.35">
      <c r="D1183" s="607" t="s">
        <v>1081</v>
      </c>
      <c r="E1183" s="607"/>
      <c r="F1183" s="607"/>
      <c r="G1183" s="607"/>
      <c r="H1183" s="607"/>
      <c r="I1183" s="607"/>
      <c r="J1183" s="607"/>
      <c r="K1183" s="607"/>
      <c r="L1183" s="607"/>
      <c r="M1183" s="607"/>
      <c r="N1183" s="607"/>
      <c r="O1183" s="607"/>
      <c r="P1183" s="607"/>
      <c r="Q1183" s="607"/>
      <c r="R1183" s="607"/>
      <c r="S1183" s="607"/>
      <c r="T1183" s="607"/>
      <c r="U1183" s="607"/>
      <c r="V1183" s="607"/>
      <c r="W1183" s="607"/>
      <c r="X1183" s="607"/>
      <c r="Y1183" s="607"/>
      <c r="Z1183" s="607"/>
      <c r="AA1183" s="607"/>
      <c r="AB1183" s="607"/>
      <c r="AC1183" s="607"/>
      <c r="AD1183" s="607"/>
      <c r="AE1183" s="607"/>
      <c r="AF1183" s="607"/>
      <c r="AG1183" s="607"/>
      <c r="AH1183" s="607"/>
      <c r="AI1183" s="607"/>
      <c r="AJ1183" s="607"/>
      <c r="AK1183" s="607"/>
      <c r="AL1183" s="607"/>
      <c r="AM1183" s="607"/>
      <c r="AN1183" s="607"/>
      <c r="AO1183" s="358">
        <v>3</v>
      </c>
      <c r="AP1183" s="359"/>
      <c r="AQ1183" s="359"/>
      <c r="AR1183" s="359"/>
      <c r="AS1183" s="359"/>
      <c r="AT1183" s="359"/>
      <c r="AU1183" s="359"/>
      <c r="AV1183" s="359"/>
      <c r="AW1183" s="359"/>
      <c r="AX1183" s="359"/>
      <c r="AY1183" s="359"/>
      <c r="AZ1183" s="359"/>
      <c r="BA1183" s="359"/>
      <c r="BB1183" s="359"/>
      <c r="BC1183" s="359"/>
      <c r="BD1183" s="359"/>
      <c r="BE1183" s="359"/>
      <c r="BF1183" s="359"/>
      <c r="BG1183" s="359"/>
      <c r="BH1183" s="359"/>
      <c r="BI1183" s="360"/>
      <c r="BJ1183" s="237">
        <v>0</v>
      </c>
      <c r="BK1183" s="238"/>
      <c r="BL1183" s="238"/>
      <c r="BM1183" s="238"/>
      <c r="BN1183" s="238"/>
      <c r="BO1183" s="238"/>
      <c r="BP1183" s="238"/>
      <c r="BQ1183" s="238"/>
      <c r="BR1183" s="238"/>
      <c r="BS1183" s="238"/>
      <c r="BT1183" s="238"/>
      <c r="BU1183" s="238"/>
      <c r="BV1183" s="238"/>
      <c r="BW1183" s="238"/>
      <c r="BX1183" s="238"/>
      <c r="BY1183" s="238"/>
      <c r="BZ1183" s="238"/>
      <c r="CA1183" s="238"/>
      <c r="CB1183" s="238"/>
      <c r="CC1183" s="238"/>
      <c r="CD1183" s="239"/>
      <c r="CE1183" s="358">
        <v>3</v>
      </c>
      <c r="CF1183" s="359"/>
      <c r="CG1183" s="359"/>
      <c r="CH1183" s="359"/>
      <c r="CI1183" s="359"/>
      <c r="CJ1183" s="359"/>
      <c r="CK1183" s="359"/>
      <c r="CL1183" s="359"/>
      <c r="CM1183" s="359"/>
      <c r="CN1183" s="360"/>
    </row>
    <row r="1184" spans="4:92" ht="14.25" customHeight="1" x14ac:dyDescent="0.35">
      <c r="D1184" s="607" t="s">
        <v>1082</v>
      </c>
      <c r="E1184" s="607"/>
      <c r="F1184" s="607"/>
      <c r="G1184" s="607"/>
      <c r="H1184" s="607"/>
      <c r="I1184" s="607"/>
      <c r="J1184" s="607"/>
      <c r="K1184" s="607"/>
      <c r="L1184" s="607"/>
      <c r="M1184" s="607"/>
      <c r="N1184" s="607"/>
      <c r="O1184" s="607"/>
      <c r="P1184" s="607"/>
      <c r="Q1184" s="607"/>
      <c r="R1184" s="607"/>
      <c r="S1184" s="607"/>
      <c r="T1184" s="607"/>
      <c r="U1184" s="607"/>
      <c r="V1184" s="607"/>
      <c r="W1184" s="607"/>
      <c r="X1184" s="607"/>
      <c r="Y1184" s="607"/>
      <c r="Z1184" s="607"/>
      <c r="AA1184" s="607"/>
      <c r="AB1184" s="607"/>
      <c r="AC1184" s="607"/>
      <c r="AD1184" s="607"/>
      <c r="AE1184" s="607"/>
      <c r="AF1184" s="607"/>
      <c r="AG1184" s="607"/>
      <c r="AH1184" s="607"/>
      <c r="AI1184" s="607"/>
      <c r="AJ1184" s="607"/>
      <c r="AK1184" s="607"/>
      <c r="AL1184" s="607"/>
      <c r="AM1184" s="607"/>
      <c r="AN1184" s="607"/>
      <c r="AO1184" s="358">
        <v>6</v>
      </c>
      <c r="AP1184" s="359"/>
      <c r="AQ1184" s="359"/>
      <c r="AR1184" s="359"/>
      <c r="AS1184" s="359"/>
      <c r="AT1184" s="359"/>
      <c r="AU1184" s="359"/>
      <c r="AV1184" s="359"/>
      <c r="AW1184" s="359"/>
      <c r="AX1184" s="359"/>
      <c r="AY1184" s="359"/>
      <c r="AZ1184" s="359"/>
      <c r="BA1184" s="359"/>
      <c r="BB1184" s="359"/>
      <c r="BC1184" s="359"/>
      <c r="BD1184" s="359"/>
      <c r="BE1184" s="359"/>
      <c r="BF1184" s="359"/>
      <c r="BG1184" s="359"/>
      <c r="BH1184" s="359"/>
      <c r="BI1184" s="360"/>
      <c r="BJ1184" s="237">
        <v>0</v>
      </c>
      <c r="BK1184" s="238"/>
      <c r="BL1184" s="238"/>
      <c r="BM1184" s="238"/>
      <c r="BN1184" s="238"/>
      <c r="BO1184" s="238"/>
      <c r="BP1184" s="238"/>
      <c r="BQ1184" s="238"/>
      <c r="BR1184" s="238"/>
      <c r="BS1184" s="238"/>
      <c r="BT1184" s="238"/>
      <c r="BU1184" s="238"/>
      <c r="BV1184" s="238"/>
      <c r="BW1184" s="238"/>
      <c r="BX1184" s="238"/>
      <c r="BY1184" s="238"/>
      <c r="BZ1184" s="238"/>
      <c r="CA1184" s="238"/>
      <c r="CB1184" s="238"/>
      <c r="CC1184" s="238"/>
      <c r="CD1184" s="239"/>
      <c r="CE1184" s="358">
        <v>6</v>
      </c>
      <c r="CF1184" s="359"/>
      <c r="CG1184" s="359"/>
      <c r="CH1184" s="359"/>
      <c r="CI1184" s="359"/>
      <c r="CJ1184" s="359"/>
      <c r="CK1184" s="359"/>
      <c r="CL1184" s="359"/>
      <c r="CM1184" s="359"/>
      <c r="CN1184" s="360"/>
    </row>
    <row r="1185" spans="1:92" ht="14.25" customHeight="1" x14ac:dyDescent="0.35">
      <c r="D1185" s="607" t="s">
        <v>1083</v>
      </c>
      <c r="E1185" s="607"/>
      <c r="F1185" s="607"/>
      <c r="G1185" s="607"/>
      <c r="H1185" s="607"/>
      <c r="I1185" s="607"/>
      <c r="J1185" s="607"/>
      <c r="K1185" s="607"/>
      <c r="L1185" s="607"/>
      <c r="M1185" s="607"/>
      <c r="N1185" s="607"/>
      <c r="O1185" s="607"/>
      <c r="P1185" s="607"/>
      <c r="Q1185" s="607"/>
      <c r="R1185" s="607"/>
      <c r="S1185" s="607"/>
      <c r="T1185" s="607"/>
      <c r="U1185" s="607"/>
      <c r="V1185" s="607"/>
      <c r="W1185" s="607"/>
      <c r="X1185" s="607"/>
      <c r="Y1185" s="607"/>
      <c r="Z1185" s="607"/>
      <c r="AA1185" s="607"/>
      <c r="AB1185" s="607"/>
      <c r="AC1185" s="607"/>
      <c r="AD1185" s="607"/>
      <c r="AE1185" s="607"/>
      <c r="AF1185" s="607"/>
      <c r="AG1185" s="607"/>
      <c r="AH1185" s="607"/>
      <c r="AI1185" s="607"/>
      <c r="AJ1185" s="607"/>
      <c r="AK1185" s="607"/>
      <c r="AL1185" s="607"/>
      <c r="AM1185" s="607"/>
      <c r="AN1185" s="607"/>
      <c r="AO1185" s="358">
        <v>23</v>
      </c>
      <c r="AP1185" s="359"/>
      <c r="AQ1185" s="359"/>
      <c r="AR1185" s="359"/>
      <c r="AS1185" s="359"/>
      <c r="AT1185" s="359"/>
      <c r="AU1185" s="359"/>
      <c r="AV1185" s="359"/>
      <c r="AW1185" s="359"/>
      <c r="AX1185" s="359"/>
      <c r="AY1185" s="359"/>
      <c r="AZ1185" s="359"/>
      <c r="BA1185" s="359"/>
      <c r="BB1185" s="359"/>
      <c r="BC1185" s="359"/>
      <c r="BD1185" s="359"/>
      <c r="BE1185" s="359"/>
      <c r="BF1185" s="359"/>
      <c r="BG1185" s="359"/>
      <c r="BH1185" s="359"/>
      <c r="BI1185" s="360"/>
      <c r="BJ1185" s="237">
        <v>0</v>
      </c>
      <c r="BK1185" s="238"/>
      <c r="BL1185" s="238"/>
      <c r="BM1185" s="238"/>
      <c r="BN1185" s="238"/>
      <c r="BO1185" s="238"/>
      <c r="BP1185" s="238"/>
      <c r="BQ1185" s="238"/>
      <c r="BR1185" s="238"/>
      <c r="BS1185" s="238"/>
      <c r="BT1185" s="238"/>
      <c r="BU1185" s="238"/>
      <c r="BV1185" s="238"/>
      <c r="BW1185" s="238"/>
      <c r="BX1185" s="238"/>
      <c r="BY1185" s="238"/>
      <c r="BZ1185" s="238"/>
      <c r="CA1185" s="238"/>
      <c r="CB1185" s="238"/>
      <c r="CC1185" s="238"/>
      <c r="CD1185" s="239"/>
      <c r="CE1185" s="358">
        <v>23</v>
      </c>
      <c r="CF1185" s="359"/>
      <c r="CG1185" s="359"/>
      <c r="CH1185" s="359"/>
      <c r="CI1185" s="359"/>
      <c r="CJ1185" s="359"/>
      <c r="CK1185" s="359"/>
      <c r="CL1185" s="359"/>
      <c r="CM1185" s="359"/>
      <c r="CN1185" s="360"/>
    </row>
    <row r="1186" spans="1:92" ht="14.25" customHeight="1" x14ac:dyDescent="0.35">
      <c r="D1186" s="607" t="s">
        <v>1084</v>
      </c>
      <c r="E1186" s="607"/>
      <c r="F1186" s="607"/>
      <c r="G1186" s="607"/>
      <c r="H1186" s="607"/>
      <c r="I1186" s="607"/>
      <c r="J1186" s="607"/>
      <c r="K1186" s="607"/>
      <c r="L1186" s="607"/>
      <c r="M1186" s="607"/>
      <c r="N1186" s="607"/>
      <c r="O1186" s="607"/>
      <c r="P1186" s="607"/>
      <c r="Q1186" s="607"/>
      <c r="R1186" s="607"/>
      <c r="S1186" s="607"/>
      <c r="T1186" s="607"/>
      <c r="U1186" s="607"/>
      <c r="V1186" s="607"/>
      <c r="W1186" s="607"/>
      <c r="X1186" s="607"/>
      <c r="Y1186" s="607"/>
      <c r="Z1186" s="607"/>
      <c r="AA1186" s="607"/>
      <c r="AB1186" s="607"/>
      <c r="AC1186" s="607"/>
      <c r="AD1186" s="607"/>
      <c r="AE1186" s="607"/>
      <c r="AF1186" s="607"/>
      <c r="AG1186" s="607"/>
      <c r="AH1186" s="607"/>
      <c r="AI1186" s="607"/>
      <c r="AJ1186" s="607"/>
      <c r="AK1186" s="607"/>
      <c r="AL1186" s="607"/>
      <c r="AM1186" s="607"/>
      <c r="AN1186" s="607"/>
      <c r="AO1186" s="358">
        <v>23</v>
      </c>
      <c r="AP1186" s="359"/>
      <c r="AQ1186" s="359"/>
      <c r="AR1186" s="359"/>
      <c r="AS1186" s="359"/>
      <c r="AT1186" s="359"/>
      <c r="AU1186" s="359"/>
      <c r="AV1186" s="359"/>
      <c r="AW1186" s="359"/>
      <c r="AX1186" s="359"/>
      <c r="AY1186" s="359"/>
      <c r="AZ1186" s="359"/>
      <c r="BA1186" s="359"/>
      <c r="BB1186" s="359"/>
      <c r="BC1186" s="359"/>
      <c r="BD1186" s="359"/>
      <c r="BE1186" s="359"/>
      <c r="BF1186" s="359"/>
      <c r="BG1186" s="359"/>
      <c r="BH1186" s="359"/>
      <c r="BI1186" s="360"/>
      <c r="BJ1186" s="237">
        <v>0</v>
      </c>
      <c r="BK1186" s="238"/>
      <c r="BL1186" s="238"/>
      <c r="BM1186" s="238"/>
      <c r="BN1186" s="238"/>
      <c r="BO1186" s="238"/>
      <c r="BP1186" s="238"/>
      <c r="BQ1186" s="238"/>
      <c r="BR1186" s="238"/>
      <c r="BS1186" s="238"/>
      <c r="BT1186" s="238"/>
      <c r="BU1186" s="238"/>
      <c r="BV1186" s="238"/>
      <c r="BW1186" s="238"/>
      <c r="BX1186" s="238"/>
      <c r="BY1186" s="238"/>
      <c r="BZ1186" s="238"/>
      <c r="CA1186" s="238"/>
      <c r="CB1186" s="238"/>
      <c r="CC1186" s="238"/>
      <c r="CD1186" s="239"/>
      <c r="CE1186" s="358">
        <v>23</v>
      </c>
      <c r="CF1186" s="359"/>
      <c r="CG1186" s="359"/>
      <c r="CH1186" s="359"/>
      <c r="CI1186" s="359"/>
      <c r="CJ1186" s="359"/>
      <c r="CK1186" s="359"/>
      <c r="CL1186" s="359"/>
      <c r="CM1186" s="359"/>
      <c r="CN1186" s="360"/>
    </row>
    <row r="1187" spans="1:92" ht="14.25" customHeight="1" x14ac:dyDescent="0.35">
      <c r="D1187" s="607" t="s">
        <v>1085</v>
      </c>
      <c r="E1187" s="607"/>
      <c r="F1187" s="607"/>
      <c r="G1187" s="607"/>
      <c r="H1187" s="607"/>
      <c r="I1187" s="607"/>
      <c r="J1187" s="607"/>
      <c r="K1187" s="607"/>
      <c r="L1187" s="607"/>
      <c r="M1187" s="607"/>
      <c r="N1187" s="607"/>
      <c r="O1187" s="607"/>
      <c r="P1187" s="607"/>
      <c r="Q1187" s="607"/>
      <c r="R1187" s="607"/>
      <c r="S1187" s="607"/>
      <c r="T1187" s="607"/>
      <c r="U1187" s="607"/>
      <c r="V1187" s="607"/>
      <c r="W1187" s="607"/>
      <c r="X1187" s="607"/>
      <c r="Y1187" s="607"/>
      <c r="Z1187" s="607"/>
      <c r="AA1187" s="607"/>
      <c r="AB1187" s="607"/>
      <c r="AC1187" s="607"/>
      <c r="AD1187" s="607"/>
      <c r="AE1187" s="607"/>
      <c r="AF1187" s="607"/>
      <c r="AG1187" s="607"/>
      <c r="AH1187" s="607"/>
      <c r="AI1187" s="607"/>
      <c r="AJ1187" s="607"/>
      <c r="AK1187" s="607"/>
      <c r="AL1187" s="607"/>
      <c r="AM1187" s="607"/>
      <c r="AN1187" s="607"/>
      <c r="AO1187" s="358">
        <v>111</v>
      </c>
      <c r="AP1187" s="359"/>
      <c r="AQ1187" s="359"/>
      <c r="AR1187" s="359"/>
      <c r="AS1187" s="359"/>
      <c r="AT1187" s="359"/>
      <c r="AU1187" s="359"/>
      <c r="AV1187" s="359"/>
      <c r="AW1187" s="359"/>
      <c r="AX1187" s="359"/>
      <c r="AY1187" s="359"/>
      <c r="AZ1187" s="359"/>
      <c r="BA1187" s="359"/>
      <c r="BB1187" s="359"/>
      <c r="BC1187" s="359"/>
      <c r="BD1187" s="359"/>
      <c r="BE1187" s="359"/>
      <c r="BF1187" s="359"/>
      <c r="BG1187" s="359"/>
      <c r="BH1187" s="359"/>
      <c r="BI1187" s="360"/>
      <c r="BJ1187" s="237">
        <v>0</v>
      </c>
      <c r="BK1187" s="238"/>
      <c r="BL1187" s="238"/>
      <c r="BM1187" s="238"/>
      <c r="BN1187" s="238"/>
      <c r="BO1187" s="238"/>
      <c r="BP1187" s="238"/>
      <c r="BQ1187" s="238"/>
      <c r="BR1187" s="238"/>
      <c r="BS1187" s="238"/>
      <c r="BT1187" s="238"/>
      <c r="BU1187" s="238"/>
      <c r="BV1187" s="238"/>
      <c r="BW1187" s="238"/>
      <c r="BX1187" s="238"/>
      <c r="BY1187" s="238"/>
      <c r="BZ1187" s="238"/>
      <c r="CA1187" s="238"/>
      <c r="CB1187" s="238"/>
      <c r="CC1187" s="238"/>
      <c r="CD1187" s="239"/>
      <c r="CE1187" s="358">
        <v>111</v>
      </c>
      <c r="CF1187" s="359"/>
      <c r="CG1187" s="359"/>
      <c r="CH1187" s="359"/>
      <c r="CI1187" s="359"/>
      <c r="CJ1187" s="359"/>
      <c r="CK1187" s="359"/>
      <c r="CL1187" s="359"/>
      <c r="CM1187" s="359"/>
      <c r="CN1187" s="360"/>
    </row>
    <row r="1188" spans="1:92" ht="14.25" customHeight="1" x14ac:dyDescent="0.35">
      <c r="D1188" s="607" t="s">
        <v>1086</v>
      </c>
      <c r="E1188" s="607"/>
      <c r="F1188" s="607"/>
      <c r="G1188" s="607"/>
      <c r="H1188" s="607"/>
      <c r="I1188" s="607"/>
      <c r="J1188" s="607"/>
      <c r="K1188" s="607"/>
      <c r="L1188" s="607"/>
      <c r="M1188" s="607"/>
      <c r="N1188" s="607"/>
      <c r="O1188" s="607"/>
      <c r="P1188" s="607"/>
      <c r="Q1188" s="607"/>
      <c r="R1188" s="607"/>
      <c r="S1188" s="607"/>
      <c r="T1188" s="607"/>
      <c r="U1188" s="607"/>
      <c r="V1188" s="607"/>
      <c r="W1188" s="607"/>
      <c r="X1188" s="607"/>
      <c r="Y1188" s="607"/>
      <c r="Z1188" s="607"/>
      <c r="AA1188" s="607"/>
      <c r="AB1188" s="607"/>
      <c r="AC1188" s="607"/>
      <c r="AD1188" s="607"/>
      <c r="AE1188" s="607"/>
      <c r="AF1188" s="607"/>
      <c r="AG1188" s="607"/>
      <c r="AH1188" s="607"/>
      <c r="AI1188" s="607"/>
      <c r="AJ1188" s="607"/>
      <c r="AK1188" s="607"/>
      <c r="AL1188" s="607"/>
      <c r="AM1188" s="607"/>
      <c r="AN1188" s="607"/>
      <c r="AO1188" s="358">
        <v>4</v>
      </c>
      <c r="AP1188" s="359"/>
      <c r="AQ1188" s="359"/>
      <c r="AR1188" s="359"/>
      <c r="AS1188" s="359"/>
      <c r="AT1188" s="359"/>
      <c r="AU1188" s="359"/>
      <c r="AV1188" s="359"/>
      <c r="AW1188" s="359"/>
      <c r="AX1188" s="359"/>
      <c r="AY1188" s="359"/>
      <c r="AZ1188" s="359"/>
      <c r="BA1188" s="359"/>
      <c r="BB1188" s="359"/>
      <c r="BC1188" s="359"/>
      <c r="BD1188" s="359"/>
      <c r="BE1188" s="359"/>
      <c r="BF1188" s="359"/>
      <c r="BG1188" s="359"/>
      <c r="BH1188" s="359"/>
      <c r="BI1188" s="360"/>
      <c r="BJ1188" s="237">
        <v>0</v>
      </c>
      <c r="BK1188" s="238"/>
      <c r="BL1188" s="238"/>
      <c r="BM1188" s="238"/>
      <c r="BN1188" s="238"/>
      <c r="BO1188" s="238"/>
      <c r="BP1188" s="238"/>
      <c r="BQ1188" s="238"/>
      <c r="BR1188" s="238"/>
      <c r="BS1188" s="238"/>
      <c r="BT1188" s="238"/>
      <c r="BU1188" s="238"/>
      <c r="BV1188" s="238"/>
      <c r="BW1188" s="238"/>
      <c r="BX1188" s="238"/>
      <c r="BY1188" s="238"/>
      <c r="BZ1188" s="238"/>
      <c r="CA1188" s="238"/>
      <c r="CB1188" s="238"/>
      <c r="CC1188" s="238"/>
      <c r="CD1188" s="239"/>
      <c r="CE1188" s="358">
        <v>4</v>
      </c>
      <c r="CF1188" s="359"/>
      <c r="CG1188" s="359"/>
      <c r="CH1188" s="359"/>
      <c r="CI1188" s="359"/>
      <c r="CJ1188" s="359"/>
      <c r="CK1188" s="359"/>
      <c r="CL1188" s="359"/>
      <c r="CM1188" s="359"/>
      <c r="CN1188" s="360"/>
    </row>
    <row r="1189" spans="1:92" ht="14.25" customHeight="1" x14ac:dyDescent="0.35">
      <c r="D1189" s="607" t="s">
        <v>1087</v>
      </c>
      <c r="E1189" s="607"/>
      <c r="F1189" s="607"/>
      <c r="G1189" s="607"/>
      <c r="H1189" s="607"/>
      <c r="I1189" s="607"/>
      <c r="J1189" s="607"/>
      <c r="K1189" s="607"/>
      <c r="L1189" s="607"/>
      <c r="M1189" s="607"/>
      <c r="N1189" s="607"/>
      <c r="O1189" s="607"/>
      <c r="P1189" s="607"/>
      <c r="Q1189" s="607"/>
      <c r="R1189" s="607"/>
      <c r="S1189" s="607"/>
      <c r="T1189" s="607"/>
      <c r="U1189" s="607"/>
      <c r="V1189" s="607"/>
      <c r="W1189" s="607"/>
      <c r="X1189" s="607"/>
      <c r="Y1189" s="607"/>
      <c r="Z1189" s="607"/>
      <c r="AA1189" s="607"/>
      <c r="AB1189" s="607"/>
      <c r="AC1189" s="607"/>
      <c r="AD1189" s="607"/>
      <c r="AE1189" s="607"/>
      <c r="AF1189" s="607"/>
      <c r="AG1189" s="607"/>
      <c r="AH1189" s="607"/>
      <c r="AI1189" s="607"/>
      <c r="AJ1189" s="607"/>
      <c r="AK1189" s="607"/>
      <c r="AL1189" s="607"/>
      <c r="AM1189" s="607"/>
      <c r="AN1189" s="607"/>
      <c r="AO1189" s="358">
        <v>18</v>
      </c>
      <c r="AP1189" s="359"/>
      <c r="AQ1189" s="359"/>
      <c r="AR1189" s="359"/>
      <c r="AS1189" s="359"/>
      <c r="AT1189" s="359"/>
      <c r="AU1189" s="359"/>
      <c r="AV1189" s="359"/>
      <c r="AW1189" s="359"/>
      <c r="AX1189" s="359"/>
      <c r="AY1189" s="359"/>
      <c r="AZ1189" s="359"/>
      <c r="BA1189" s="359"/>
      <c r="BB1189" s="359"/>
      <c r="BC1189" s="359"/>
      <c r="BD1189" s="359"/>
      <c r="BE1189" s="359"/>
      <c r="BF1189" s="359"/>
      <c r="BG1189" s="359"/>
      <c r="BH1189" s="359"/>
      <c r="BI1189" s="360"/>
      <c r="BJ1189" s="237">
        <v>0</v>
      </c>
      <c r="BK1189" s="238"/>
      <c r="BL1189" s="238"/>
      <c r="BM1189" s="238"/>
      <c r="BN1189" s="238"/>
      <c r="BO1189" s="238"/>
      <c r="BP1189" s="238"/>
      <c r="BQ1189" s="238"/>
      <c r="BR1189" s="238"/>
      <c r="BS1189" s="238"/>
      <c r="BT1189" s="238"/>
      <c r="BU1189" s="238"/>
      <c r="BV1189" s="238"/>
      <c r="BW1189" s="238"/>
      <c r="BX1189" s="238"/>
      <c r="BY1189" s="238"/>
      <c r="BZ1189" s="238"/>
      <c r="CA1189" s="238"/>
      <c r="CB1189" s="238"/>
      <c r="CC1189" s="238"/>
      <c r="CD1189" s="239"/>
      <c r="CE1189" s="358">
        <v>18</v>
      </c>
      <c r="CF1189" s="359"/>
      <c r="CG1189" s="359"/>
      <c r="CH1189" s="359"/>
      <c r="CI1189" s="359"/>
      <c r="CJ1189" s="359"/>
      <c r="CK1189" s="359"/>
      <c r="CL1189" s="359"/>
      <c r="CM1189" s="359"/>
      <c r="CN1189" s="360"/>
    </row>
    <row r="1190" spans="1:92" ht="14.25" customHeight="1" x14ac:dyDescent="0.35">
      <c r="D1190" s="607" t="s">
        <v>1088</v>
      </c>
      <c r="E1190" s="607"/>
      <c r="F1190" s="607"/>
      <c r="G1190" s="607"/>
      <c r="H1190" s="607"/>
      <c r="I1190" s="607"/>
      <c r="J1190" s="607"/>
      <c r="K1190" s="607"/>
      <c r="L1190" s="607"/>
      <c r="M1190" s="607"/>
      <c r="N1190" s="607"/>
      <c r="O1190" s="607"/>
      <c r="P1190" s="607"/>
      <c r="Q1190" s="607"/>
      <c r="R1190" s="607"/>
      <c r="S1190" s="607"/>
      <c r="T1190" s="607"/>
      <c r="U1190" s="607"/>
      <c r="V1190" s="607"/>
      <c r="W1190" s="607"/>
      <c r="X1190" s="607"/>
      <c r="Y1190" s="607"/>
      <c r="Z1190" s="607"/>
      <c r="AA1190" s="607"/>
      <c r="AB1190" s="607"/>
      <c r="AC1190" s="607"/>
      <c r="AD1190" s="607"/>
      <c r="AE1190" s="607"/>
      <c r="AF1190" s="607"/>
      <c r="AG1190" s="607"/>
      <c r="AH1190" s="607"/>
      <c r="AI1190" s="607"/>
      <c r="AJ1190" s="607"/>
      <c r="AK1190" s="607"/>
      <c r="AL1190" s="607"/>
      <c r="AM1190" s="607"/>
      <c r="AN1190" s="607"/>
      <c r="AO1190" s="358">
        <v>6</v>
      </c>
      <c r="AP1190" s="359"/>
      <c r="AQ1190" s="359"/>
      <c r="AR1190" s="359"/>
      <c r="AS1190" s="359"/>
      <c r="AT1190" s="359"/>
      <c r="AU1190" s="359"/>
      <c r="AV1190" s="359"/>
      <c r="AW1190" s="359"/>
      <c r="AX1190" s="359"/>
      <c r="AY1190" s="359"/>
      <c r="AZ1190" s="359"/>
      <c r="BA1190" s="359"/>
      <c r="BB1190" s="359"/>
      <c r="BC1190" s="359"/>
      <c r="BD1190" s="359"/>
      <c r="BE1190" s="359"/>
      <c r="BF1190" s="359"/>
      <c r="BG1190" s="359"/>
      <c r="BH1190" s="359"/>
      <c r="BI1190" s="360"/>
      <c r="BJ1190" s="237">
        <v>0</v>
      </c>
      <c r="BK1190" s="238"/>
      <c r="BL1190" s="238"/>
      <c r="BM1190" s="238"/>
      <c r="BN1190" s="238"/>
      <c r="BO1190" s="238"/>
      <c r="BP1190" s="238"/>
      <c r="BQ1190" s="238"/>
      <c r="BR1190" s="238"/>
      <c r="BS1190" s="238"/>
      <c r="BT1190" s="238"/>
      <c r="BU1190" s="238"/>
      <c r="BV1190" s="238"/>
      <c r="BW1190" s="238"/>
      <c r="BX1190" s="238"/>
      <c r="BY1190" s="238"/>
      <c r="BZ1190" s="238"/>
      <c r="CA1190" s="238"/>
      <c r="CB1190" s="238"/>
      <c r="CC1190" s="238"/>
      <c r="CD1190" s="239"/>
      <c r="CE1190" s="358">
        <v>6</v>
      </c>
      <c r="CF1190" s="359"/>
      <c r="CG1190" s="359"/>
      <c r="CH1190" s="359"/>
      <c r="CI1190" s="359"/>
      <c r="CJ1190" s="359"/>
      <c r="CK1190" s="359"/>
      <c r="CL1190" s="359"/>
      <c r="CM1190" s="359"/>
      <c r="CN1190" s="360"/>
    </row>
    <row r="1191" spans="1:92" ht="14.25" customHeight="1" x14ac:dyDescent="0.35">
      <c r="D1191" s="607" t="s">
        <v>1089</v>
      </c>
      <c r="E1191" s="607"/>
      <c r="F1191" s="607"/>
      <c r="G1191" s="607"/>
      <c r="H1191" s="607"/>
      <c r="I1191" s="607"/>
      <c r="J1191" s="607"/>
      <c r="K1191" s="607"/>
      <c r="L1191" s="607"/>
      <c r="M1191" s="607"/>
      <c r="N1191" s="607"/>
      <c r="O1191" s="607"/>
      <c r="P1191" s="607"/>
      <c r="Q1191" s="607"/>
      <c r="R1191" s="607"/>
      <c r="S1191" s="607"/>
      <c r="T1191" s="607"/>
      <c r="U1191" s="607"/>
      <c r="V1191" s="607"/>
      <c r="W1191" s="607"/>
      <c r="X1191" s="607"/>
      <c r="Y1191" s="607"/>
      <c r="Z1191" s="607"/>
      <c r="AA1191" s="607"/>
      <c r="AB1191" s="607"/>
      <c r="AC1191" s="607"/>
      <c r="AD1191" s="607"/>
      <c r="AE1191" s="607"/>
      <c r="AF1191" s="607"/>
      <c r="AG1191" s="607"/>
      <c r="AH1191" s="607"/>
      <c r="AI1191" s="607"/>
      <c r="AJ1191" s="607"/>
      <c r="AK1191" s="607"/>
      <c r="AL1191" s="607"/>
      <c r="AM1191" s="607"/>
      <c r="AN1191" s="607"/>
      <c r="AO1191" s="358">
        <v>10</v>
      </c>
      <c r="AP1191" s="359"/>
      <c r="AQ1191" s="359"/>
      <c r="AR1191" s="359"/>
      <c r="AS1191" s="359"/>
      <c r="AT1191" s="359"/>
      <c r="AU1191" s="359"/>
      <c r="AV1191" s="359"/>
      <c r="AW1191" s="359"/>
      <c r="AX1191" s="359"/>
      <c r="AY1191" s="359"/>
      <c r="AZ1191" s="359"/>
      <c r="BA1191" s="359"/>
      <c r="BB1191" s="359"/>
      <c r="BC1191" s="359"/>
      <c r="BD1191" s="359"/>
      <c r="BE1191" s="359"/>
      <c r="BF1191" s="359"/>
      <c r="BG1191" s="359"/>
      <c r="BH1191" s="359"/>
      <c r="BI1191" s="360"/>
      <c r="BJ1191" s="237">
        <v>0</v>
      </c>
      <c r="BK1191" s="238"/>
      <c r="BL1191" s="238"/>
      <c r="BM1191" s="238"/>
      <c r="BN1191" s="238"/>
      <c r="BO1191" s="238"/>
      <c r="BP1191" s="238"/>
      <c r="BQ1191" s="238"/>
      <c r="BR1191" s="238"/>
      <c r="BS1191" s="238"/>
      <c r="BT1191" s="238"/>
      <c r="BU1191" s="238"/>
      <c r="BV1191" s="238"/>
      <c r="BW1191" s="238"/>
      <c r="BX1191" s="238"/>
      <c r="BY1191" s="238"/>
      <c r="BZ1191" s="238"/>
      <c r="CA1191" s="238"/>
      <c r="CB1191" s="238"/>
      <c r="CC1191" s="238"/>
      <c r="CD1191" s="239"/>
      <c r="CE1191" s="358">
        <v>10</v>
      </c>
      <c r="CF1191" s="359"/>
      <c r="CG1191" s="359"/>
      <c r="CH1191" s="359"/>
      <c r="CI1191" s="359"/>
      <c r="CJ1191" s="359"/>
      <c r="CK1191" s="359"/>
      <c r="CL1191" s="359"/>
      <c r="CM1191" s="359"/>
      <c r="CN1191" s="360"/>
    </row>
    <row r="1192" spans="1:92" ht="14.25" customHeight="1" x14ac:dyDescent="0.35">
      <c r="D1192" s="607" t="s">
        <v>1090</v>
      </c>
      <c r="E1192" s="607"/>
      <c r="F1192" s="607"/>
      <c r="G1192" s="607"/>
      <c r="H1192" s="607"/>
      <c r="I1192" s="607"/>
      <c r="J1192" s="607"/>
      <c r="K1192" s="607"/>
      <c r="L1192" s="607"/>
      <c r="M1192" s="607"/>
      <c r="N1192" s="607"/>
      <c r="O1192" s="607"/>
      <c r="P1192" s="607"/>
      <c r="Q1192" s="607"/>
      <c r="R1192" s="607"/>
      <c r="S1192" s="607"/>
      <c r="T1192" s="607"/>
      <c r="U1192" s="607"/>
      <c r="V1192" s="607"/>
      <c r="W1192" s="607"/>
      <c r="X1192" s="607"/>
      <c r="Y1192" s="607"/>
      <c r="Z1192" s="607"/>
      <c r="AA1192" s="607"/>
      <c r="AB1192" s="607"/>
      <c r="AC1192" s="607"/>
      <c r="AD1192" s="607"/>
      <c r="AE1192" s="607"/>
      <c r="AF1192" s="607"/>
      <c r="AG1192" s="607"/>
      <c r="AH1192" s="607"/>
      <c r="AI1192" s="607"/>
      <c r="AJ1192" s="607"/>
      <c r="AK1192" s="607"/>
      <c r="AL1192" s="607"/>
      <c r="AM1192" s="607"/>
      <c r="AN1192" s="607"/>
      <c r="AO1192" s="358">
        <v>8</v>
      </c>
      <c r="AP1192" s="359"/>
      <c r="AQ1192" s="359"/>
      <c r="AR1192" s="359"/>
      <c r="AS1192" s="359"/>
      <c r="AT1192" s="359"/>
      <c r="AU1192" s="359"/>
      <c r="AV1192" s="359"/>
      <c r="AW1192" s="359"/>
      <c r="AX1192" s="359"/>
      <c r="AY1192" s="359"/>
      <c r="AZ1192" s="359"/>
      <c r="BA1192" s="359"/>
      <c r="BB1192" s="359"/>
      <c r="BC1192" s="359"/>
      <c r="BD1192" s="359"/>
      <c r="BE1192" s="359"/>
      <c r="BF1192" s="359"/>
      <c r="BG1192" s="359"/>
      <c r="BH1192" s="359"/>
      <c r="BI1192" s="360"/>
      <c r="BJ1192" s="237">
        <v>0</v>
      </c>
      <c r="BK1192" s="238"/>
      <c r="BL1192" s="238"/>
      <c r="BM1192" s="238"/>
      <c r="BN1192" s="238"/>
      <c r="BO1192" s="238"/>
      <c r="BP1192" s="238"/>
      <c r="BQ1192" s="238"/>
      <c r="BR1192" s="238"/>
      <c r="BS1192" s="238"/>
      <c r="BT1192" s="238"/>
      <c r="BU1192" s="238"/>
      <c r="BV1192" s="238"/>
      <c r="BW1192" s="238"/>
      <c r="BX1192" s="238"/>
      <c r="BY1192" s="238"/>
      <c r="BZ1192" s="238"/>
      <c r="CA1192" s="238"/>
      <c r="CB1192" s="238"/>
      <c r="CC1192" s="238"/>
      <c r="CD1192" s="239"/>
      <c r="CE1192" s="358">
        <v>8</v>
      </c>
      <c r="CF1192" s="359"/>
      <c r="CG1192" s="359"/>
      <c r="CH1192" s="359"/>
      <c r="CI1192" s="359"/>
      <c r="CJ1192" s="359"/>
      <c r="CK1192" s="359"/>
      <c r="CL1192" s="359"/>
      <c r="CM1192" s="359"/>
      <c r="CN1192" s="360"/>
    </row>
    <row r="1193" spans="1:92" ht="14.25" customHeight="1" x14ac:dyDescent="0.35">
      <c r="D1193" s="607" t="s">
        <v>1091</v>
      </c>
      <c r="E1193" s="607"/>
      <c r="F1193" s="607"/>
      <c r="G1193" s="607"/>
      <c r="H1193" s="607"/>
      <c r="I1193" s="607"/>
      <c r="J1193" s="607"/>
      <c r="K1193" s="607"/>
      <c r="L1193" s="607"/>
      <c r="M1193" s="607"/>
      <c r="N1193" s="607"/>
      <c r="O1193" s="607"/>
      <c r="P1193" s="607"/>
      <c r="Q1193" s="607"/>
      <c r="R1193" s="607"/>
      <c r="S1193" s="607"/>
      <c r="T1193" s="607"/>
      <c r="U1193" s="607"/>
      <c r="V1193" s="607"/>
      <c r="W1193" s="607"/>
      <c r="X1193" s="607"/>
      <c r="Y1193" s="607"/>
      <c r="Z1193" s="607"/>
      <c r="AA1193" s="607"/>
      <c r="AB1193" s="607"/>
      <c r="AC1193" s="607"/>
      <c r="AD1193" s="607"/>
      <c r="AE1193" s="607"/>
      <c r="AF1193" s="607"/>
      <c r="AG1193" s="607"/>
      <c r="AH1193" s="607"/>
      <c r="AI1193" s="607"/>
      <c r="AJ1193" s="607"/>
      <c r="AK1193" s="607"/>
      <c r="AL1193" s="607"/>
      <c r="AM1193" s="607"/>
      <c r="AN1193" s="607"/>
      <c r="AO1193" s="358">
        <v>7</v>
      </c>
      <c r="AP1193" s="359"/>
      <c r="AQ1193" s="359"/>
      <c r="AR1193" s="359"/>
      <c r="AS1193" s="359"/>
      <c r="AT1193" s="359"/>
      <c r="AU1193" s="359"/>
      <c r="AV1193" s="359"/>
      <c r="AW1193" s="359"/>
      <c r="AX1193" s="359"/>
      <c r="AY1193" s="359"/>
      <c r="AZ1193" s="359"/>
      <c r="BA1193" s="359"/>
      <c r="BB1193" s="359"/>
      <c r="BC1193" s="359"/>
      <c r="BD1193" s="359"/>
      <c r="BE1193" s="359"/>
      <c r="BF1193" s="359"/>
      <c r="BG1193" s="359"/>
      <c r="BH1193" s="359"/>
      <c r="BI1193" s="360"/>
      <c r="BJ1193" s="237">
        <v>0</v>
      </c>
      <c r="BK1193" s="238"/>
      <c r="BL1193" s="238"/>
      <c r="BM1193" s="238"/>
      <c r="BN1193" s="238"/>
      <c r="BO1193" s="238"/>
      <c r="BP1193" s="238"/>
      <c r="BQ1193" s="238"/>
      <c r="BR1193" s="238"/>
      <c r="BS1193" s="238"/>
      <c r="BT1193" s="238"/>
      <c r="BU1193" s="238"/>
      <c r="BV1193" s="238"/>
      <c r="BW1193" s="238"/>
      <c r="BX1193" s="238"/>
      <c r="BY1193" s="238"/>
      <c r="BZ1193" s="238"/>
      <c r="CA1193" s="238"/>
      <c r="CB1193" s="238"/>
      <c r="CC1193" s="238"/>
      <c r="CD1193" s="239"/>
      <c r="CE1193" s="358">
        <v>7</v>
      </c>
      <c r="CF1193" s="359"/>
      <c r="CG1193" s="359"/>
      <c r="CH1193" s="359"/>
      <c r="CI1193" s="359"/>
      <c r="CJ1193" s="359"/>
      <c r="CK1193" s="359"/>
      <c r="CL1193" s="359"/>
      <c r="CM1193" s="359"/>
      <c r="CN1193" s="360"/>
    </row>
    <row r="1194" spans="1:92" ht="14.25" customHeight="1" x14ac:dyDescent="0.35">
      <c r="D1194" s="607" t="s">
        <v>1092</v>
      </c>
      <c r="E1194" s="607"/>
      <c r="F1194" s="607"/>
      <c r="G1194" s="607"/>
      <c r="H1194" s="607"/>
      <c r="I1194" s="607"/>
      <c r="J1194" s="607"/>
      <c r="K1194" s="607"/>
      <c r="L1194" s="607"/>
      <c r="M1194" s="607"/>
      <c r="N1194" s="607"/>
      <c r="O1194" s="607"/>
      <c r="P1194" s="607"/>
      <c r="Q1194" s="607"/>
      <c r="R1194" s="607"/>
      <c r="S1194" s="607"/>
      <c r="T1194" s="607"/>
      <c r="U1194" s="607"/>
      <c r="V1194" s="607"/>
      <c r="W1194" s="607"/>
      <c r="X1194" s="607"/>
      <c r="Y1194" s="607"/>
      <c r="Z1194" s="607"/>
      <c r="AA1194" s="607"/>
      <c r="AB1194" s="607"/>
      <c r="AC1194" s="607"/>
      <c r="AD1194" s="607"/>
      <c r="AE1194" s="607"/>
      <c r="AF1194" s="607"/>
      <c r="AG1194" s="607"/>
      <c r="AH1194" s="607"/>
      <c r="AI1194" s="607"/>
      <c r="AJ1194" s="607"/>
      <c r="AK1194" s="607"/>
      <c r="AL1194" s="607"/>
      <c r="AM1194" s="607"/>
      <c r="AN1194" s="607"/>
      <c r="AO1194" s="358">
        <v>1</v>
      </c>
      <c r="AP1194" s="359"/>
      <c r="AQ1194" s="359"/>
      <c r="AR1194" s="359"/>
      <c r="AS1194" s="359"/>
      <c r="AT1194" s="359"/>
      <c r="AU1194" s="359"/>
      <c r="AV1194" s="359"/>
      <c r="AW1194" s="359"/>
      <c r="AX1194" s="359"/>
      <c r="AY1194" s="359"/>
      <c r="AZ1194" s="359"/>
      <c r="BA1194" s="359"/>
      <c r="BB1194" s="359"/>
      <c r="BC1194" s="359"/>
      <c r="BD1194" s="359"/>
      <c r="BE1194" s="359"/>
      <c r="BF1194" s="359"/>
      <c r="BG1194" s="359"/>
      <c r="BH1194" s="359"/>
      <c r="BI1194" s="360"/>
      <c r="BJ1194" s="237">
        <v>0</v>
      </c>
      <c r="BK1194" s="238"/>
      <c r="BL1194" s="238"/>
      <c r="BM1194" s="238"/>
      <c r="BN1194" s="238"/>
      <c r="BO1194" s="238"/>
      <c r="BP1194" s="238"/>
      <c r="BQ1194" s="238"/>
      <c r="BR1194" s="238"/>
      <c r="BS1194" s="238"/>
      <c r="BT1194" s="238"/>
      <c r="BU1194" s="238"/>
      <c r="BV1194" s="238"/>
      <c r="BW1194" s="238"/>
      <c r="BX1194" s="238"/>
      <c r="BY1194" s="238"/>
      <c r="BZ1194" s="238"/>
      <c r="CA1194" s="238"/>
      <c r="CB1194" s="238"/>
      <c r="CC1194" s="238"/>
      <c r="CD1194" s="239"/>
      <c r="CE1194" s="358">
        <v>1</v>
      </c>
      <c r="CF1194" s="359"/>
      <c r="CG1194" s="359"/>
      <c r="CH1194" s="359"/>
      <c r="CI1194" s="359"/>
      <c r="CJ1194" s="359"/>
      <c r="CK1194" s="359"/>
      <c r="CL1194" s="359"/>
      <c r="CM1194" s="359"/>
      <c r="CN1194" s="360"/>
    </row>
    <row r="1195" spans="1:92" ht="14.25" customHeight="1" x14ac:dyDescent="0.35">
      <c r="D1195" s="607" t="s">
        <v>1093</v>
      </c>
      <c r="E1195" s="607"/>
      <c r="F1195" s="607"/>
      <c r="G1195" s="607"/>
      <c r="H1195" s="607"/>
      <c r="I1195" s="607"/>
      <c r="J1195" s="607"/>
      <c r="K1195" s="607"/>
      <c r="L1195" s="607"/>
      <c r="M1195" s="607"/>
      <c r="N1195" s="607"/>
      <c r="O1195" s="607"/>
      <c r="P1195" s="607"/>
      <c r="Q1195" s="607"/>
      <c r="R1195" s="607"/>
      <c r="S1195" s="607"/>
      <c r="T1195" s="607"/>
      <c r="U1195" s="607"/>
      <c r="V1195" s="607"/>
      <c r="W1195" s="607"/>
      <c r="X1195" s="607"/>
      <c r="Y1195" s="607"/>
      <c r="Z1195" s="607"/>
      <c r="AA1195" s="607"/>
      <c r="AB1195" s="607"/>
      <c r="AC1195" s="607"/>
      <c r="AD1195" s="607"/>
      <c r="AE1195" s="607"/>
      <c r="AF1195" s="607"/>
      <c r="AG1195" s="607"/>
      <c r="AH1195" s="607"/>
      <c r="AI1195" s="607"/>
      <c r="AJ1195" s="607"/>
      <c r="AK1195" s="607"/>
      <c r="AL1195" s="607"/>
      <c r="AM1195" s="607"/>
      <c r="AN1195" s="607"/>
      <c r="AO1195" s="358">
        <v>22</v>
      </c>
      <c r="AP1195" s="359"/>
      <c r="AQ1195" s="359"/>
      <c r="AR1195" s="359"/>
      <c r="AS1195" s="359"/>
      <c r="AT1195" s="359"/>
      <c r="AU1195" s="359"/>
      <c r="AV1195" s="359"/>
      <c r="AW1195" s="359"/>
      <c r="AX1195" s="359"/>
      <c r="AY1195" s="359"/>
      <c r="AZ1195" s="359"/>
      <c r="BA1195" s="359"/>
      <c r="BB1195" s="359"/>
      <c r="BC1195" s="359"/>
      <c r="BD1195" s="359"/>
      <c r="BE1195" s="359"/>
      <c r="BF1195" s="359"/>
      <c r="BG1195" s="359"/>
      <c r="BH1195" s="359"/>
      <c r="BI1195" s="360"/>
      <c r="BJ1195" s="237">
        <v>0</v>
      </c>
      <c r="BK1195" s="238"/>
      <c r="BL1195" s="238"/>
      <c r="BM1195" s="238"/>
      <c r="BN1195" s="238"/>
      <c r="BO1195" s="238"/>
      <c r="BP1195" s="238"/>
      <c r="BQ1195" s="238"/>
      <c r="BR1195" s="238"/>
      <c r="BS1195" s="238"/>
      <c r="BT1195" s="238"/>
      <c r="BU1195" s="238"/>
      <c r="BV1195" s="238"/>
      <c r="BW1195" s="238"/>
      <c r="BX1195" s="238"/>
      <c r="BY1195" s="238"/>
      <c r="BZ1195" s="238"/>
      <c r="CA1195" s="238"/>
      <c r="CB1195" s="238"/>
      <c r="CC1195" s="238"/>
      <c r="CD1195" s="239"/>
      <c r="CE1195" s="358">
        <v>22</v>
      </c>
      <c r="CF1195" s="359"/>
      <c r="CG1195" s="359"/>
      <c r="CH1195" s="359"/>
      <c r="CI1195" s="359"/>
      <c r="CJ1195" s="359"/>
      <c r="CK1195" s="359"/>
      <c r="CL1195" s="359"/>
      <c r="CM1195" s="359"/>
      <c r="CN1195" s="360"/>
    </row>
    <row r="1196" spans="1:92" ht="14.25" customHeight="1" x14ac:dyDescent="0.35">
      <c r="D1196" s="130" t="s">
        <v>625</v>
      </c>
      <c r="E1196" s="130"/>
      <c r="F1196" s="130"/>
      <c r="G1196" s="130"/>
      <c r="H1196" s="130"/>
      <c r="I1196" s="130"/>
      <c r="J1196" s="130"/>
      <c r="K1196" s="130"/>
      <c r="L1196" s="130"/>
      <c r="M1196" s="130"/>
      <c r="N1196" s="130"/>
      <c r="O1196" s="130"/>
      <c r="P1196" s="130"/>
      <c r="Q1196" s="130"/>
      <c r="R1196" s="130"/>
      <c r="S1196" s="130"/>
      <c r="T1196" s="130"/>
      <c r="U1196" s="130"/>
      <c r="V1196" s="130"/>
      <c r="W1196" s="130"/>
      <c r="X1196" s="130"/>
      <c r="Y1196" s="130"/>
      <c r="Z1196" s="130"/>
      <c r="AA1196" s="130"/>
      <c r="AB1196" s="130"/>
      <c r="AC1196" s="130"/>
      <c r="AD1196" s="130"/>
      <c r="AE1196" s="130"/>
      <c r="AF1196" s="130"/>
      <c r="AG1196" s="130"/>
      <c r="AH1196" s="130"/>
      <c r="AI1196" s="130"/>
      <c r="AJ1196" s="130"/>
      <c r="AK1196" s="130"/>
      <c r="AL1196" s="130"/>
      <c r="AM1196" s="130"/>
      <c r="AN1196" s="130"/>
      <c r="AO1196" s="130"/>
      <c r="AP1196" s="130"/>
      <c r="AQ1196" s="130"/>
      <c r="AR1196" s="130"/>
      <c r="AS1196" s="130"/>
      <c r="AT1196" s="130"/>
      <c r="AU1196" s="130"/>
      <c r="AV1196" s="130"/>
      <c r="AW1196" s="130"/>
      <c r="AX1196" s="130"/>
      <c r="AY1196" s="130"/>
      <c r="AZ1196" s="130"/>
      <c r="BA1196" s="130"/>
      <c r="BB1196" s="130"/>
      <c r="BC1196" s="130"/>
      <c r="BD1196" s="130"/>
      <c r="BE1196" s="130"/>
      <c r="BF1196" s="130"/>
      <c r="BG1196" s="130"/>
      <c r="BH1196" s="130"/>
      <c r="BI1196" s="130"/>
      <c r="BJ1196" s="130"/>
      <c r="BK1196" s="130"/>
      <c r="BL1196" s="130"/>
      <c r="BM1196" s="130"/>
      <c r="BN1196" s="130"/>
      <c r="BO1196" s="130"/>
      <c r="BP1196" s="130"/>
      <c r="BQ1196" s="130"/>
      <c r="BR1196" s="130"/>
      <c r="BS1196" s="130"/>
      <c r="BT1196" s="130"/>
      <c r="BU1196" s="130"/>
      <c r="BV1196" s="130"/>
      <c r="BW1196" s="130"/>
      <c r="BX1196" s="130"/>
      <c r="BY1196" s="130"/>
      <c r="BZ1196" s="130"/>
      <c r="CA1196" s="130"/>
      <c r="CB1196" s="130"/>
      <c r="CC1196" s="130"/>
      <c r="CD1196" s="130"/>
      <c r="CE1196" s="130"/>
      <c r="CF1196" s="130"/>
      <c r="CG1196" s="130"/>
      <c r="CH1196" s="130"/>
      <c r="CI1196" s="130"/>
      <c r="CJ1196" s="130"/>
      <c r="CK1196" s="130"/>
      <c r="CL1196" s="130"/>
      <c r="CM1196" s="130"/>
      <c r="CN1196" s="130"/>
    </row>
    <row r="1197" spans="1:92" ht="14.25" customHeight="1" x14ac:dyDescent="0.35"/>
    <row r="1198" spans="1:92" ht="14.25" customHeight="1" x14ac:dyDescent="0.35">
      <c r="A1198" s="135"/>
      <c r="B1198" s="135"/>
      <c r="C1198" s="135"/>
      <c r="D1198" s="135"/>
      <c r="E1198" s="135"/>
      <c r="F1198" s="135"/>
      <c r="G1198" s="135"/>
      <c r="H1198" s="135"/>
      <c r="I1198" s="135"/>
      <c r="J1198" s="135"/>
      <c r="K1198" s="135"/>
      <c r="L1198" s="135"/>
      <c r="M1198" s="135"/>
      <c r="N1198" s="135"/>
      <c r="O1198" s="135"/>
      <c r="P1198" s="135"/>
      <c r="Q1198" s="135"/>
      <c r="R1198" s="135"/>
      <c r="S1198" s="135"/>
      <c r="T1198" s="135"/>
      <c r="U1198" s="135"/>
      <c r="V1198" s="135"/>
      <c r="W1198" s="135"/>
      <c r="X1198" s="135"/>
      <c r="Y1198" s="135"/>
      <c r="Z1198" s="135"/>
      <c r="AA1198" s="135"/>
      <c r="AB1198" s="135"/>
      <c r="AC1198" s="135"/>
      <c r="AD1198" s="135"/>
      <c r="AE1198" s="135"/>
      <c r="AF1198" s="135"/>
      <c r="AG1198" s="135"/>
      <c r="AH1198" s="135"/>
      <c r="AI1198" s="135"/>
      <c r="AJ1198" s="135"/>
      <c r="AK1198" s="135"/>
      <c r="AL1198" s="135"/>
      <c r="AM1198" s="135"/>
      <c r="AN1198" s="135"/>
      <c r="AO1198" s="135"/>
      <c r="AP1198" s="135"/>
      <c r="AQ1198" s="135"/>
      <c r="AR1198" s="135"/>
      <c r="AS1198" s="135"/>
      <c r="AT1198" s="135"/>
      <c r="AU1198" s="135"/>
      <c r="AV1198" s="135"/>
      <c r="AW1198" s="135"/>
      <c r="AX1198" s="135"/>
      <c r="AY1198" s="135"/>
      <c r="AZ1198" s="135"/>
      <c r="BA1198" s="135"/>
      <c r="BB1198" s="135"/>
      <c r="BC1198" s="135"/>
      <c r="BD1198" s="135"/>
      <c r="BE1198" s="135"/>
      <c r="BF1198" s="135"/>
      <c r="BG1198" s="135"/>
      <c r="BH1198" s="135"/>
      <c r="BI1198" s="135"/>
      <c r="BJ1198" s="135"/>
      <c r="BK1198" s="135"/>
      <c r="BL1198" s="135"/>
      <c r="BM1198" s="135"/>
      <c r="BN1198" s="135"/>
      <c r="BO1198" s="135"/>
      <c r="BP1198" s="135"/>
      <c r="BQ1198" s="135"/>
      <c r="BR1198" s="135"/>
      <c r="BS1198" s="135"/>
      <c r="BT1198" s="135"/>
      <c r="BU1198" s="135"/>
      <c r="BV1198" s="135"/>
      <c r="BW1198" s="135"/>
      <c r="BX1198" s="135"/>
      <c r="BY1198" s="135"/>
      <c r="BZ1198" s="135"/>
      <c r="CA1198" s="135"/>
      <c r="CB1198" s="135"/>
      <c r="CC1198" s="135"/>
      <c r="CD1198" s="135"/>
      <c r="CE1198" s="135"/>
      <c r="CF1198" s="135"/>
      <c r="CG1198" s="135"/>
      <c r="CH1198" s="135"/>
      <c r="CI1198" s="135"/>
      <c r="CJ1198" s="135"/>
      <c r="CK1198" s="135"/>
      <c r="CL1198" s="135"/>
      <c r="CM1198" s="135"/>
      <c r="CN1198" s="135"/>
    </row>
    <row r="1199" spans="1:92" ht="14.25" customHeight="1" x14ac:dyDescent="0.35">
      <c r="A1199" s="135"/>
      <c r="B1199" s="135"/>
      <c r="C1199" s="135"/>
      <c r="D1199" s="135"/>
      <c r="E1199" s="135"/>
      <c r="F1199" s="135"/>
      <c r="G1199" s="135"/>
      <c r="H1199" s="135"/>
      <c r="I1199" s="135"/>
      <c r="J1199" s="135"/>
      <c r="K1199" s="135"/>
      <c r="L1199" s="135"/>
      <c r="M1199" s="135"/>
      <c r="N1199" s="135"/>
      <c r="O1199" s="135"/>
      <c r="P1199" s="135"/>
      <c r="Q1199" s="135"/>
      <c r="R1199" s="135"/>
      <c r="S1199" s="135"/>
      <c r="T1199" s="135"/>
      <c r="U1199" s="135"/>
      <c r="V1199" s="135"/>
      <c r="W1199" s="135"/>
      <c r="X1199" s="135"/>
      <c r="Y1199" s="135"/>
      <c r="Z1199" s="135"/>
      <c r="AA1199" s="135"/>
      <c r="AB1199" s="135"/>
      <c r="AC1199" s="135"/>
      <c r="AD1199" s="135"/>
      <c r="AE1199" s="135"/>
      <c r="AF1199" s="135"/>
      <c r="AG1199" s="135"/>
      <c r="AH1199" s="135"/>
      <c r="AI1199" s="135"/>
      <c r="AJ1199" s="135"/>
      <c r="AK1199" s="135"/>
      <c r="AL1199" s="135"/>
      <c r="AM1199" s="135"/>
      <c r="AN1199" s="135"/>
      <c r="AO1199" s="135"/>
      <c r="AP1199" s="135"/>
      <c r="AQ1199" s="135"/>
      <c r="AR1199" s="135"/>
      <c r="AS1199" s="135"/>
      <c r="AT1199" s="135"/>
      <c r="AU1199" s="135"/>
      <c r="AV1199" s="135"/>
      <c r="AW1199" s="135"/>
      <c r="AX1199" s="135"/>
      <c r="AY1199" s="135"/>
      <c r="AZ1199" s="135"/>
      <c r="BA1199" s="135"/>
      <c r="BB1199" s="135"/>
      <c r="BC1199" s="135"/>
      <c r="BD1199" s="135"/>
      <c r="BE1199" s="135"/>
      <c r="BF1199" s="135"/>
      <c r="BG1199" s="135"/>
      <c r="BH1199" s="135"/>
      <c r="BI1199" s="135"/>
      <c r="BJ1199" s="135"/>
      <c r="BK1199" s="135"/>
      <c r="BL1199" s="135"/>
      <c r="BM1199" s="135"/>
      <c r="BN1199" s="135"/>
      <c r="BO1199" s="135"/>
      <c r="BP1199" s="135"/>
      <c r="BQ1199" s="135"/>
      <c r="BR1199" s="135"/>
      <c r="BS1199" s="135"/>
      <c r="BT1199" s="135"/>
      <c r="BU1199" s="135"/>
      <c r="BV1199" s="135"/>
      <c r="BW1199" s="135"/>
      <c r="BX1199" s="135"/>
      <c r="BY1199" s="135"/>
      <c r="BZ1199" s="135"/>
      <c r="CA1199" s="135"/>
      <c r="CB1199" s="135"/>
      <c r="CC1199" s="135"/>
      <c r="CD1199" s="135"/>
      <c r="CE1199" s="135"/>
      <c r="CF1199" s="135"/>
      <c r="CG1199" s="135"/>
      <c r="CH1199" s="135"/>
      <c r="CI1199" s="135"/>
      <c r="CJ1199" s="135"/>
      <c r="CK1199" s="135"/>
      <c r="CL1199" s="135"/>
      <c r="CM1199" s="135"/>
      <c r="CN1199" s="135"/>
    </row>
    <row r="1200" spans="1:92" ht="14.25" customHeight="1" x14ac:dyDescent="0.35"/>
    <row r="1201" spans="4:92" ht="14.25" customHeight="1" x14ac:dyDescent="0.35">
      <c r="D1201" s="260" t="s">
        <v>626</v>
      </c>
      <c r="E1201" s="260"/>
      <c r="F1201" s="260"/>
      <c r="G1201" s="260"/>
      <c r="H1201" s="260"/>
      <c r="I1201" s="260"/>
      <c r="J1201" s="260"/>
      <c r="K1201" s="260"/>
      <c r="L1201" s="260"/>
      <c r="M1201" s="260"/>
      <c r="N1201" s="260"/>
      <c r="O1201" s="260"/>
      <c r="P1201" s="260"/>
      <c r="Q1201" s="260"/>
      <c r="R1201" s="260"/>
      <c r="S1201" s="260"/>
      <c r="T1201" s="260"/>
      <c r="U1201" s="260"/>
      <c r="V1201" s="260"/>
      <c r="W1201" s="260"/>
      <c r="X1201" s="260"/>
      <c r="Y1201" s="260"/>
      <c r="Z1201" s="260"/>
      <c r="AA1201" s="260"/>
      <c r="AB1201" s="260"/>
      <c r="AC1201" s="260"/>
      <c r="AD1201" s="260"/>
      <c r="AE1201" s="260"/>
      <c r="AF1201" s="260"/>
      <c r="AG1201" s="260"/>
      <c r="AH1201" s="260"/>
      <c r="AI1201" s="260"/>
      <c r="AJ1201" s="122"/>
      <c r="AK1201" s="122"/>
      <c r="AL1201" s="122"/>
      <c r="AM1201" s="122"/>
      <c r="AN1201" s="122"/>
      <c r="AO1201" s="122"/>
      <c r="AP1201" s="122"/>
      <c r="AQ1201" s="122"/>
      <c r="AR1201" s="122"/>
      <c r="AS1201" s="122"/>
      <c r="AT1201" s="122"/>
      <c r="AV1201" s="244" t="s">
        <v>627</v>
      </c>
      <c r="AW1201" s="244"/>
      <c r="AX1201" s="244"/>
      <c r="AY1201" s="244"/>
      <c r="AZ1201" s="244"/>
      <c r="BA1201" s="244"/>
      <c r="BB1201" s="244"/>
      <c r="BC1201" s="244"/>
      <c r="BD1201" s="244"/>
      <c r="BE1201" s="244"/>
      <c r="BF1201" s="244"/>
      <c r="BG1201" s="244"/>
      <c r="BH1201" s="244"/>
      <c r="BI1201" s="244"/>
      <c r="BJ1201" s="244"/>
      <c r="BK1201" s="244"/>
      <c r="BL1201" s="244"/>
      <c r="BM1201" s="244"/>
      <c r="BN1201" s="244"/>
      <c r="BO1201" s="244"/>
      <c r="BP1201" s="244"/>
      <c r="BQ1201" s="244"/>
      <c r="BR1201" s="244"/>
      <c r="BS1201" s="244"/>
      <c r="BT1201" s="244"/>
      <c r="BU1201" s="244"/>
      <c r="BV1201" s="244"/>
      <c r="BW1201" s="244"/>
      <c r="BX1201" s="244"/>
      <c r="BY1201" s="244"/>
      <c r="BZ1201" s="244"/>
      <c r="CA1201" s="244"/>
      <c r="CB1201" s="244"/>
      <c r="CC1201" s="244"/>
      <c r="CD1201" s="244"/>
      <c r="CE1201" s="244"/>
      <c r="CF1201" s="244"/>
      <c r="CG1201" s="244"/>
      <c r="CH1201" s="244"/>
      <c r="CI1201" s="244"/>
      <c r="CJ1201" s="244"/>
      <c r="CK1201" s="244"/>
      <c r="CL1201" s="244"/>
      <c r="CM1201" s="244"/>
      <c r="CN1201" s="244"/>
    </row>
    <row r="1202" spans="4:92" ht="14.25" customHeight="1" x14ac:dyDescent="0.35">
      <c r="D1202" s="261"/>
      <c r="E1202" s="261"/>
      <c r="F1202" s="261"/>
      <c r="G1202" s="261"/>
      <c r="H1202" s="261"/>
      <c r="I1202" s="261"/>
      <c r="J1202" s="261"/>
      <c r="K1202" s="261"/>
      <c r="L1202" s="261"/>
      <c r="M1202" s="261"/>
      <c r="N1202" s="261"/>
      <c r="O1202" s="261"/>
      <c r="P1202" s="261"/>
      <c r="Q1202" s="261"/>
      <c r="R1202" s="261"/>
      <c r="S1202" s="261"/>
      <c r="T1202" s="261"/>
      <c r="U1202" s="261"/>
      <c r="V1202" s="261"/>
      <c r="W1202" s="261"/>
      <c r="X1202" s="261"/>
      <c r="Y1202" s="261"/>
      <c r="Z1202" s="261"/>
      <c r="AA1202" s="261"/>
      <c r="AB1202" s="261"/>
      <c r="AC1202" s="261"/>
      <c r="AD1202" s="261"/>
      <c r="AE1202" s="261"/>
      <c r="AF1202" s="261"/>
      <c r="AG1202" s="261"/>
      <c r="AH1202" s="261"/>
      <c r="AI1202" s="261"/>
      <c r="AJ1202" s="123"/>
      <c r="AK1202" s="123"/>
      <c r="AL1202" s="123"/>
      <c r="AM1202" s="123"/>
      <c r="AN1202" s="123"/>
      <c r="AO1202" s="123"/>
      <c r="AP1202" s="123"/>
      <c r="AQ1202" s="123"/>
      <c r="AR1202" s="123"/>
      <c r="AS1202" s="123"/>
      <c r="AT1202" s="123"/>
      <c r="AV1202" s="244"/>
      <c r="AW1202" s="244"/>
      <c r="AX1202" s="244"/>
      <c r="AY1202" s="244"/>
      <c r="AZ1202" s="244"/>
      <c r="BA1202" s="244"/>
      <c r="BB1202" s="244"/>
      <c r="BC1202" s="244"/>
      <c r="BD1202" s="244"/>
      <c r="BE1202" s="244"/>
      <c r="BF1202" s="244"/>
      <c r="BG1202" s="244"/>
      <c r="BH1202" s="244"/>
      <c r="BI1202" s="244"/>
      <c r="BJ1202" s="244"/>
      <c r="BK1202" s="244"/>
      <c r="BL1202" s="244"/>
      <c r="BM1202" s="244"/>
      <c r="BN1202" s="244"/>
      <c r="BO1202" s="244"/>
      <c r="BP1202" s="244"/>
      <c r="BQ1202" s="244"/>
      <c r="BR1202" s="244"/>
      <c r="BS1202" s="244"/>
      <c r="BT1202" s="244"/>
      <c r="BU1202" s="244"/>
      <c r="BV1202" s="244"/>
      <c r="BW1202" s="244"/>
      <c r="BX1202" s="244"/>
      <c r="BY1202" s="244"/>
      <c r="BZ1202" s="244"/>
      <c r="CA1202" s="244"/>
      <c r="CB1202" s="244"/>
      <c r="CC1202" s="244"/>
      <c r="CD1202" s="244"/>
      <c r="CE1202" s="244"/>
      <c r="CF1202" s="244"/>
      <c r="CG1202" s="244"/>
      <c r="CH1202" s="244"/>
      <c r="CI1202" s="244"/>
      <c r="CJ1202" s="244"/>
      <c r="CK1202" s="244"/>
      <c r="CL1202" s="244"/>
      <c r="CM1202" s="244"/>
      <c r="CN1202" s="244"/>
    </row>
    <row r="1203" spans="4:92" ht="14.25" customHeight="1" x14ac:dyDescent="0.35">
      <c r="D1203" s="215" t="s">
        <v>628</v>
      </c>
      <c r="E1203" s="216"/>
      <c r="F1203" s="216"/>
      <c r="G1203" s="216"/>
      <c r="H1203" s="216"/>
      <c r="I1203" s="216"/>
      <c r="J1203" s="216"/>
      <c r="K1203" s="216"/>
      <c r="L1203" s="216"/>
      <c r="M1203" s="216"/>
      <c r="N1203" s="216"/>
      <c r="O1203" s="216"/>
      <c r="P1203" s="216"/>
      <c r="Q1203" s="216"/>
      <c r="R1203" s="216"/>
      <c r="S1203" s="216"/>
      <c r="T1203" s="216"/>
      <c r="U1203" s="216"/>
      <c r="V1203" s="216"/>
      <c r="W1203" s="216"/>
      <c r="X1203" s="216"/>
      <c r="Y1203" s="216"/>
      <c r="Z1203" s="216"/>
      <c r="AA1203" s="216"/>
      <c r="AB1203" s="216"/>
      <c r="AC1203" s="216"/>
      <c r="AD1203" s="216"/>
      <c r="AE1203" s="216"/>
      <c r="AF1203" s="217"/>
      <c r="AG1203" s="195" t="s">
        <v>581</v>
      </c>
      <c r="AH1203" s="196"/>
      <c r="AI1203" s="196"/>
      <c r="AJ1203" s="196"/>
      <c r="AK1203" s="196"/>
      <c r="AL1203" s="196"/>
      <c r="AM1203" s="196"/>
      <c r="AN1203" s="196"/>
      <c r="AO1203" s="196"/>
      <c r="AP1203" s="196"/>
      <c r="AQ1203" s="196"/>
      <c r="AR1203" s="196"/>
      <c r="AS1203" s="196"/>
      <c r="AT1203" s="198"/>
      <c r="AU1203" s="7"/>
      <c r="AV1203" s="197" t="s">
        <v>628</v>
      </c>
      <c r="AW1203" s="197"/>
      <c r="AX1203" s="197"/>
      <c r="AY1203" s="197"/>
      <c r="AZ1203" s="197"/>
      <c r="BA1203" s="197"/>
      <c r="BB1203" s="197"/>
      <c r="BC1203" s="197"/>
      <c r="BD1203" s="197"/>
      <c r="BE1203" s="197"/>
      <c r="BF1203" s="197"/>
      <c r="BG1203" s="197"/>
      <c r="BH1203" s="197"/>
      <c r="BI1203" s="197"/>
      <c r="BJ1203" s="197"/>
      <c r="BK1203" s="197"/>
      <c r="BL1203" s="197" t="s">
        <v>629</v>
      </c>
      <c r="BM1203" s="197"/>
      <c r="BN1203" s="197"/>
      <c r="BO1203" s="197"/>
      <c r="BP1203" s="197"/>
      <c r="BQ1203" s="197"/>
      <c r="BR1203" s="197"/>
      <c r="BS1203" s="197"/>
      <c r="BT1203" s="197"/>
      <c r="BU1203" s="197"/>
      <c r="BV1203" s="197"/>
      <c r="BW1203" s="197"/>
      <c r="BX1203" s="197"/>
      <c r="BY1203" s="197"/>
      <c r="BZ1203" s="197"/>
      <c r="CA1203" s="197"/>
      <c r="CB1203" s="197"/>
      <c r="CC1203" s="195" t="s">
        <v>581</v>
      </c>
      <c r="CD1203" s="196"/>
      <c r="CE1203" s="196"/>
      <c r="CF1203" s="196"/>
      <c r="CG1203" s="196"/>
      <c r="CH1203" s="196"/>
      <c r="CI1203" s="196"/>
      <c r="CJ1203" s="196"/>
      <c r="CK1203" s="196"/>
      <c r="CL1203" s="196"/>
      <c r="CM1203" s="196"/>
      <c r="CN1203" s="198"/>
    </row>
    <row r="1204" spans="4:92" ht="14.25" customHeight="1" x14ac:dyDescent="0.35">
      <c r="D1204" s="221"/>
      <c r="E1204" s="222"/>
      <c r="F1204" s="222"/>
      <c r="G1204" s="222"/>
      <c r="H1204" s="222"/>
      <c r="I1204" s="222"/>
      <c r="J1204" s="222"/>
      <c r="K1204" s="222"/>
      <c r="L1204" s="222"/>
      <c r="M1204" s="222"/>
      <c r="N1204" s="222"/>
      <c r="O1204" s="222"/>
      <c r="P1204" s="222"/>
      <c r="Q1204" s="222"/>
      <c r="R1204" s="222"/>
      <c r="S1204" s="222"/>
      <c r="T1204" s="222"/>
      <c r="U1204" s="222"/>
      <c r="V1204" s="222"/>
      <c r="W1204" s="222"/>
      <c r="X1204" s="222"/>
      <c r="Y1204" s="222"/>
      <c r="Z1204" s="222"/>
      <c r="AA1204" s="222"/>
      <c r="AB1204" s="222"/>
      <c r="AC1204" s="222"/>
      <c r="AD1204" s="222"/>
      <c r="AE1204" s="222"/>
      <c r="AF1204" s="223"/>
      <c r="AG1204" s="195" t="s">
        <v>547</v>
      </c>
      <c r="AH1204" s="196"/>
      <c r="AI1204" s="196"/>
      <c r="AJ1204" s="196"/>
      <c r="AK1204" s="196"/>
      <c r="AL1204" s="196"/>
      <c r="AM1204" s="198"/>
      <c r="AN1204" s="195" t="s">
        <v>605</v>
      </c>
      <c r="AO1204" s="196"/>
      <c r="AP1204" s="196"/>
      <c r="AQ1204" s="196"/>
      <c r="AR1204" s="196"/>
      <c r="AS1204" s="196"/>
      <c r="AT1204" s="198"/>
      <c r="AU1204" s="7"/>
      <c r="AV1204" s="197"/>
      <c r="AW1204" s="197"/>
      <c r="AX1204" s="197"/>
      <c r="AY1204" s="197"/>
      <c r="AZ1204" s="197"/>
      <c r="BA1204" s="197"/>
      <c r="BB1204" s="197"/>
      <c r="BC1204" s="197"/>
      <c r="BD1204" s="197"/>
      <c r="BE1204" s="197"/>
      <c r="BF1204" s="197"/>
      <c r="BG1204" s="197"/>
      <c r="BH1204" s="197"/>
      <c r="BI1204" s="197"/>
      <c r="BJ1204" s="197"/>
      <c r="BK1204" s="197"/>
      <c r="BL1204" s="197" t="s">
        <v>630</v>
      </c>
      <c r="BM1204" s="197"/>
      <c r="BN1204" s="197"/>
      <c r="BO1204" s="197"/>
      <c r="BP1204" s="197"/>
      <c r="BQ1204" s="197"/>
      <c r="BR1204" s="197"/>
      <c r="BS1204" s="197"/>
      <c r="BT1204" s="197"/>
      <c r="BU1204" s="197" t="s">
        <v>631</v>
      </c>
      <c r="BV1204" s="197"/>
      <c r="BW1204" s="197"/>
      <c r="BX1204" s="197"/>
      <c r="BY1204" s="197"/>
      <c r="BZ1204" s="197"/>
      <c r="CA1204" s="197"/>
      <c r="CB1204" s="197"/>
      <c r="CC1204" s="197" t="s">
        <v>547</v>
      </c>
      <c r="CD1204" s="197"/>
      <c r="CE1204" s="197"/>
      <c r="CF1204" s="197"/>
      <c r="CG1204" s="197"/>
      <c r="CH1204" s="197"/>
      <c r="CI1204" s="197" t="s">
        <v>605</v>
      </c>
      <c r="CJ1204" s="197"/>
      <c r="CK1204" s="197"/>
      <c r="CL1204" s="197"/>
      <c r="CM1204" s="197"/>
      <c r="CN1204" s="197"/>
    </row>
    <row r="1205" spans="4:92" ht="14.25" customHeight="1" x14ac:dyDescent="0.35">
      <c r="D1205" s="224"/>
      <c r="E1205" s="225"/>
      <c r="F1205" s="225"/>
      <c r="G1205" s="225"/>
      <c r="H1205" s="225"/>
      <c r="I1205" s="225"/>
      <c r="J1205" s="225"/>
      <c r="K1205" s="225"/>
      <c r="L1205" s="225"/>
      <c r="M1205" s="225"/>
      <c r="N1205" s="225"/>
      <c r="O1205" s="225"/>
      <c r="P1205" s="225"/>
      <c r="Q1205" s="225"/>
      <c r="R1205" s="225"/>
      <c r="S1205" s="225"/>
      <c r="T1205" s="225"/>
      <c r="U1205" s="225"/>
      <c r="V1205" s="225"/>
      <c r="W1205" s="225"/>
      <c r="X1205" s="225"/>
      <c r="Y1205" s="225"/>
      <c r="Z1205" s="225"/>
      <c r="AA1205" s="225"/>
      <c r="AB1205" s="225"/>
      <c r="AC1205" s="225"/>
      <c r="AD1205" s="225"/>
      <c r="AE1205" s="225"/>
      <c r="AF1205" s="226"/>
      <c r="AG1205" s="224"/>
      <c r="AH1205" s="225"/>
      <c r="AI1205" s="225"/>
      <c r="AJ1205" s="225"/>
      <c r="AK1205" s="225"/>
      <c r="AL1205" s="225"/>
      <c r="AM1205" s="226"/>
      <c r="AN1205" s="224"/>
      <c r="AO1205" s="225"/>
      <c r="AP1205" s="225"/>
      <c r="AQ1205" s="225"/>
      <c r="AR1205" s="225"/>
      <c r="AS1205" s="225"/>
      <c r="AT1205" s="226"/>
      <c r="AV1205" s="320"/>
      <c r="AW1205" s="320"/>
      <c r="AX1205" s="320"/>
      <c r="AY1205" s="320"/>
      <c r="AZ1205" s="320"/>
      <c r="BA1205" s="320"/>
      <c r="BB1205" s="320"/>
      <c r="BC1205" s="320"/>
      <c r="BD1205" s="320"/>
      <c r="BE1205" s="320"/>
      <c r="BF1205" s="320"/>
      <c r="BG1205" s="320"/>
      <c r="BH1205" s="320"/>
      <c r="BI1205" s="320"/>
      <c r="BJ1205" s="320"/>
      <c r="BK1205" s="320"/>
      <c r="BL1205" s="213"/>
      <c r="BM1205" s="213"/>
      <c r="BN1205" s="213"/>
      <c r="BO1205" s="213"/>
      <c r="BP1205" s="213"/>
      <c r="BQ1205" s="213"/>
      <c r="BR1205" s="213"/>
      <c r="BS1205" s="213"/>
      <c r="BT1205" s="213"/>
      <c r="BU1205" s="224"/>
      <c r="BV1205" s="225"/>
      <c r="BW1205" s="225"/>
      <c r="BX1205" s="225"/>
      <c r="BY1205" s="225"/>
      <c r="BZ1205" s="225"/>
      <c r="CA1205" s="225"/>
      <c r="CB1205" s="226"/>
      <c r="CC1205" s="213"/>
      <c r="CD1205" s="213"/>
      <c r="CE1205" s="213"/>
      <c r="CF1205" s="213"/>
      <c r="CG1205" s="213"/>
      <c r="CH1205" s="213"/>
      <c r="CI1205" s="213"/>
      <c r="CJ1205" s="213"/>
      <c r="CK1205" s="213"/>
      <c r="CL1205" s="213"/>
      <c r="CM1205" s="213"/>
      <c r="CN1205" s="213"/>
    </row>
    <row r="1206" spans="4:92" ht="14.25" customHeight="1" x14ac:dyDescent="0.35">
      <c r="D1206" s="224"/>
      <c r="E1206" s="225"/>
      <c r="F1206" s="225"/>
      <c r="G1206" s="225"/>
      <c r="H1206" s="225"/>
      <c r="I1206" s="225"/>
      <c r="J1206" s="225"/>
      <c r="K1206" s="225"/>
      <c r="L1206" s="225"/>
      <c r="M1206" s="225"/>
      <c r="N1206" s="225"/>
      <c r="O1206" s="225"/>
      <c r="P1206" s="225"/>
      <c r="Q1206" s="225"/>
      <c r="R1206" s="225"/>
      <c r="S1206" s="225"/>
      <c r="T1206" s="225"/>
      <c r="U1206" s="225"/>
      <c r="V1206" s="225"/>
      <c r="W1206" s="225"/>
      <c r="X1206" s="225"/>
      <c r="Y1206" s="225"/>
      <c r="Z1206" s="225"/>
      <c r="AA1206" s="225"/>
      <c r="AB1206" s="225"/>
      <c r="AC1206" s="225"/>
      <c r="AD1206" s="225"/>
      <c r="AE1206" s="225"/>
      <c r="AF1206" s="226"/>
      <c r="AG1206" s="224"/>
      <c r="AH1206" s="225"/>
      <c r="AI1206" s="225"/>
      <c r="AJ1206" s="225"/>
      <c r="AK1206" s="225"/>
      <c r="AL1206" s="225"/>
      <c r="AM1206" s="226"/>
      <c r="AN1206" s="224"/>
      <c r="AO1206" s="225"/>
      <c r="AP1206" s="225"/>
      <c r="AQ1206" s="225"/>
      <c r="AR1206" s="225"/>
      <c r="AS1206" s="225"/>
      <c r="AT1206" s="226"/>
      <c r="AV1206" s="320"/>
      <c r="AW1206" s="320"/>
      <c r="AX1206" s="320"/>
      <c r="AY1206" s="320"/>
      <c r="AZ1206" s="320"/>
      <c r="BA1206" s="320"/>
      <c r="BB1206" s="320"/>
      <c r="BC1206" s="320"/>
      <c r="BD1206" s="320"/>
      <c r="BE1206" s="320"/>
      <c r="BF1206" s="320"/>
      <c r="BG1206" s="320"/>
      <c r="BH1206" s="320"/>
      <c r="BI1206" s="320"/>
      <c r="BJ1206" s="320"/>
      <c r="BK1206" s="320"/>
      <c r="BL1206" s="213"/>
      <c r="BM1206" s="213"/>
      <c r="BN1206" s="213"/>
      <c r="BO1206" s="213"/>
      <c r="BP1206" s="213"/>
      <c r="BQ1206" s="213"/>
      <c r="BR1206" s="213"/>
      <c r="BS1206" s="213"/>
      <c r="BT1206" s="213"/>
      <c r="BU1206" s="224"/>
      <c r="BV1206" s="225"/>
      <c r="BW1206" s="225"/>
      <c r="BX1206" s="225"/>
      <c r="BY1206" s="225"/>
      <c r="BZ1206" s="225"/>
      <c r="CA1206" s="225"/>
      <c r="CB1206" s="226"/>
      <c r="CC1206" s="213"/>
      <c r="CD1206" s="213"/>
      <c r="CE1206" s="213"/>
      <c r="CF1206" s="213"/>
      <c r="CG1206" s="213"/>
      <c r="CH1206" s="213"/>
      <c r="CI1206" s="213"/>
      <c r="CJ1206" s="213"/>
      <c r="CK1206" s="213"/>
      <c r="CL1206" s="213"/>
      <c r="CM1206" s="213"/>
      <c r="CN1206" s="213"/>
    </row>
    <row r="1207" spans="4:92" ht="14.25" customHeight="1" x14ac:dyDescent="0.35">
      <c r="D1207" s="224"/>
      <c r="E1207" s="225"/>
      <c r="F1207" s="225"/>
      <c r="G1207" s="225"/>
      <c r="H1207" s="225"/>
      <c r="I1207" s="225"/>
      <c r="J1207" s="225"/>
      <c r="K1207" s="225"/>
      <c r="L1207" s="225"/>
      <c r="M1207" s="225"/>
      <c r="N1207" s="225"/>
      <c r="O1207" s="225"/>
      <c r="P1207" s="225"/>
      <c r="Q1207" s="225"/>
      <c r="R1207" s="225"/>
      <c r="S1207" s="225"/>
      <c r="T1207" s="225"/>
      <c r="U1207" s="225"/>
      <c r="V1207" s="225"/>
      <c r="W1207" s="225"/>
      <c r="X1207" s="225"/>
      <c r="Y1207" s="225"/>
      <c r="Z1207" s="225"/>
      <c r="AA1207" s="225"/>
      <c r="AB1207" s="225"/>
      <c r="AC1207" s="225"/>
      <c r="AD1207" s="225"/>
      <c r="AE1207" s="225"/>
      <c r="AF1207" s="226"/>
      <c r="AG1207" s="224"/>
      <c r="AH1207" s="225"/>
      <c r="AI1207" s="225"/>
      <c r="AJ1207" s="225"/>
      <c r="AK1207" s="225"/>
      <c r="AL1207" s="225"/>
      <c r="AM1207" s="226"/>
      <c r="AN1207" s="224"/>
      <c r="AO1207" s="225"/>
      <c r="AP1207" s="225"/>
      <c r="AQ1207" s="225"/>
      <c r="AR1207" s="225"/>
      <c r="AS1207" s="225"/>
      <c r="AT1207" s="226"/>
      <c r="AV1207" s="320"/>
      <c r="AW1207" s="320"/>
      <c r="AX1207" s="320"/>
      <c r="AY1207" s="320"/>
      <c r="AZ1207" s="320"/>
      <c r="BA1207" s="320"/>
      <c r="BB1207" s="320"/>
      <c r="BC1207" s="320"/>
      <c r="BD1207" s="320"/>
      <c r="BE1207" s="320"/>
      <c r="BF1207" s="320"/>
      <c r="BG1207" s="320"/>
      <c r="BH1207" s="320"/>
      <c r="BI1207" s="320"/>
      <c r="BJ1207" s="320"/>
      <c r="BK1207" s="320"/>
      <c r="BL1207" s="213"/>
      <c r="BM1207" s="213"/>
      <c r="BN1207" s="213"/>
      <c r="BO1207" s="213"/>
      <c r="BP1207" s="213"/>
      <c r="BQ1207" s="213"/>
      <c r="BR1207" s="213"/>
      <c r="BS1207" s="213"/>
      <c r="BT1207" s="213"/>
      <c r="BU1207" s="224"/>
      <c r="BV1207" s="225"/>
      <c r="BW1207" s="225"/>
      <c r="BX1207" s="225"/>
      <c r="BY1207" s="225"/>
      <c r="BZ1207" s="225"/>
      <c r="CA1207" s="225"/>
      <c r="CB1207" s="226"/>
      <c r="CC1207" s="213"/>
      <c r="CD1207" s="213"/>
      <c r="CE1207" s="213"/>
      <c r="CF1207" s="213"/>
      <c r="CG1207" s="213"/>
      <c r="CH1207" s="213"/>
      <c r="CI1207" s="213"/>
      <c r="CJ1207" s="213"/>
      <c r="CK1207" s="213"/>
      <c r="CL1207" s="213"/>
      <c r="CM1207" s="213"/>
      <c r="CN1207" s="213"/>
    </row>
    <row r="1208" spans="4:92" ht="14.25" customHeight="1" x14ac:dyDescent="0.35">
      <c r="D1208" s="224"/>
      <c r="E1208" s="225"/>
      <c r="F1208" s="225"/>
      <c r="G1208" s="225"/>
      <c r="H1208" s="225"/>
      <c r="I1208" s="225"/>
      <c r="J1208" s="225"/>
      <c r="K1208" s="225"/>
      <c r="L1208" s="225"/>
      <c r="M1208" s="225"/>
      <c r="N1208" s="225"/>
      <c r="O1208" s="225"/>
      <c r="P1208" s="225"/>
      <c r="Q1208" s="225"/>
      <c r="R1208" s="225"/>
      <c r="S1208" s="225"/>
      <c r="T1208" s="225"/>
      <c r="U1208" s="225"/>
      <c r="V1208" s="225"/>
      <c r="W1208" s="225"/>
      <c r="X1208" s="225"/>
      <c r="Y1208" s="225"/>
      <c r="Z1208" s="225"/>
      <c r="AA1208" s="225"/>
      <c r="AB1208" s="225"/>
      <c r="AC1208" s="225"/>
      <c r="AD1208" s="225"/>
      <c r="AE1208" s="225"/>
      <c r="AF1208" s="226"/>
      <c r="AG1208" s="224"/>
      <c r="AH1208" s="225"/>
      <c r="AI1208" s="225"/>
      <c r="AJ1208" s="225"/>
      <c r="AK1208" s="225"/>
      <c r="AL1208" s="225"/>
      <c r="AM1208" s="226"/>
      <c r="AN1208" s="224"/>
      <c r="AO1208" s="225"/>
      <c r="AP1208" s="225"/>
      <c r="AQ1208" s="225"/>
      <c r="AR1208" s="225"/>
      <c r="AS1208" s="225"/>
      <c r="AT1208" s="226"/>
      <c r="AV1208" s="320"/>
      <c r="AW1208" s="320"/>
      <c r="AX1208" s="320"/>
      <c r="AY1208" s="320"/>
      <c r="AZ1208" s="320"/>
      <c r="BA1208" s="320"/>
      <c r="BB1208" s="320"/>
      <c r="BC1208" s="320"/>
      <c r="BD1208" s="320"/>
      <c r="BE1208" s="320"/>
      <c r="BF1208" s="320"/>
      <c r="BG1208" s="320"/>
      <c r="BH1208" s="320"/>
      <c r="BI1208" s="320"/>
      <c r="BJ1208" s="320"/>
      <c r="BK1208" s="320"/>
      <c r="BL1208" s="213"/>
      <c r="BM1208" s="213"/>
      <c r="BN1208" s="213"/>
      <c r="BO1208" s="213"/>
      <c r="BP1208" s="213"/>
      <c r="BQ1208" s="213"/>
      <c r="BR1208" s="213"/>
      <c r="BS1208" s="213"/>
      <c r="BT1208" s="213"/>
      <c r="BU1208" s="224"/>
      <c r="BV1208" s="225"/>
      <c r="BW1208" s="225"/>
      <c r="BX1208" s="225"/>
      <c r="BY1208" s="225"/>
      <c r="BZ1208" s="225"/>
      <c r="CA1208" s="225"/>
      <c r="CB1208" s="226"/>
      <c r="CC1208" s="213"/>
      <c r="CD1208" s="213"/>
      <c r="CE1208" s="213"/>
      <c r="CF1208" s="213"/>
      <c r="CG1208" s="213"/>
      <c r="CH1208" s="213"/>
      <c r="CI1208" s="213"/>
      <c r="CJ1208" s="213"/>
      <c r="CK1208" s="213"/>
      <c r="CL1208" s="213"/>
      <c r="CM1208" s="213"/>
      <c r="CN1208" s="213"/>
    </row>
    <row r="1209" spans="4:92" ht="14.25" customHeight="1" x14ac:dyDescent="0.35">
      <c r="D1209" s="224"/>
      <c r="E1209" s="225"/>
      <c r="F1209" s="225"/>
      <c r="G1209" s="225"/>
      <c r="H1209" s="225"/>
      <c r="I1209" s="225"/>
      <c r="J1209" s="225"/>
      <c r="K1209" s="225"/>
      <c r="L1209" s="225"/>
      <c r="M1209" s="225"/>
      <c r="N1209" s="225"/>
      <c r="O1209" s="225"/>
      <c r="P1209" s="225"/>
      <c r="Q1209" s="225"/>
      <c r="R1209" s="225"/>
      <c r="S1209" s="225"/>
      <c r="T1209" s="225"/>
      <c r="U1209" s="225"/>
      <c r="V1209" s="225"/>
      <c r="W1209" s="225"/>
      <c r="X1209" s="225"/>
      <c r="Y1209" s="225"/>
      <c r="Z1209" s="225"/>
      <c r="AA1209" s="225"/>
      <c r="AB1209" s="225"/>
      <c r="AC1209" s="225"/>
      <c r="AD1209" s="225"/>
      <c r="AE1209" s="225"/>
      <c r="AF1209" s="226"/>
      <c r="AG1209" s="224"/>
      <c r="AH1209" s="225"/>
      <c r="AI1209" s="225"/>
      <c r="AJ1209" s="225"/>
      <c r="AK1209" s="225"/>
      <c r="AL1209" s="225"/>
      <c r="AM1209" s="226"/>
      <c r="AN1209" s="224"/>
      <c r="AO1209" s="225"/>
      <c r="AP1209" s="225"/>
      <c r="AQ1209" s="225"/>
      <c r="AR1209" s="225"/>
      <c r="AS1209" s="225"/>
      <c r="AT1209" s="226"/>
      <c r="AV1209" s="320"/>
      <c r="AW1209" s="320"/>
      <c r="AX1209" s="320"/>
      <c r="AY1209" s="320"/>
      <c r="AZ1209" s="320"/>
      <c r="BA1209" s="320"/>
      <c r="BB1209" s="320"/>
      <c r="BC1209" s="320"/>
      <c r="BD1209" s="320"/>
      <c r="BE1209" s="320"/>
      <c r="BF1209" s="320"/>
      <c r="BG1209" s="320"/>
      <c r="BH1209" s="320"/>
      <c r="BI1209" s="320"/>
      <c r="BJ1209" s="320"/>
      <c r="BK1209" s="320"/>
      <c r="BL1209" s="213"/>
      <c r="BM1209" s="213"/>
      <c r="BN1209" s="213"/>
      <c r="BO1209" s="213"/>
      <c r="BP1209" s="213"/>
      <c r="BQ1209" s="213"/>
      <c r="BR1209" s="213"/>
      <c r="BS1209" s="213"/>
      <c r="BT1209" s="213"/>
      <c r="BU1209" s="224"/>
      <c r="BV1209" s="225"/>
      <c r="BW1209" s="225"/>
      <c r="BX1209" s="225"/>
      <c r="BY1209" s="225"/>
      <c r="BZ1209" s="225"/>
      <c r="CA1209" s="225"/>
      <c r="CB1209" s="226"/>
      <c r="CC1209" s="213"/>
      <c r="CD1209" s="213"/>
      <c r="CE1209" s="213"/>
      <c r="CF1209" s="213"/>
      <c r="CG1209" s="213"/>
      <c r="CH1209" s="213"/>
      <c r="CI1209" s="213"/>
      <c r="CJ1209" s="213"/>
      <c r="CK1209" s="213"/>
      <c r="CL1209" s="213"/>
      <c r="CM1209" s="213"/>
      <c r="CN1209" s="213"/>
    </row>
    <row r="1210" spans="4:92" ht="14.25" customHeight="1" x14ac:dyDescent="0.35">
      <c r="D1210" s="224"/>
      <c r="E1210" s="225"/>
      <c r="F1210" s="225"/>
      <c r="G1210" s="225"/>
      <c r="H1210" s="225"/>
      <c r="I1210" s="225"/>
      <c r="J1210" s="225"/>
      <c r="K1210" s="225"/>
      <c r="L1210" s="225"/>
      <c r="M1210" s="225"/>
      <c r="N1210" s="225"/>
      <c r="O1210" s="225"/>
      <c r="P1210" s="225"/>
      <c r="Q1210" s="225"/>
      <c r="R1210" s="225"/>
      <c r="S1210" s="225"/>
      <c r="T1210" s="225"/>
      <c r="U1210" s="225"/>
      <c r="V1210" s="225"/>
      <c r="W1210" s="225"/>
      <c r="X1210" s="225"/>
      <c r="Y1210" s="225"/>
      <c r="Z1210" s="225"/>
      <c r="AA1210" s="225"/>
      <c r="AB1210" s="225"/>
      <c r="AC1210" s="225"/>
      <c r="AD1210" s="225"/>
      <c r="AE1210" s="225"/>
      <c r="AF1210" s="226"/>
      <c r="AG1210" s="224"/>
      <c r="AH1210" s="225"/>
      <c r="AI1210" s="225"/>
      <c r="AJ1210" s="225"/>
      <c r="AK1210" s="225"/>
      <c r="AL1210" s="225"/>
      <c r="AM1210" s="226"/>
      <c r="AN1210" s="224"/>
      <c r="AO1210" s="225"/>
      <c r="AP1210" s="225"/>
      <c r="AQ1210" s="225"/>
      <c r="AR1210" s="225"/>
      <c r="AS1210" s="225"/>
      <c r="AT1210" s="226"/>
      <c r="AV1210" s="320"/>
      <c r="AW1210" s="320"/>
      <c r="AX1210" s="320"/>
      <c r="AY1210" s="320"/>
      <c r="AZ1210" s="320"/>
      <c r="BA1210" s="320"/>
      <c r="BB1210" s="320"/>
      <c r="BC1210" s="320"/>
      <c r="BD1210" s="320"/>
      <c r="BE1210" s="320"/>
      <c r="BF1210" s="320"/>
      <c r="BG1210" s="320"/>
      <c r="BH1210" s="320"/>
      <c r="BI1210" s="320"/>
      <c r="BJ1210" s="320"/>
      <c r="BK1210" s="320"/>
      <c r="BL1210" s="213"/>
      <c r="BM1210" s="213"/>
      <c r="BN1210" s="213"/>
      <c r="BO1210" s="213"/>
      <c r="BP1210" s="213"/>
      <c r="BQ1210" s="213"/>
      <c r="BR1210" s="213"/>
      <c r="BS1210" s="213"/>
      <c r="BT1210" s="213"/>
      <c r="BU1210" s="224"/>
      <c r="BV1210" s="225"/>
      <c r="BW1210" s="225"/>
      <c r="BX1210" s="225"/>
      <c r="BY1210" s="225"/>
      <c r="BZ1210" s="225"/>
      <c r="CA1210" s="225"/>
      <c r="CB1210" s="226"/>
      <c r="CC1210" s="213"/>
      <c r="CD1210" s="213"/>
      <c r="CE1210" s="213"/>
      <c r="CF1210" s="213"/>
      <c r="CG1210" s="213"/>
      <c r="CH1210" s="213"/>
      <c r="CI1210" s="213"/>
      <c r="CJ1210" s="213"/>
      <c r="CK1210" s="213"/>
      <c r="CL1210" s="213"/>
      <c r="CM1210" s="213"/>
      <c r="CN1210" s="213"/>
    </row>
    <row r="1211" spans="4:92" ht="14.25" customHeight="1" x14ac:dyDescent="0.35">
      <c r="D1211" s="224"/>
      <c r="E1211" s="225"/>
      <c r="F1211" s="225"/>
      <c r="G1211" s="225"/>
      <c r="H1211" s="225"/>
      <c r="I1211" s="225"/>
      <c r="J1211" s="225"/>
      <c r="K1211" s="225"/>
      <c r="L1211" s="225"/>
      <c r="M1211" s="225"/>
      <c r="N1211" s="225"/>
      <c r="O1211" s="225"/>
      <c r="P1211" s="225"/>
      <c r="Q1211" s="225"/>
      <c r="R1211" s="225"/>
      <c r="S1211" s="225"/>
      <c r="T1211" s="225"/>
      <c r="U1211" s="225"/>
      <c r="V1211" s="225"/>
      <c r="W1211" s="225"/>
      <c r="X1211" s="225"/>
      <c r="Y1211" s="225"/>
      <c r="Z1211" s="225"/>
      <c r="AA1211" s="225"/>
      <c r="AB1211" s="225"/>
      <c r="AC1211" s="225"/>
      <c r="AD1211" s="225"/>
      <c r="AE1211" s="225"/>
      <c r="AF1211" s="226"/>
      <c r="AG1211" s="224"/>
      <c r="AH1211" s="225"/>
      <c r="AI1211" s="225"/>
      <c r="AJ1211" s="225"/>
      <c r="AK1211" s="225"/>
      <c r="AL1211" s="225"/>
      <c r="AM1211" s="226"/>
      <c r="AN1211" s="224"/>
      <c r="AO1211" s="225"/>
      <c r="AP1211" s="225"/>
      <c r="AQ1211" s="225"/>
      <c r="AR1211" s="225"/>
      <c r="AS1211" s="225"/>
      <c r="AT1211" s="226"/>
      <c r="AV1211" s="320"/>
      <c r="AW1211" s="320"/>
      <c r="AX1211" s="320"/>
      <c r="AY1211" s="320"/>
      <c r="AZ1211" s="320"/>
      <c r="BA1211" s="320"/>
      <c r="BB1211" s="320"/>
      <c r="BC1211" s="320"/>
      <c r="BD1211" s="320"/>
      <c r="BE1211" s="320"/>
      <c r="BF1211" s="320"/>
      <c r="BG1211" s="320"/>
      <c r="BH1211" s="320"/>
      <c r="BI1211" s="320"/>
      <c r="BJ1211" s="320"/>
      <c r="BK1211" s="320"/>
      <c r="BL1211" s="213"/>
      <c r="BM1211" s="213"/>
      <c r="BN1211" s="213"/>
      <c r="BO1211" s="213"/>
      <c r="BP1211" s="213"/>
      <c r="BQ1211" s="213"/>
      <c r="BR1211" s="213"/>
      <c r="BS1211" s="213"/>
      <c r="BT1211" s="213"/>
      <c r="BU1211" s="224"/>
      <c r="BV1211" s="225"/>
      <c r="BW1211" s="225"/>
      <c r="BX1211" s="225"/>
      <c r="BY1211" s="225"/>
      <c r="BZ1211" s="225"/>
      <c r="CA1211" s="225"/>
      <c r="CB1211" s="226"/>
      <c r="CC1211" s="213"/>
      <c r="CD1211" s="213"/>
      <c r="CE1211" s="213"/>
      <c r="CF1211" s="213"/>
      <c r="CG1211" s="213"/>
      <c r="CH1211" s="213"/>
      <c r="CI1211" s="213"/>
      <c r="CJ1211" s="213"/>
      <c r="CK1211" s="213"/>
      <c r="CL1211" s="213"/>
      <c r="CM1211" s="213"/>
      <c r="CN1211" s="213"/>
    </row>
    <row r="1212" spans="4:92" ht="14.25" customHeight="1" x14ac:dyDescent="0.35">
      <c r="D1212" s="224"/>
      <c r="E1212" s="225"/>
      <c r="F1212" s="225"/>
      <c r="G1212" s="225"/>
      <c r="H1212" s="225"/>
      <c r="I1212" s="225"/>
      <c r="J1212" s="225"/>
      <c r="K1212" s="225"/>
      <c r="L1212" s="225"/>
      <c r="M1212" s="225"/>
      <c r="N1212" s="225"/>
      <c r="O1212" s="225"/>
      <c r="P1212" s="225"/>
      <c r="Q1212" s="225"/>
      <c r="R1212" s="225"/>
      <c r="S1212" s="225"/>
      <c r="T1212" s="225"/>
      <c r="U1212" s="225"/>
      <c r="V1212" s="225"/>
      <c r="W1212" s="225"/>
      <c r="X1212" s="225"/>
      <c r="Y1212" s="225"/>
      <c r="Z1212" s="225"/>
      <c r="AA1212" s="225"/>
      <c r="AB1212" s="225"/>
      <c r="AC1212" s="225"/>
      <c r="AD1212" s="225"/>
      <c r="AE1212" s="225"/>
      <c r="AF1212" s="226"/>
      <c r="AG1212" s="224"/>
      <c r="AH1212" s="225"/>
      <c r="AI1212" s="225"/>
      <c r="AJ1212" s="225"/>
      <c r="AK1212" s="225"/>
      <c r="AL1212" s="225"/>
      <c r="AM1212" s="226"/>
      <c r="AN1212" s="224"/>
      <c r="AO1212" s="225"/>
      <c r="AP1212" s="225"/>
      <c r="AQ1212" s="225"/>
      <c r="AR1212" s="225"/>
      <c r="AS1212" s="225"/>
      <c r="AT1212" s="226"/>
      <c r="AV1212" s="320"/>
      <c r="AW1212" s="320"/>
      <c r="AX1212" s="320"/>
      <c r="AY1212" s="320"/>
      <c r="AZ1212" s="320"/>
      <c r="BA1212" s="320"/>
      <c r="BB1212" s="320"/>
      <c r="BC1212" s="320"/>
      <c r="BD1212" s="320"/>
      <c r="BE1212" s="320"/>
      <c r="BF1212" s="320"/>
      <c r="BG1212" s="320"/>
      <c r="BH1212" s="320"/>
      <c r="BI1212" s="320"/>
      <c r="BJ1212" s="320"/>
      <c r="BK1212" s="320"/>
      <c r="BL1212" s="213"/>
      <c r="BM1212" s="213"/>
      <c r="BN1212" s="213"/>
      <c r="BO1212" s="213"/>
      <c r="BP1212" s="213"/>
      <c r="BQ1212" s="213"/>
      <c r="BR1212" s="213"/>
      <c r="BS1212" s="213"/>
      <c r="BT1212" s="213"/>
      <c r="BU1212" s="224"/>
      <c r="BV1212" s="225"/>
      <c r="BW1212" s="225"/>
      <c r="BX1212" s="225"/>
      <c r="BY1212" s="225"/>
      <c r="BZ1212" s="225"/>
      <c r="CA1212" s="225"/>
      <c r="CB1212" s="226"/>
      <c r="CC1212" s="213"/>
      <c r="CD1212" s="213"/>
      <c r="CE1212" s="213"/>
      <c r="CF1212" s="213"/>
      <c r="CG1212" s="213"/>
      <c r="CH1212" s="213"/>
      <c r="CI1212" s="213"/>
      <c r="CJ1212" s="213"/>
      <c r="CK1212" s="213"/>
      <c r="CL1212" s="213"/>
      <c r="CM1212" s="213"/>
      <c r="CN1212" s="213"/>
    </row>
    <row r="1213" spans="4:92" ht="14.25" customHeight="1" x14ac:dyDescent="0.35">
      <c r="D1213" s="224"/>
      <c r="E1213" s="225"/>
      <c r="F1213" s="225"/>
      <c r="G1213" s="225"/>
      <c r="H1213" s="225"/>
      <c r="I1213" s="225"/>
      <c r="J1213" s="225"/>
      <c r="K1213" s="225"/>
      <c r="L1213" s="225"/>
      <c r="M1213" s="225"/>
      <c r="N1213" s="225"/>
      <c r="O1213" s="225"/>
      <c r="P1213" s="225"/>
      <c r="Q1213" s="225"/>
      <c r="R1213" s="225"/>
      <c r="S1213" s="225"/>
      <c r="T1213" s="225"/>
      <c r="U1213" s="225"/>
      <c r="V1213" s="225"/>
      <c r="W1213" s="225"/>
      <c r="X1213" s="225"/>
      <c r="Y1213" s="225"/>
      <c r="Z1213" s="225"/>
      <c r="AA1213" s="225"/>
      <c r="AB1213" s="225"/>
      <c r="AC1213" s="225"/>
      <c r="AD1213" s="225"/>
      <c r="AE1213" s="225"/>
      <c r="AF1213" s="226"/>
      <c r="AG1213" s="224"/>
      <c r="AH1213" s="225"/>
      <c r="AI1213" s="225"/>
      <c r="AJ1213" s="225"/>
      <c r="AK1213" s="225"/>
      <c r="AL1213" s="225"/>
      <c r="AM1213" s="226"/>
      <c r="AN1213" s="224"/>
      <c r="AO1213" s="225"/>
      <c r="AP1213" s="225"/>
      <c r="AQ1213" s="225"/>
      <c r="AR1213" s="225"/>
      <c r="AS1213" s="225"/>
      <c r="AT1213" s="226"/>
      <c r="AV1213" s="320"/>
      <c r="AW1213" s="320"/>
      <c r="AX1213" s="320"/>
      <c r="AY1213" s="320"/>
      <c r="AZ1213" s="320"/>
      <c r="BA1213" s="320"/>
      <c r="BB1213" s="320"/>
      <c r="BC1213" s="320"/>
      <c r="BD1213" s="320"/>
      <c r="BE1213" s="320"/>
      <c r="BF1213" s="320"/>
      <c r="BG1213" s="320"/>
      <c r="BH1213" s="320"/>
      <c r="BI1213" s="320"/>
      <c r="BJ1213" s="320"/>
      <c r="BK1213" s="320"/>
      <c r="BL1213" s="213"/>
      <c r="BM1213" s="213"/>
      <c r="BN1213" s="213"/>
      <c r="BO1213" s="213"/>
      <c r="BP1213" s="213"/>
      <c r="BQ1213" s="213"/>
      <c r="BR1213" s="213"/>
      <c r="BS1213" s="213"/>
      <c r="BT1213" s="213"/>
      <c r="BU1213" s="224"/>
      <c r="BV1213" s="225"/>
      <c r="BW1213" s="225"/>
      <c r="BX1213" s="225"/>
      <c r="BY1213" s="225"/>
      <c r="BZ1213" s="225"/>
      <c r="CA1213" s="225"/>
      <c r="CB1213" s="226"/>
      <c r="CC1213" s="213"/>
      <c r="CD1213" s="213"/>
      <c r="CE1213" s="213"/>
      <c r="CF1213" s="213"/>
      <c r="CG1213" s="213"/>
      <c r="CH1213" s="213"/>
      <c r="CI1213" s="213"/>
      <c r="CJ1213" s="213"/>
      <c r="CK1213" s="213"/>
      <c r="CL1213" s="213"/>
      <c r="CM1213" s="213"/>
      <c r="CN1213" s="213"/>
    </row>
    <row r="1214" spans="4:92" ht="14.25" customHeight="1" x14ac:dyDescent="0.35">
      <c r="D1214" s="224"/>
      <c r="E1214" s="225"/>
      <c r="F1214" s="225"/>
      <c r="G1214" s="225"/>
      <c r="H1214" s="225"/>
      <c r="I1214" s="225"/>
      <c r="J1214" s="225"/>
      <c r="K1214" s="225"/>
      <c r="L1214" s="225"/>
      <c r="M1214" s="225"/>
      <c r="N1214" s="225"/>
      <c r="O1214" s="225"/>
      <c r="P1214" s="225"/>
      <c r="Q1214" s="225"/>
      <c r="R1214" s="225"/>
      <c r="S1214" s="225"/>
      <c r="T1214" s="225"/>
      <c r="U1214" s="225"/>
      <c r="V1214" s="225"/>
      <c r="W1214" s="225"/>
      <c r="X1214" s="225"/>
      <c r="Y1214" s="225"/>
      <c r="Z1214" s="225"/>
      <c r="AA1214" s="225"/>
      <c r="AB1214" s="225"/>
      <c r="AC1214" s="225"/>
      <c r="AD1214" s="225"/>
      <c r="AE1214" s="225"/>
      <c r="AF1214" s="226"/>
      <c r="AG1214" s="224"/>
      <c r="AH1214" s="225"/>
      <c r="AI1214" s="225"/>
      <c r="AJ1214" s="225"/>
      <c r="AK1214" s="225"/>
      <c r="AL1214" s="225"/>
      <c r="AM1214" s="226"/>
      <c r="AN1214" s="224"/>
      <c r="AO1214" s="225"/>
      <c r="AP1214" s="225"/>
      <c r="AQ1214" s="225"/>
      <c r="AR1214" s="225"/>
      <c r="AS1214" s="225"/>
      <c r="AT1214" s="226"/>
      <c r="AV1214" s="320"/>
      <c r="AW1214" s="320"/>
      <c r="AX1214" s="320"/>
      <c r="AY1214" s="320"/>
      <c r="AZ1214" s="320"/>
      <c r="BA1214" s="320"/>
      <c r="BB1214" s="320"/>
      <c r="BC1214" s="320"/>
      <c r="BD1214" s="320"/>
      <c r="BE1214" s="320"/>
      <c r="BF1214" s="320"/>
      <c r="BG1214" s="320"/>
      <c r="BH1214" s="320"/>
      <c r="BI1214" s="320"/>
      <c r="BJ1214" s="320"/>
      <c r="BK1214" s="320"/>
      <c r="BL1214" s="213"/>
      <c r="BM1214" s="213"/>
      <c r="BN1214" s="213"/>
      <c r="BO1214" s="213"/>
      <c r="BP1214" s="213"/>
      <c r="BQ1214" s="213"/>
      <c r="BR1214" s="213"/>
      <c r="BS1214" s="213"/>
      <c r="BT1214" s="213"/>
      <c r="BU1214" s="224"/>
      <c r="BV1214" s="225"/>
      <c r="BW1214" s="225"/>
      <c r="BX1214" s="225"/>
      <c r="BY1214" s="225"/>
      <c r="BZ1214" s="225"/>
      <c r="CA1214" s="225"/>
      <c r="CB1214" s="226"/>
      <c r="CC1214" s="213"/>
      <c r="CD1214" s="213"/>
      <c r="CE1214" s="213"/>
      <c r="CF1214" s="213"/>
      <c r="CG1214" s="213"/>
      <c r="CH1214" s="213"/>
      <c r="CI1214" s="213"/>
      <c r="CJ1214" s="213"/>
      <c r="CK1214" s="213"/>
      <c r="CL1214" s="213"/>
      <c r="CM1214" s="213"/>
      <c r="CN1214" s="213"/>
    </row>
    <row r="1215" spans="4:92" ht="14.25" customHeight="1" x14ac:dyDescent="0.35">
      <c r="D1215" s="224"/>
      <c r="E1215" s="225"/>
      <c r="F1215" s="225"/>
      <c r="G1215" s="225"/>
      <c r="H1215" s="225"/>
      <c r="I1215" s="225"/>
      <c r="J1215" s="225"/>
      <c r="K1215" s="225"/>
      <c r="L1215" s="225"/>
      <c r="M1215" s="225"/>
      <c r="N1215" s="225"/>
      <c r="O1215" s="225"/>
      <c r="P1215" s="225"/>
      <c r="Q1215" s="225"/>
      <c r="R1215" s="225"/>
      <c r="S1215" s="225"/>
      <c r="T1215" s="225"/>
      <c r="U1215" s="225"/>
      <c r="V1215" s="225"/>
      <c r="W1215" s="225"/>
      <c r="X1215" s="225"/>
      <c r="Y1215" s="225"/>
      <c r="Z1215" s="225"/>
      <c r="AA1215" s="225"/>
      <c r="AB1215" s="225"/>
      <c r="AC1215" s="225"/>
      <c r="AD1215" s="225"/>
      <c r="AE1215" s="225"/>
      <c r="AF1215" s="226"/>
      <c r="AG1215" s="224"/>
      <c r="AH1215" s="225"/>
      <c r="AI1215" s="225"/>
      <c r="AJ1215" s="225"/>
      <c r="AK1215" s="225"/>
      <c r="AL1215" s="225"/>
      <c r="AM1215" s="226"/>
      <c r="AN1215" s="224"/>
      <c r="AO1215" s="225"/>
      <c r="AP1215" s="225"/>
      <c r="AQ1215" s="225"/>
      <c r="AR1215" s="225"/>
      <c r="AS1215" s="225"/>
      <c r="AT1215" s="226"/>
      <c r="AV1215" s="320"/>
      <c r="AW1215" s="320"/>
      <c r="AX1215" s="320"/>
      <c r="AY1215" s="320"/>
      <c r="AZ1215" s="320"/>
      <c r="BA1215" s="320"/>
      <c r="BB1215" s="320"/>
      <c r="BC1215" s="320"/>
      <c r="BD1215" s="320"/>
      <c r="BE1215" s="320"/>
      <c r="BF1215" s="320"/>
      <c r="BG1215" s="320"/>
      <c r="BH1215" s="320"/>
      <c r="BI1215" s="320"/>
      <c r="BJ1215" s="320"/>
      <c r="BK1215" s="320"/>
      <c r="BL1215" s="213"/>
      <c r="BM1215" s="213"/>
      <c r="BN1215" s="213"/>
      <c r="BO1215" s="213"/>
      <c r="BP1215" s="213"/>
      <c r="BQ1215" s="213"/>
      <c r="BR1215" s="213"/>
      <c r="BS1215" s="213"/>
      <c r="BT1215" s="213"/>
      <c r="BU1215" s="224"/>
      <c r="BV1215" s="225"/>
      <c r="BW1215" s="225"/>
      <c r="BX1215" s="225"/>
      <c r="BY1215" s="225"/>
      <c r="BZ1215" s="225"/>
      <c r="CA1215" s="225"/>
      <c r="CB1215" s="226"/>
      <c r="CC1215" s="213"/>
      <c r="CD1215" s="213"/>
      <c r="CE1215" s="213"/>
      <c r="CF1215" s="213"/>
      <c r="CG1215" s="213"/>
      <c r="CH1215" s="213"/>
      <c r="CI1215" s="213"/>
      <c r="CJ1215" s="213"/>
      <c r="CK1215" s="213"/>
      <c r="CL1215" s="213"/>
      <c r="CM1215" s="213"/>
      <c r="CN1215" s="213"/>
    </row>
    <row r="1216" spans="4:92" ht="14.25" customHeight="1" x14ac:dyDescent="0.35">
      <c r="D1216" s="224"/>
      <c r="E1216" s="225"/>
      <c r="F1216" s="225"/>
      <c r="G1216" s="225"/>
      <c r="H1216" s="225"/>
      <c r="I1216" s="225"/>
      <c r="J1216" s="225"/>
      <c r="K1216" s="225"/>
      <c r="L1216" s="225"/>
      <c r="M1216" s="225"/>
      <c r="N1216" s="225"/>
      <c r="O1216" s="225"/>
      <c r="P1216" s="225"/>
      <c r="Q1216" s="225"/>
      <c r="R1216" s="225"/>
      <c r="S1216" s="225"/>
      <c r="T1216" s="225"/>
      <c r="U1216" s="225"/>
      <c r="V1216" s="225"/>
      <c r="W1216" s="225"/>
      <c r="X1216" s="225"/>
      <c r="Y1216" s="225"/>
      <c r="Z1216" s="225"/>
      <c r="AA1216" s="225"/>
      <c r="AB1216" s="225"/>
      <c r="AC1216" s="225"/>
      <c r="AD1216" s="225"/>
      <c r="AE1216" s="225"/>
      <c r="AF1216" s="226"/>
      <c r="AG1216" s="224"/>
      <c r="AH1216" s="225"/>
      <c r="AI1216" s="225"/>
      <c r="AJ1216" s="225"/>
      <c r="AK1216" s="225"/>
      <c r="AL1216" s="225"/>
      <c r="AM1216" s="226"/>
      <c r="AN1216" s="224"/>
      <c r="AO1216" s="225"/>
      <c r="AP1216" s="225"/>
      <c r="AQ1216" s="225"/>
      <c r="AR1216" s="225"/>
      <c r="AS1216" s="225"/>
      <c r="AT1216" s="226"/>
      <c r="AV1216" s="320"/>
      <c r="AW1216" s="320"/>
      <c r="AX1216" s="320"/>
      <c r="AY1216" s="320"/>
      <c r="AZ1216" s="320"/>
      <c r="BA1216" s="320"/>
      <c r="BB1216" s="320"/>
      <c r="BC1216" s="320"/>
      <c r="BD1216" s="320"/>
      <c r="BE1216" s="320"/>
      <c r="BF1216" s="320"/>
      <c r="BG1216" s="320"/>
      <c r="BH1216" s="320"/>
      <c r="BI1216" s="320"/>
      <c r="BJ1216" s="320"/>
      <c r="BK1216" s="320"/>
      <c r="BL1216" s="213"/>
      <c r="BM1216" s="213"/>
      <c r="BN1216" s="213"/>
      <c r="BO1216" s="213"/>
      <c r="BP1216" s="213"/>
      <c r="BQ1216" s="213"/>
      <c r="BR1216" s="213"/>
      <c r="BS1216" s="213"/>
      <c r="BT1216" s="213"/>
      <c r="BU1216" s="224"/>
      <c r="BV1216" s="225"/>
      <c r="BW1216" s="225"/>
      <c r="BX1216" s="225"/>
      <c r="BY1216" s="225"/>
      <c r="BZ1216" s="225"/>
      <c r="CA1216" s="225"/>
      <c r="CB1216" s="226"/>
      <c r="CC1216" s="213"/>
      <c r="CD1216" s="213"/>
      <c r="CE1216" s="213"/>
      <c r="CF1216" s="213"/>
      <c r="CG1216" s="213"/>
      <c r="CH1216" s="213"/>
      <c r="CI1216" s="213"/>
      <c r="CJ1216" s="213"/>
      <c r="CK1216" s="213"/>
      <c r="CL1216" s="213"/>
      <c r="CM1216" s="213"/>
      <c r="CN1216" s="213"/>
    </row>
    <row r="1217" spans="4:92" ht="14.25" customHeight="1" x14ac:dyDescent="0.35">
      <c r="D1217" s="224"/>
      <c r="E1217" s="225"/>
      <c r="F1217" s="225"/>
      <c r="G1217" s="225"/>
      <c r="H1217" s="225"/>
      <c r="I1217" s="225"/>
      <c r="J1217" s="225"/>
      <c r="K1217" s="225"/>
      <c r="L1217" s="225"/>
      <c r="M1217" s="225"/>
      <c r="N1217" s="225"/>
      <c r="O1217" s="225"/>
      <c r="P1217" s="225"/>
      <c r="Q1217" s="225"/>
      <c r="R1217" s="225"/>
      <c r="S1217" s="225"/>
      <c r="T1217" s="225"/>
      <c r="U1217" s="225"/>
      <c r="V1217" s="225"/>
      <c r="W1217" s="225"/>
      <c r="X1217" s="225"/>
      <c r="Y1217" s="225"/>
      <c r="Z1217" s="225"/>
      <c r="AA1217" s="225"/>
      <c r="AB1217" s="225"/>
      <c r="AC1217" s="225"/>
      <c r="AD1217" s="225"/>
      <c r="AE1217" s="225"/>
      <c r="AF1217" s="226"/>
      <c r="AG1217" s="224"/>
      <c r="AH1217" s="225"/>
      <c r="AI1217" s="225"/>
      <c r="AJ1217" s="225"/>
      <c r="AK1217" s="225"/>
      <c r="AL1217" s="225"/>
      <c r="AM1217" s="226"/>
      <c r="AN1217" s="224"/>
      <c r="AO1217" s="225"/>
      <c r="AP1217" s="225"/>
      <c r="AQ1217" s="225"/>
      <c r="AR1217" s="225"/>
      <c r="AS1217" s="225"/>
      <c r="AT1217" s="226"/>
      <c r="AV1217" s="320"/>
      <c r="AW1217" s="320"/>
      <c r="AX1217" s="320"/>
      <c r="AY1217" s="320"/>
      <c r="AZ1217" s="320"/>
      <c r="BA1217" s="320"/>
      <c r="BB1217" s="320"/>
      <c r="BC1217" s="320"/>
      <c r="BD1217" s="320"/>
      <c r="BE1217" s="320"/>
      <c r="BF1217" s="320"/>
      <c r="BG1217" s="320"/>
      <c r="BH1217" s="320"/>
      <c r="BI1217" s="320"/>
      <c r="BJ1217" s="320"/>
      <c r="BK1217" s="320"/>
      <c r="BL1217" s="213"/>
      <c r="BM1217" s="213"/>
      <c r="BN1217" s="213"/>
      <c r="BO1217" s="213"/>
      <c r="BP1217" s="213"/>
      <c r="BQ1217" s="213"/>
      <c r="BR1217" s="213"/>
      <c r="BS1217" s="213"/>
      <c r="BT1217" s="213"/>
      <c r="BU1217" s="224"/>
      <c r="BV1217" s="225"/>
      <c r="BW1217" s="225"/>
      <c r="BX1217" s="225"/>
      <c r="BY1217" s="225"/>
      <c r="BZ1217" s="225"/>
      <c r="CA1217" s="225"/>
      <c r="CB1217" s="226"/>
      <c r="CC1217" s="213"/>
      <c r="CD1217" s="213"/>
      <c r="CE1217" s="213"/>
      <c r="CF1217" s="213"/>
      <c r="CG1217" s="213"/>
      <c r="CH1217" s="213"/>
      <c r="CI1217" s="213"/>
      <c r="CJ1217" s="213"/>
      <c r="CK1217" s="213"/>
      <c r="CL1217" s="213"/>
      <c r="CM1217" s="213"/>
      <c r="CN1217" s="213"/>
    </row>
    <row r="1218" spans="4:92" ht="14.25" customHeight="1" x14ac:dyDescent="0.35">
      <c r="D1218" s="224"/>
      <c r="E1218" s="225"/>
      <c r="F1218" s="225"/>
      <c r="G1218" s="225"/>
      <c r="H1218" s="225"/>
      <c r="I1218" s="225"/>
      <c r="J1218" s="225"/>
      <c r="K1218" s="225"/>
      <c r="L1218" s="225"/>
      <c r="M1218" s="225"/>
      <c r="N1218" s="225"/>
      <c r="O1218" s="225"/>
      <c r="P1218" s="225"/>
      <c r="Q1218" s="225"/>
      <c r="R1218" s="225"/>
      <c r="S1218" s="225"/>
      <c r="T1218" s="225"/>
      <c r="U1218" s="225"/>
      <c r="V1218" s="225"/>
      <c r="W1218" s="225"/>
      <c r="X1218" s="225"/>
      <c r="Y1218" s="225"/>
      <c r="Z1218" s="225"/>
      <c r="AA1218" s="225"/>
      <c r="AB1218" s="225"/>
      <c r="AC1218" s="225"/>
      <c r="AD1218" s="225"/>
      <c r="AE1218" s="225"/>
      <c r="AF1218" s="226"/>
      <c r="AG1218" s="224"/>
      <c r="AH1218" s="225"/>
      <c r="AI1218" s="225"/>
      <c r="AJ1218" s="225"/>
      <c r="AK1218" s="225"/>
      <c r="AL1218" s="225"/>
      <c r="AM1218" s="226"/>
      <c r="AN1218" s="224"/>
      <c r="AO1218" s="225"/>
      <c r="AP1218" s="225"/>
      <c r="AQ1218" s="225"/>
      <c r="AR1218" s="225"/>
      <c r="AS1218" s="225"/>
      <c r="AT1218" s="226"/>
      <c r="AV1218" s="320"/>
      <c r="AW1218" s="320"/>
      <c r="AX1218" s="320"/>
      <c r="AY1218" s="320"/>
      <c r="AZ1218" s="320"/>
      <c r="BA1218" s="320"/>
      <c r="BB1218" s="320"/>
      <c r="BC1218" s="320"/>
      <c r="BD1218" s="320"/>
      <c r="BE1218" s="320"/>
      <c r="BF1218" s="320"/>
      <c r="BG1218" s="320"/>
      <c r="BH1218" s="320"/>
      <c r="BI1218" s="320"/>
      <c r="BJ1218" s="320"/>
      <c r="BK1218" s="320"/>
      <c r="BL1218" s="213"/>
      <c r="BM1218" s="213"/>
      <c r="BN1218" s="213"/>
      <c r="BO1218" s="213"/>
      <c r="BP1218" s="213"/>
      <c r="BQ1218" s="213"/>
      <c r="BR1218" s="213"/>
      <c r="BS1218" s="213"/>
      <c r="BT1218" s="213"/>
      <c r="BU1218" s="224"/>
      <c r="BV1218" s="225"/>
      <c r="BW1218" s="225"/>
      <c r="BX1218" s="225"/>
      <c r="BY1218" s="225"/>
      <c r="BZ1218" s="225"/>
      <c r="CA1218" s="225"/>
      <c r="CB1218" s="226"/>
      <c r="CC1218" s="213"/>
      <c r="CD1218" s="213"/>
      <c r="CE1218" s="213"/>
      <c r="CF1218" s="213"/>
      <c r="CG1218" s="213"/>
      <c r="CH1218" s="213"/>
      <c r="CI1218" s="213"/>
      <c r="CJ1218" s="213"/>
      <c r="CK1218" s="213"/>
      <c r="CL1218" s="213"/>
      <c r="CM1218" s="213"/>
      <c r="CN1218" s="213"/>
    </row>
    <row r="1219" spans="4:92" ht="14.25" customHeight="1" x14ac:dyDescent="0.35">
      <c r="D1219" s="224"/>
      <c r="E1219" s="225"/>
      <c r="F1219" s="225"/>
      <c r="G1219" s="225"/>
      <c r="H1219" s="225"/>
      <c r="I1219" s="225"/>
      <c r="J1219" s="225"/>
      <c r="K1219" s="225"/>
      <c r="L1219" s="225"/>
      <c r="M1219" s="225"/>
      <c r="N1219" s="225"/>
      <c r="O1219" s="225"/>
      <c r="P1219" s="225"/>
      <c r="Q1219" s="225"/>
      <c r="R1219" s="225"/>
      <c r="S1219" s="225"/>
      <c r="T1219" s="225"/>
      <c r="U1219" s="225"/>
      <c r="V1219" s="225"/>
      <c r="W1219" s="225"/>
      <c r="X1219" s="225"/>
      <c r="Y1219" s="225"/>
      <c r="Z1219" s="225"/>
      <c r="AA1219" s="225"/>
      <c r="AB1219" s="225"/>
      <c r="AC1219" s="225"/>
      <c r="AD1219" s="225"/>
      <c r="AE1219" s="225"/>
      <c r="AF1219" s="226"/>
      <c r="AG1219" s="224"/>
      <c r="AH1219" s="225"/>
      <c r="AI1219" s="225"/>
      <c r="AJ1219" s="225"/>
      <c r="AK1219" s="225"/>
      <c r="AL1219" s="225"/>
      <c r="AM1219" s="226"/>
      <c r="AN1219" s="224"/>
      <c r="AO1219" s="225"/>
      <c r="AP1219" s="225"/>
      <c r="AQ1219" s="225"/>
      <c r="AR1219" s="225"/>
      <c r="AS1219" s="225"/>
      <c r="AT1219" s="226"/>
      <c r="AV1219" s="320"/>
      <c r="AW1219" s="320"/>
      <c r="AX1219" s="320"/>
      <c r="AY1219" s="320"/>
      <c r="AZ1219" s="320"/>
      <c r="BA1219" s="320"/>
      <c r="BB1219" s="320"/>
      <c r="BC1219" s="320"/>
      <c r="BD1219" s="320"/>
      <c r="BE1219" s="320"/>
      <c r="BF1219" s="320"/>
      <c r="BG1219" s="320"/>
      <c r="BH1219" s="320"/>
      <c r="BI1219" s="320"/>
      <c r="BJ1219" s="320"/>
      <c r="BK1219" s="320"/>
      <c r="BL1219" s="213"/>
      <c r="BM1219" s="213"/>
      <c r="BN1219" s="213"/>
      <c r="BO1219" s="213"/>
      <c r="BP1219" s="213"/>
      <c r="BQ1219" s="213"/>
      <c r="BR1219" s="213"/>
      <c r="BS1219" s="213"/>
      <c r="BT1219" s="213"/>
      <c r="BU1219" s="224"/>
      <c r="BV1219" s="225"/>
      <c r="BW1219" s="225"/>
      <c r="BX1219" s="225"/>
      <c r="BY1219" s="225"/>
      <c r="BZ1219" s="225"/>
      <c r="CA1219" s="225"/>
      <c r="CB1219" s="226"/>
      <c r="CC1219" s="213"/>
      <c r="CD1219" s="213"/>
      <c r="CE1219" s="213"/>
      <c r="CF1219" s="213"/>
      <c r="CG1219" s="213"/>
      <c r="CH1219" s="213"/>
      <c r="CI1219" s="213"/>
      <c r="CJ1219" s="213"/>
      <c r="CK1219" s="213"/>
      <c r="CL1219" s="213"/>
      <c r="CM1219" s="213"/>
      <c r="CN1219" s="213"/>
    </row>
    <row r="1220" spans="4:92" ht="14.25" customHeight="1" x14ac:dyDescent="0.35">
      <c r="D1220" s="224"/>
      <c r="E1220" s="225"/>
      <c r="F1220" s="225"/>
      <c r="G1220" s="225"/>
      <c r="H1220" s="225"/>
      <c r="I1220" s="225"/>
      <c r="J1220" s="225"/>
      <c r="K1220" s="225"/>
      <c r="L1220" s="225"/>
      <c r="M1220" s="225"/>
      <c r="N1220" s="225"/>
      <c r="O1220" s="225"/>
      <c r="P1220" s="225"/>
      <c r="Q1220" s="225"/>
      <c r="R1220" s="225"/>
      <c r="S1220" s="225"/>
      <c r="T1220" s="225"/>
      <c r="U1220" s="225"/>
      <c r="V1220" s="225"/>
      <c r="W1220" s="225"/>
      <c r="X1220" s="225"/>
      <c r="Y1220" s="225"/>
      <c r="Z1220" s="225"/>
      <c r="AA1220" s="225"/>
      <c r="AB1220" s="225"/>
      <c r="AC1220" s="225"/>
      <c r="AD1220" s="225"/>
      <c r="AE1220" s="225"/>
      <c r="AF1220" s="226"/>
      <c r="AG1220" s="224"/>
      <c r="AH1220" s="225"/>
      <c r="AI1220" s="225"/>
      <c r="AJ1220" s="225"/>
      <c r="AK1220" s="225"/>
      <c r="AL1220" s="225"/>
      <c r="AM1220" s="226"/>
      <c r="AN1220" s="224"/>
      <c r="AO1220" s="225"/>
      <c r="AP1220" s="225"/>
      <c r="AQ1220" s="225"/>
      <c r="AR1220" s="225"/>
      <c r="AS1220" s="225"/>
      <c r="AT1220" s="226"/>
      <c r="AV1220" s="320"/>
      <c r="AW1220" s="320"/>
      <c r="AX1220" s="320"/>
      <c r="AY1220" s="320"/>
      <c r="AZ1220" s="320"/>
      <c r="BA1220" s="320"/>
      <c r="BB1220" s="320"/>
      <c r="BC1220" s="320"/>
      <c r="BD1220" s="320"/>
      <c r="BE1220" s="320"/>
      <c r="BF1220" s="320"/>
      <c r="BG1220" s="320"/>
      <c r="BH1220" s="320"/>
      <c r="BI1220" s="320"/>
      <c r="BJ1220" s="320"/>
      <c r="BK1220" s="320"/>
      <c r="BL1220" s="213"/>
      <c r="BM1220" s="213"/>
      <c r="BN1220" s="213"/>
      <c r="BO1220" s="213"/>
      <c r="BP1220" s="213"/>
      <c r="BQ1220" s="213"/>
      <c r="BR1220" s="213"/>
      <c r="BS1220" s="213"/>
      <c r="BT1220" s="213"/>
      <c r="BU1220" s="224"/>
      <c r="BV1220" s="225"/>
      <c r="BW1220" s="225"/>
      <c r="BX1220" s="225"/>
      <c r="BY1220" s="225"/>
      <c r="BZ1220" s="225"/>
      <c r="CA1220" s="225"/>
      <c r="CB1220" s="226"/>
      <c r="CC1220" s="213"/>
      <c r="CD1220" s="213"/>
      <c r="CE1220" s="213"/>
      <c r="CF1220" s="213"/>
      <c r="CG1220" s="213"/>
      <c r="CH1220" s="213"/>
      <c r="CI1220" s="213"/>
      <c r="CJ1220" s="213"/>
      <c r="CK1220" s="213"/>
      <c r="CL1220" s="213"/>
      <c r="CM1220" s="213"/>
      <c r="CN1220" s="213"/>
    </row>
    <row r="1221" spans="4:92" ht="14.25" customHeight="1" x14ac:dyDescent="0.35">
      <c r="D1221" s="224"/>
      <c r="E1221" s="225"/>
      <c r="F1221" s="225"/>
      <c r="G1221" s="225"/>
      <c r="H1221" s="225"/>
      <c r="I1221" s="225"/>
      <c r="J1221" s="225"/>
      <c r="K1221" s="225"/>
      <c r="L1221" s="225"/>
      <c r="M1221" s="225"/>
      <c r="N1221" s="225"/>
      <c r="O1221" s="225"/>
      <c r="P1221" s="225"/>
      <c r="Q1221" s="225"/>
      <c r="R1221" s="225"/>
      <c r="S1221" s="225"/>
      <c r="T1221" s="225"/>
      <c r="U1221" s="225"/>
      <c r="V1221" s="225"/>
      <c r="W1221" s="225"/>
      <c r="X1221" s="225"/>
      <c r="Y1221" s="225"/>
      <c r="Z1221" s="225"/>
      <c r="AA1221" s="225"/>
      <c r="AB1221" s="225"/>
      <c r="AC1221" s="225"/>
      <c r="AD1221" s="225"/>
      <c r="AE1221" s="225"/>
      <c r="AF1221" s="226"/>
      <c r="AG1221" s="224"/>
      <c r="AH1221" s="225"/>
      <c r="AI1221" s="225"/>
      <c r="AJ1221" s="225"/>
      <c r="AK1221" s="225"/>
      <c r="AL1221" s="225"/>
      <c r="AM1221" s="226"/>
      <c r="AN1221" s="224"/>
      <c r="AO1221" s="225"/>
      <c r="AP1221" s="225"/>
      <c r="AQ1221" s="225"/>
      <c r="AR1221" s="225"/>
      <c r="AS1221" s="225"/>
      <c r="AT1221" s="226"/>
      <c r="AV1221" s="320"/>
      <c r="AW1221" s="320"/>
      <c r="AX1221" s="320"/>
      <c r="AY1221" s="320"/>
      <c r="AZ1221" s="320"/>
      <c r="BA1221" s="320"/>
      <c r="BB1221" s="320"/>
      <c r="BC1221" s="320"/>
      <c r="BD1221" s="320"/>
      <c r="BE1221" s="320"/>
      <c r="BF1221" s="320"/>
      <c r="BG1221" s="320"/>
      <c r="BH1221" s="320"/>
      <c r="BI1221" s="320"/>
      <c r="BJ1221" s="320"/>
      <c r="BK1221" s="320"/>
      <c r="BL1221" s="213"/>
      <c r="BM1221" s="213"/>
      <c r="BN1221" s="213"/>
      <c r="BO1221" s="213"/>
      <c r="BP1221" s="213"/>
      <c r="BQ1221" s="213"/>
      <c r="BR1221" s="213"/>
      <c r="BS1221" s="213"/>
      <c r="BT1221" s="213"/>
      <c r="BU1221" s="224"/>
      <c r="BV1221" s="225"/>
      <c r="BW1221" s="225"/>
      <c r="BX1221" s="225"/>
      <c r="BY1221" s="225"/>
      <c r="BZ1221" s="225"/>
      <c r="CA1221" s="225"/>
      <c r="CB1221" s="226"/>
      <c r="CC1221" s="213"/>
      <c r="CD1221" s="213"/>
      <c r="CE1221" s="213"/>
      <c r="CF1221" s="213"/>
      <c r="CG1221" s="213"/>
      <c r="CH1221" s="213"/>
      <c r="CI1221" s="213"/>
      <c r="CJ1221" s="213"/>
      <c r="CK1221" s="213"/>
      <c r="CL1221" s="213"/>
      <c r="CM1221" s="213"/>
      <c r="CN1221" s="213"/>
    </row>
    <row r="1222" spans="4:92" ht="14.25" customHeight="1" x14ac:dyDescent="0.35">
      <c r="D1222" s="224"/>
      <c r="E1222" s="225"/>
      <c r="F1222" s="225"/>
      <c r="G1222" s="225"/>
      <c r="H1222" s="225"/>
      <c r="I1222" s="225"/>
      <c r="J1222" s="225"/>
      <c r="K1222" s="225"/>
      <c r="L1222" s="225"/>
      <c r="M1222" s="225"/>
      <c r="N1222" s="225"/>
      <c r="O1222" s="225"/>
      <c r="P1222" s="225"/>
      <c r="Q1222" s="225"/>
      <c r="R1222" s="225"/>
      <c r="S1222" s="225"/>
      <c r="T1222" s="225"/>
      <c r="U1222" s="225"/>
      <c r="V1222" s="225"/>
      <c r="W1222" s="225"/>
      <c r="X1222" s="225"/>
      <c r="Y1222" s="225"/>
      <c r="Z1222" s="225"/>
      <c r="AA1222" s="225"/>
      <c r="AB1222" s="225"/>
      <c r="AC1222" s="225"/>
      <c r="AD1222" s="225"/>
      <c r="AE1222" s="225"/>
      <c r="AF1222" s="226"/>
      <c r="AG1222" s="224"/>
      <c r="AH1222" s="225"/>
      <c r="AI1222" s="225"/>
      <c r="AJ1222" s="225"/>
      <c r="AK1222" s="225"/>
      <c r="AL1222" s="225"/>
      <c r="AM1222" s="226"/>
      <c r="AN1222" s="224"/>
      <c r="AO1222" s="225"/>
      <c r="AP1222" s="225"/>
      <c r="AQ1222" s="225"/>
      <c r="AR1222" s="225"/>
      <c r="AS1222" s="225"/>
      <c r="AT1222" s="226"/>
      <c r="AV1222" s="320"/>
      <c r="AW1222" s="320"/>
      <c r="AX1222" s="320"/>
      <c r="AY1222" s="320"/>
      <c r="AZ1222" s="320"/>
      <c r="BA1222" s="320"/>
      <c r="BB1222" s="320"/>
      <c r="BC1222" s="320"/>
      <c r="BD1222" s="320"/>
      <c r="BE1222" s="320"/>
      <c r="BF1222" s="320"/>
      <c r="BG1222" s="320"/>
      <c r="BH1222" s="320"/>
      <c r="BI1222" s="320"/>
      <c r="BJ1222" s="320"/>
      <c r="BK1222" s="320"/>
      <c r="BL1222" s="213"/>
      <c r="BM1222" s="213"/>
      <c r="BN1222" s="213"/>
      <c r="BO1222" s="213"/>
      <c r="BP1222" s="213"/>
      <c r="BQ1222" s="213"/>
      <c r="BR1222" s="213"/>
      <c r="BS1222" s="213"/>
      <c r="BT1222" s="213"/>
      <c r="BU1222" s="224"/>
      <c r="BV1222" s="225"/>
      <c r="BW1222" s="225"/>
      <c r="BX1222" s="225"/>
      <c r="BY1222" s="225"/>
      <c r="BZ1222" s="225"/>
      <c r="CA1222" s="225"/>
      <c r="CB1222" s="226"/>
      <c r="CC1222" s="213"/>
      <c r="CD1222" s="213"/>
      <c r="CE1222" s="213"/>
      <c r="CF1222" s="213"/>
      <c r="CG1222" s="213"/>
      <c r="CH1222" s="213"/>
      <c r="CI1222" s="213"/>
      <c r="CJ1222" s="213"/>
      <c r="CK1222" s="213"/>
      <c r="CL1222" s="213"/>
      <c r="CM1222" s="213"/>
      <c r="CN1222" s="213"/>
    </row>
    <row r="1223" spans="4:92" ht="14.25" customHeight="1" x14ac:dyDescent="0.35">
      <c r="D1223" s="224"/>
      <c r="E1223" s="225"/>
      <c r="F1223" s="225"/>
      <c r="G1223" s="225"/>
      <c r="H1223" s="225"/>
      <c r="I1223" s="225"/>
      <c r="J1223" s="225"/>
      <c r="K1223" s="225"/>
      <c r="L1223" s="225"/>
      <c r="M1223" s="225"/>
      <c r="N1223" s="225"/>
      <c r="O1223" s="225"/>
      <c r="P1223" s="225"/>
      <c r="Q1223" s="225"/>
      <c r="R1223" s="225"/>
      <c r="S1223" s="225"/>
      <c r="T1223" s="225"/>
      <c r="U1223" s="225"/>
      <c r="V1223" s="225"/>
      <c r="W1223" s="225"/>
      <c r="X1223" s="225"/>
      <c r="Y1223" s="225"/>
      <c r="Z1223" s="225"/>
      <c r="AA1223" s="225"/>
      <c r="AB1223" s="225"/>
      <c r="AC1223" s="225"/>
      <c r="AD1223" s="225"/>
      <c r="AE1223" s="225"/>
      <c r="AF1223" s="226"/>
      <c r="AG1223" s="224"/>
      <c r="AH1223" s="225"/>
      <c r="AI1223" s="225"/>
      <c r="AJ1223" s="225"/>
      <c r="AK1223" s="225"/>
      <c r="AL1223" s="225"/>
      <c r="AM1223" s="226"/>
      <c r="AN1223" s="224"/>
      <c r="AO1223" s="225"/>
      <c r="AP1223" s="225"/>
      <c r="AQ1223" s="225"/>
      <c r="AR1223" s="225"/>
      <c r="AS1223" s="225"/>
      <c r="AT1223" s="226"/>
      <c r="AV1223" s="320"/>
      <c r="AW1223" s="320"/>
      <c r="AX1223" s="320"/>
      <c r="AY1223" s="320"/>
      <c r="AZ1223" s="320"/>
      <c r="BA1223" s="320"/>
      <c r="BB1223" s="320"/>
      <c r="BC1223" s="320"/>
      <c r="BD1223" s="320"/>
      <c r="BE1223" s="320"/>
      <c r="BF1223" s="320"/>
      <c r="BG1223" s="320"/>
      <c r="BH1223" s="320"/>
      <c r="BI1223" s="320"/>
      <c r="BJ1223" s="320"/>
      <c r="BK1223" s="320"/>
      <c r="BL1223" s="213"/>
      <c r="BM1223" s="213"/>
      <c r="BN1223" s="213"/>
      <c r="BO1223" s="213"/>
      <c r="BP1223" s="213"/>
      <c r="BQ1223" s="213"/>
      <c r="BR1223" s="213"/>
      <c r="BS1223" s="213"/>
      <c r="BT1223" s="213"/>
      <c r="BU1223" s="224"/>
      <c r="BV1223" s="225"/>
      <c r="BW1223" s="225"/>
      <c r="BX1223" s="225"/>
      <c r="BY1223" s="225"/>
      <c r="BZ1223" s="225"/>
      <c r="CA1223" s="225"/>
      <c r="CB1223" s="226"/>
      <c r="CC1223" s="213"/>
      <c r="CD1223" s="213"/>
      <c r="CE1223" s="213"/>
      <c r="CF1223" s="213"/>
      <c r="CG1223" s="213"/>
      <c r="CH1223" s="213"/>
      <c r="CI1223" s="213"/>
      <c r="CJ1223" s="213"/>
      <c r="CK1223" s="213"/>
      <c r="CL1223" s="213"/>
      <c r="CM1223" s="213"/>
      <c r="CN1223" s="213"/>
    </row>
    <row r="1224" spans="4:92" ht="14.25" customHeight="1" x14ac:dyDescent="0.35">
      <c r="D1224" s="224"/>
      <c r="E1224" s="225"/>
      <c r="F1224" s="225"/>
      <c r="G1224" s="225"/>
      <c r="H1224" s="225"/>
      <c r="I1224" s="225"/>
      <c r="J1224" s="225"/>
      <c r="K1224" s="225"/>
      <c r="L1224" s="225"/>
      <c r="M1224" s="225"/>
      <c r="N1224" s="225"/>
      <c r="O1224" s="225"/>
      <c r="P1224" s="225"/>
      <c r="Q1224" s="225"/>
      <c r="R1224" s="225"/>
      <c r="S1224" s="225"/>
      <c r="T1224" s="225"/>
      <c r="U1224" s="225"/>
      <c r="V1224" s="225"/>
      <c r="W1224" s="225"/>
      <c r="X1224" s="225"/>
      <c r="Y1224" s="225"/>
      <c r="Z1224" s="225"/>
      <c r="AA1224" s="225"/>
      <c r="AB1224" s="225"/>
      <c r="AC1224" s="225"/>
      <c r="AD1224" s="225"/>
      <c r="AE1224" s="225"/>
      <c r="AF1224" s="226"/>
      <c r="AG1224" s="224"/>
      <c r="AH1224" s="225"/>
      <c r="AI1224" s="225"/>
      <c r="AJ1224" s="225"/>
      <c r="AK1224" s="225"/>
      <c r="AL1224" s="225"/>
      <c r="AM1224" s="226"/>
      <c r="AN1224" s="224"/>
      <c r="AO1224" s="225"/>
      <c r="AP1224" s="225"/>
      <c r="AQ1224" s="225"/>
      <c r="AR1224" s="225"/>
      <c r="AS1224" s="225"/>
      <c r="AT1224" s="226"/>
      <c r="AV1224" s="320"/>
      <c r="AW1224" s="320"/>
      <c r="AX1224" s="320"/>
      <c r="AY1224" s="320"/>
      <c r="AZ1224" s="320"/>
      <c r="BA1224" s="320"/>
      <c r="BB1224" s="320"/>
      <c r="BC1224" s="320"/>
      <c r="BD1224" s="320"/>
      <c r="BE1224" s="320"/>
      <c r="BF1224" s="320"/>
      <c r="BG1224" s="320"/>
      <c r="BH1224" s="320"/>
      <c r="BI1224" s="320"/>
      <c r="BJ1224" s="320"/>
      <c r="BK1224" s="320"/>
      <c r="BL1224" s="213"/>
      <c r="BM1224" s="213"/>
      <c r="BN1224" s="213"/>
      <c r="BO1224" s="213"/>
      <c r="BP1224" s="213"/>
      <c r="BQ1224" s="213"/>
      <c r="BR1224" s="213"/>
      <c r="BS1224" s="213"/>
      <c r="BT1224" s="213"/>
      <c r="BU1224" s="224"/>
      <c r="BV1224" s="225"/>
      <c r="BW1224" s="225"/>
      <c r="BX1224" s="225"/>
      <c r="BY1224" s="225"/>
      <c r="BZ1224" s="225"/>
      <c r="CA1224" s="225"/>
      <c r="CB1224" s="226"/>
      <c r="CC1224" s="213"/>
      <c r="CD1224" s="213"/>
      <c r="CE1224" s="213"/>
      <c r="CF1224" s="213"/>
      <c r="CG1224" s="213"/>
      <c r="CH1224" s="213"/>
      <c r="CI1224" s="213"/>
      <c r="CJ1224" s="213"/>
      <c r="CK1224" s="213"/>
      <c r="CL1224" s="213"/>
      <c r="CM1224" s="213"/>
      <c r="CN1224" s="213"/>
    </row>
    <row r="1225" spans="4:92" ht="14.25" customHeight="1" x14ac:dyDescent="0.35">
      <c r="D1225" s="224"/>
      <c r="E1225" s="225"/>
      <c r="F1225" s="225"/>
      <c r="G1225" s="225"/>
      <c r="H1225" s="225"/>
      <c r="I1225" s="225"/>
      <c r="J1225" s="225"/>
      <c r="K1225" s="225"/>
      <c r="L1225" s="225"/>
      <c r="M1225" s="225"/>
      <c r="N1225" s="225"/>
      <c r="O1225" s="225"/>
      <c r="P1225" s="225"/>
      <c r="Q1225" s="225"/>
      <c r="R1225" s="225"/>
      <c r="S1225" s="225"/>
      <c r="T1225" s="225"/>
      <c r="U1225" s="225"/>
      <c r="V1225" s="225"/>
      <c r="W1225" s="225"/>
      <c r="X1225" s="225"/>
      <c r="Y1225" s="225"/>
      <c r="Z1225" s="225"/>
      <c r="AA1225" s="225"/>
      <c r="AB1225" s="225"/>
      <c r="AC1225" s="225"/>
      <c r="AD1225" s="225"/>
      <c r="AE1225" s="225"/>
      <c r="AF1225" s="226"/>
      <c r="AG1225" s="224"/>
      <c r="AH1225" s="225"/>
      <c r="AI1225" s="225"/>
      <c r="AJ1225" s="225"/>
      <c r="AK1225" s="225"/>
      <c r="AL1225" s="225"/>
      <c r="AM1225" s="226"/>
      <c r="AN1225" s="224"/>
      <c r="AO1225" s="225"/>
      <c r="AP1225" s="225"/>
      <c r="AQ1225" s="225"/>
      <c r="AR1225" s="225"/>
      <c r="AS1225" s="225"/>
      <c r="AT1225" s="226"/>
      <c r="AV1225" s="320"/>
      <c r="AW1225" s="320"/>
      <c r="AX1225" s="320"/>
      <c r="AY1225" s="320"/>
      <c r="AZ1225" s="320"/>
      <c r="BA1225" s="320"/>
      <c r="BB1225" s="320"/>
      <c r="BC1225" s="320"/>
      <c r="BD1225" s="320"/>
      <c r="BE1225" s="320"/>
      <c r="BF1225" s="320"/>
      <c r="BG1225" s="320"/>
      <c r="BH1225" s="320"/>
      <c r="BI1225" s="320"/>
      <c r="BJ1225" s="320"/>
      <c r="BK1225" s="320"/>
      <c r="BL1225" s="213"/>
      <c r="BM1225" s="213"/>
      <c r="BN1225" s="213"/>
      <c r="BO1225" s="213"/>
      <c r="BP1225" s="213"/>
      <c r="BQ1225" s="213"/>
      <c r="BR1225" s="213"/>
      <c r="BS1225" s="213"/>
      <c r="BT1225" s="213"/>
      <c r="BU1225" s="224"/>
      <c r="BV1225" s="225"/>
      <c r="BW1225" s="225"/>
      <c r="BX1225" s="225"/>
      <c r="BY1225" s="225"/>
      <c r="BZ1225" s="225"/>
      <c r="CA1225" s="225"/>
      <c r="CB1225" s="226"/>
      <c r="CC1225" s="213"/>
      <c r="CD1225" s="213"/>
      <c r="CE1225" s="213"/>
      <c r="CF1225" s="213"/>
      <c r="CG1225" s="213"/>
      <c r="CH1225" s="213"/>
      <c r="CI1225" s="213"/>
      <c r="CJ1225" s="213"/>
      <c r="CK1225" s="213"/>
      <c r="CL1225" s="213"/>
      <c r="CM1225" s="213"/>
      <c r="CN1225" s="213"/>
    </row>
    <row r="1226" spans="4:92" ht="14.25" customHeight="1" x14ac:dyDescent="0.35">
      <c r="D1226" s="224"/>
      <c r="E1226" s="225"/>
      <c r="F1226" s="225"/>
      <c r="G1226" s="225"/>
      <c r="H1226" s="225"/>
      <c r="I1226" s="225"/>
      <c r="J1226" s="225"/>
      <c r="K1226" s="225"/>
      <c r="L1226" s="225"/>
      <c r="M1226" s="225"/>
      <c r="N1226" s="225"/>
      <c r="O1226" s="225"/>
      <c r="P1226" s="225"/>
      <c r="Q1226" s="225"/>
      <c r="R1226" s="225"/>
      <c r="S1226" s="225"/>
      <c r="T1226" s="225"/>
      <c r="U1226" s="225"/>
      <c r="V1226" s="225"/>
      <c r="W1226" s="225"/>
      <c r="X1226" s="225"/>
      <c r="Y1226" s="225"/>
      <c r="Z1226" s="225"/>
      <c r="AA1226" s="225"/>
      <c r="AB1226" s="225"/>
      <c r="AC1226" s="225"/>
      <c r="AD1226" s="225"/>
      <c r="AE1226" s="225"/>
      <c r="AF1226" s="226"/>
      <c r="AG1226" s="224"/>
      <c r="AH1226" s="225"/>
      <c r="AI1226" s="225"/>
      <c r="AJ1226" s="225"/>
      <c r="AK1226" s="225"/>
      <c r="AL1226" s="225"/>
      <c r="AM1226" s="226"/>
      <c r="AN1226" s="224"/>
      <c r="AO1226" s="225"/>
      <c r="AP1226" s="225"/>
      <c r="AQ1226" s="225"/>
      <c r="AR1226" s="225"/>
      <c r="AS1226" s="225"/>
      <c r="AT1226" s="226"/>
      <c r="AV1226" s="320"/>
      <c r="AW1226" s="320"/>
      <c r="AX1226" s="320"/>
      <c r="AY1226" s="320"/>
      <c r="AZ1226" s="320"/>
      <c r="BA1226" s="320"/>
      <c r="BB1226" s="320"/>
      <c r="BC1226" s="320"/>
      <c r="BD1226" s="320"/>
      <c r="BE1226" s="320"/>
      <c r="BF1226" s="320"/>
      <c r="BG1226" s="320"/>
      <c r="BH1226" s="320"/>
      <c r="BI1226" s="320"/>
      <c r="BJ1226" s="320"/>
      <c r="BK1226" s="320"/>
      <c r="BL1226" s="213"/>
      <c r="BM1226" s="213"/>
      <c r="BN1226" s="213"/>
      <c r="BO1226" s="213"/>
      <c r="BP1226" s="213"/>
      <c r="BQ1226" s="213"/>
      <c r="BR1226" s="213"/>
      <c r="BS1226" s="213"/>
      <c r="BT1226" s="213"/>
      <c r="BU1226" s="224"/>
      <c r="BV1226" s="225"/>
      <c r="BW1226" s="225"/>
      <c r="BX1226" s="225"/>
      <c r="BY1226" s="225"/>
      <c r="BZ1226" s="225"/>
      <c r="CA1226" s="225"/>
      <c r="CB1226" s="226"/>
      <c r="CC1226" s="213"/>
      <c r="CD1226" s="213"/>
      <c r="CE1226" s="213"/>
      <c r="CF1226" s="213"/>
      <c r="CG1226" s="213"/>
      <c r="CH1226" s="213"/>
      <c r="CI1226" s="213"/>
      <c r="CJ1226" s="213"/>
      <c r="CK1226" s="213"/>
      <c r="CL1226" s="213"/>
      <c r="CM1226" s="213"/>
      <c r="CN1226" s="213"/>
    </row>
    <row r="1227" spans="4:92" ht="14.25" customHeight="1" x14ac:dyDescent="0.35">
      <c r="D1227" s="224"/>
      <c r="E1227" s="225"/>
      <c r="F1227" s="225"/>
      <c r="G1227" s="225"/>
      <c r="H1227" s="225"/>
      <c r="I1227" s="225"/>
      <c r="J1227" s="225"/>
      <c r="K1227" s="225"/>
      <c r="L1227" s="225"/>
      <c r="M1227" s="225"/>
      <c r="N1227" s="225"/>
      <c r="O1227" s="225"/>
      <c r="P1227" s="225"/>
      <c r="Q1227" s="225"/>
      <c r="R1227" s="225"/>
      <c r="S1227" s="225"/>
      <c r="T1227" s="225"/>
      <c r="U1227" s="225"/>
      <c r="V1227" s="225"/>
      <c r="W1227" s="225"/>
      <c r="X1227" s="225"/>
      <c r="Y1227" s="225"/>
      <c r="Z1227" s="225"/>
      <c r="AA1227" s="225"/>
      <c r="AB1227" s="225"/>
      <c r="AC1227" s="225"/>
      <c r="AD1227" s="225"/>
      <c r="AE1227" s="225"/>
      <c r="AF1227" s="226"/>
      <c r="AG1227" s="224"/>
      <c r="AH1227" s="225"/>
      <c r="AI1227" s="225"/>
      <c r="AJ1227" s="225"/>
      <c r="AK1227" s="225"/>
      <c r="AL1227" s="225"/>
      <c r="AM1227" s="226"/>
      <c r="AN1227" s="224"/>
      <c r="AO1227" s="225"/>
      <c r="AP1227" s="225"/>
      <c r="AQ1227" s="225"/>
      <c r="AR1227" s="225"/>
      <c r="AS1227" s="225"/>
      <c r="AT1227" s="226"/>
      <c r="AV1227" s="320"/>
      <c r="AW1227" s="320"/>
      <c r="AX1227" s="320"/>
      <c r="AY1227" s="320"/>
      <c r="AZ1227" s="320"/>
      <c r="BA1227" s="320"/>
      <c r="BB1227" s="320"/>
      <c r="BC1227" s="320"/>
      <c r="BD1227" s="320"/>
      <c r="BE1227" s="320"/>
      <c r="BF1227" s="320"/>
      <c r="BG1227" s="320"/>
      <c r="BH1227" s="320"/>
      <c r="BI1227" s="320"/>
      <c r="BJ1227" s="320"/>
      <c r="BK1227" s="320"/>
      <c r="BL1227" s="213"/>
      <c r="BM1227" s="213"/>
      <c r="BN1227" s="213"/>
      <c r="BO1227" s="213"/>
      <c r="BP1227" s="213"/>
      <c r="BQ1227" s="213"/>
      <c r="BR1227" s="213"/>
      <c r="BS1227" s="213"/>
      <c r="BT1227" s="213"/>
      <c r="BU1227" s="224"/>
      <c r="BV1227" s="225"/>
      <c r="BW1227" s="225"/>
      <c r="BX1227" s="225"/>
      <c r="BY1227" s="225"/>
      <c r="BZ1227" s="225"/>
      <c r="CA1227" s="225"/>
      <c r="CB1227" s="226"/>
      <c r="CC1227" s="213"/>
      <c r="CD1227" s="213"/>
      <c r="CE1227" s="213"/>
      <c r="CF1227" s="213"/>
      <c r="CG1227" s="213"/>
      <c r="CH1227" s="213"/>
      <c r="CI1227" s="213"/>
      <c r="CJ1227" s="213"/>
      <c r="CK1227" s="213"/>
      <c r="CL1227" s="213"/>
      <c r="CM1227" s="213"/>
      <c r="CN1227" s="213"/>
    </row>
    <row r="1228" spans="4:92" ht="14.25" customHeight="1" x14ac:dyDescent="0.35">
      <c r="D1228" s="224"/>
      <c r="E1228" s="225"/>
      <c r="F1228" s="225"/>
      <c r="G1228" s="225"/>
      <c r="H1228" s="225"/>
      <c r="I1228" s="225"/>
      <c r="J1228" s="225"/>
      <c r="K1228" s="225"/>
      <c r="L1228" s="225"/>
      <c r="M1228" s="225"/>
      <c r="N1228" s="225"/>
      <c r="O1228" s="225"/>
      <c r="P1228" s="225"/>
      <c r="Q1228" s="225"/>
      <c r="R1228" s="225"/>
      <c r="S1228" s="225"/>
      <c r="T1228" s="225"/>
      <c r="U1228" s="225"/>
      <c r="V1228" s="225"/>
      <c r="W1228" s="225"/>
      <c r="X1228" s="225"/>
      <c r="Y1228" s="225"/>
      <c r="Z1228" s="225"/>
      <c r="AA1228" s="225"/>
      <c r="AB1228" s="225"/>
      <c r="AC1228" s="225"/>
      <c r="AD1228" s="225"/>
      <c r="AE1228" s="225"/>
      <c r="AF1228" s="226"/>
      <c r="AG1228" s="224"/>
      <c r="AH1228" s="225"/>
      <c r="AI1228" s="225"/>
      <c r="AJ1228" s="225"/>
      <c r="AK1228" s="225"/>
      <c r="AL1228" s="225"/>
      <c r="AM1228" s="226"/>
      <c r="AN1228" s="224"/>
      <c r="AO1228" s="225"/>
      <c r="AP1228" s="225"/>
      <c r="AQ1228" s="225"/>
      <c r="AR1228" s="225"/>
      <c r="AS1228" s="225"/>
      <c r="AT1228" s="226"/>
      <c r="AV1228" s="320"/>
      <c r="AW1228" s="320"/>
      <c r="AX1228" s="320"/>
      <c r="AY1228" s="320"/>
      <c r="AZ1228" s="320"/>
      <c r="BA1228" s="320"/>
      <c r="BB1228" s="320"/>
      <c r="BC1228" s="320"/>
      <c r="BD1228" s="320"/>
      <c r="BE1228" s="320"/>
      <c r="BF1228" s="320"/>
      <c r="BG1228" s="320"/>
      <c r="BH1228" s="320"/>
      <c r="BI1228" s="320"/>
      <c r="BJ1228" s="320"/>
      <c r="BK1228" s="320"/>
      <c r="BL1228" s="213"/>
      <c r="BM1228" s="213"/>
      <c r="BN1228" s="213"/>
      <c r="BO1228" s="213"/>
      <c r="BP1228" s="213"/>
      <c r="BQ1228" s="213"/>
      <c r="BR1228" s="213"/>
      <c r="BS1228" s="213"/>
      <c r="BT1228" s="213"/>
      <c r="BU1228" s="224"/>
      <c r="BV1228" s="225"/>
      <c r="BW1228" s="225"/>
      <c r="BX1228" s="225"/>
      <c r="BY1228" s="225"/>
      <c r="BZ1228" s="225"/>
      <c r="CA1228" s="225"/>
      <c r="CB1228" s="226"/>
      <c r="CC1228" s="213"/>
      <c r="CD1228" s="213"/>
      <c r="CE1228" s="213"/>
      <c r="CF1228" s="213"/>
      <c r="CG1228" s="213"/>
      <c r="CH1228" s="213"/>
      <c r="CI1228" s="213"/>
      <c r="CJ1228" s="213"/>
      <c r="CK1228" s="213"/>
      <c r="CL1228" s="213"/>
      <c r="CM1228" s="213"/>
      <c r="CN1228" s="213"/>
    </row>
    <row r="1229" spans="4:92" ht="14.25" customHeight="1" x14ac:dyDescent="0.35">
      <c r="D1229" s="224"/>
      <c r="E1229" s="225"/>
      <c r="F1229" s="225"/>
      <c r="G1229" s="225"/>
      <c r="H1229" s="225"/>
      <c r="I1229" s="225"/>
      <c r="J1229" s="225"/>
      <c r="K1229" s="225"/>
      <c r="L1229" s="225"/>
      <c r="M1229" s="225"/>
      <c r="N1229" s="225"/>
      <c r="O1229" s="225"/>
      <c r="P1229" s="225"/>
      <c r="Q1229" s="225"/>
      <c r="R1229" s="225"/>
      <c r="S1229" s="225"/>
      <c r="T1229" s="225"/>
      <c r="U1229" s="225"/>
      <c r="V1229" s="225"/>
      <c r="W1229" s="225"/>
      <c r="X1229" s="225"/>
      <c r="Y1229" s="225"/>
      <c r="Z1229" s="225"/>
      <c r="AA1229" s="225"/>
      <c r="AB1229" s="225"/>
      <c r="AC1229" s="225"/>
      <c r="AD1229" s="225"/>
      <c r="AE1229" s="225"/>
      <c r="AF1229" s="226"/>
      <c r="AG1229" s="224"/>
      <c r="AH1229" s="225"/>
      <c r="AI1229" s="225"/>
      <c r="AJ1229" s="225"/>
      <c r="AK1229" s="225"/>
      <c r="AL1229" s="225"/>
      <c r="AM1229" s="226"/>
      <c r="AN1229" s="224"/>
      <c r="AO1229" s="225"/>
      <c r="AP1229" s="225"/>
      <c r="AQ1229" s="225"/>
      <c r="AR1229" s="225"/>
      <c r="AS1229" s="225"/>
      <c r="AT1229" s="226"/>
      <c r="AV1229" s="320"/>
      <c r="AW1229" s="320"/>
      <c r="AX1229" s="320"/>
      <c r="AY1229" s="320"/>
      <c r="AZ1229" s="320"/>
      <c r="BA1229" s="320"/>
      <c r="BB1229" s="320"/>
      <c r="BC1229" s="320"/>
      <c r="BD1229" s="320"/>
      <c r="BE1229" s="320"/>
      <c r="BF1229" s="320"/>
      <c r="BG1229" s="320"/>
      <c r="BH1229" s="320"/>
      <c r="BI1229" s="320"/>
      <c r="BJ1229" s="320"/>
      <c r="BK1229" s="320"/>
      <c r="BL1229" s="213"/>
      <c r="BM1229" s="213"/>
      <c r="BN1229" s="213"/>
      <c r="BO1229" s="213"/>
      <c r="BP1229" s="213"/>
      <c r="BQ1229" s="213"/>
      <c r="BR1229" s="213"/>
      <c r="BS1229" s="213"/>
      <c r="BT1229" s="213"/>
      <c r="BU1229" s="224"/>
      <c r="BV1229" s="225"/>
      <c r="BW1229" s="225"/>
      <c r="BX1229" s="225"/>
      <c r="BY1229" s="225"/>
      <c r="BZ1229" s="225"/>
      <c r="CA1229" s="225"/>
      <c r="CB1229" s="226"/>
      <c r="CC1229" s="213"/>
      <c r="CD1229" s="213"/>
      <c r="CE1229" s="213"/>
      <c r="CF1229" s="213"/>
      <c r="CG1229" s="213"/>
      <c r="CH1229" s="213"/>
      <c r="CI1229" s="213"/>
      <c r="CJ1229" s="213"/>
      <c r="CK1229" s="213"/>
      <c r="CL1229" s="213"/>
      <c r="CM1229" s="213"/>
      <c r="CN1229" s="213"/>
    </row>
    <row r="1230" spans="4:92" ht="14.25" customHeight="1" x14ac:dyDescent="0.35">
      <c r="D1230" s="224"/>
      <c r="E1230" s="225"/>
      <c r="F1230" s="225"/>
      <c r="G1230" s="225"/>
      <c r="H1230" s="225"/>
      <c r="I1230" s="225"/>
      <c r="J1230" s="225"/>
      <c r="K1230" s="225"/>
      <c r="L1230" s="225"/>
      <c r="M1230" s="225"/>
      <c r="N1230" s="225"/>
      <c r="O1230" s="225"/>
      <c r="P1230" s="225"/>
      <c r="Q1230" s="225"/>
      <c r="R1230" s="225"/>
      <c r="S1230" s="225"/>
      <c r="T1230" s="225"/>
      <c r="U1230" s="225"/>
      <c r="V1230" s="225"/>
      <c r="W1230" s="225"/>
      <c r="X1230" s="225"/>
      <c r="Y1230" s="225"/>
      <c r="Z1230" s="225"/>
      <c r="AA1230" s="225"/>
      <c r="AB1230" s="225"/>
      <c r="AC1230" s="225"/>
      <c r="AD1230" s="225"/>
      <c r="AE1230" s="225"/>
      <c r="AF1230" s="226"/>
      <c r="AG1230" s="224"/>
      <c r="AH1230" s="225"/>
      <c r="AI1230" s="225"/>
      <c r="AJ1230" s="225"/>
      <c r="AK1230" s="225"/>
      <c r="AL1230" s="225"/>
      <c r="AM1230" s="226"/>
      <c r="AN1230" s="224"/>
      <c r="AO1230" s="225"/>
      <c r="AP1230" s="225"/>
      <c r="AQ1230" s="225"/>
      <c r="AR1230" s="225"/>
      <c r="AS1230" s="225"/>
      <c r="AT1230" s="226"/>
      <c r="AV1230" s="320"/>
      <c r="AW1230" s="320"/>
      <c r="AX1230" s="320"/>
      <c r="AY1230" s="320"/>
      <c r="AZ1230" s="320"/>
      <c r="BA1230" s="320"/>
      <c r="BB1230" s="320"/>
      <c r="BC1230" s="320"/>
      <c r="BD1230" s="320"/>
      <c r="BE1230" s="320"/>
      <c r="BF1230" s="320"/>
      <c r="BG1230" s="320"/>
      <c r="BH1230" s="320"/>
      <c r="BI1230" s="320"/>
      <c r="BJ1230" s="320"/>
      <c r="BK1230" s="320"/>
      <c r="BL1230" s="213"/>
      <c r="BM1230" s="213"/>
      <c r="BN1230" s="213"/>
      <c r="BO1230" s="213"/>
      <c r="BP1230" s="213"/>
      <c r="BQ1230" s="213"/>
      <c r="BR1230" s="213"/>
      <c r="BS1230" s="213"/>
      <c r="BT1230" s="213"/>
      <c r="BU1230" s="224"/>
      <c r="BV1230" s="225"/>
      <c r="BW1230" s="225"/>
      <c r="BX1230" s="225"/>
      <c r="BY1230" s="225"/>
      <c r="BZ1230" s="225"/>
      <c r="CA1230" s="225"/>
      <c r="CB1230" s="226"/>
      <c r="CC1230" s="213"/>
      <c r="CD1230" s="213"/>
      <c r="CE1230" s="213"/>
      <c r="CF1230" s="213"/>
      <c r="CG1230" s="213"/>
      <c r="CH1230" s="213"/>
      <c r="CI1230" s="213"/>
      <c r="CJ1230" s="213"/>
      <c r="CK1230" s="213"/>
      <c r="CL1230" s="213"/>
      <c r="CM1230" s="213"/>
      <c r="CN1230" s="213"/>
    </row>
    <row r="1231" spans="4:92" ht="14.25" customHeight="1" x14ac:dyDescent="0.35">
      <c r="D1231" s="224"/>
      <c r="E1231" s="225"/>
      <c r="F1231" s="225"/>
      <c r="G1231" s="225"/>
      <c r="H1231" s="225"/>
      <c r="I1231" s="225"/>
      <c r="J1231" s="225"/>
      <c r="K1231" s="225"/>
      <c r="L1231" s="225"/>
      <c r="M1231" s="225"/>
      <c r="N1231" s="225"/>
      <c r="O1231" s="225"/>
      <c r="P1231" s="225"/>
      <c r="Q1231" s="225"/>
      <c r="R1231" s="225"/>
      <c r="S1231" s="225"/>
      <c r="T1231" s="225"/>
      <c r="U1231" s="225"/>
      <c r="V1231" s="225"/>
      <c r="W1231" s="225"/>
      <c r="X1231" s="225"/>
      <c r="Y1231" s="225"/>
      <c r="Z1231" s="225"/>
      <c r="AA1231" s="225"/>
      <c r="AB1231" s="225"/>
      <c r="AC1231" s="225"/>
      <c r="AD1231" s="225"/>
      <c r="AE1231" s="225"/>
      <c r="AF1231" s="226"/>
      <c r="AG1231" s="224"/>
      <c r="AH1231" s="225"/>
      <c r="AI1231" s="225"/>
      <c r="AJ1231" s="225"/>
      <c r="AK1231" s="225"/>
      <c r="AL1231" s="225"/>
      <c r="AM1231" s="226"/>
      <c r="AN1231" s="224"/>
      <c r="AO1231" s="225"/>
      <c r="AP1231" s="225"/>
      <c r="AQ1231" s="225"/>
      <c r="AR1231" s="225"/>
      <c r="AS1231" s="225"/>
      <c r="AT1231" s="226"/>
      <c r="AV1231" s="243"/>
      <c r="AW1231" s="243"/>
      <c r="AX1231" s="243"/>
      <c r="AY1231" s="243"/>
      <c r="AZ1231" s="243"/>
      <c r="BA1231" s="243"/>
      <c r="BB1231" s="243"/>
      <c r="BC1231" s="243"/>
      <c r="BD1231" s="243"/>
      <c r="BE1231" s="243"/>
      <c r="BF1231" s="243"/>
      <c r="BG1231" s="243"/>
      <c r="BH1231" s="243"/>
      <c r="BI1231" s="243"/>
      <c r="BJ1231" s="243"/>
      <c r="BK1231" s="243"/>
      <c r="BL1231" s="213"/>
      <c r="BM1231" s="213"/>
      <c r="BN1231" s="213"/>
      <c r="BO1231" s="213"/>
      <c r="BP1231" s="213"/>
      <c r="BQ1231" s="213"/>
      <c r="BR1231" s="213"/>
      <c r="BS1231" s="213"/>
      <c r="BT1231" s="213"/>
      <c r="BU1231" s="224"/>
      <c r="BV1231" s="225"/>
      <c r="BW1231" s="225"/>
      <c r="BX1231" s="225"/>
      <c r="BY1231" s="225"/>
      <c r="BZ1231" s="225"/>
      <c r="CA1231" s="225"/>
      <c r="CB1231" s="226"/>
      <c r="CC1231" s="213"/>
      <c r="CD1231" s="213"/>
      <c r="CE1231" s="213"/>
      <c r="CF1231" s="213"/>
      <c r="CG1231" s="213"/>
      <c r="CH1231" s="213"/>
      <c r="CI1231" s="213"/>
      <c r="CJ1231" s="213"/>
      <c r="CK1231" s="213"/>
      <c r="CL1231" s="213"/>
      <c r="CM1231" s="213"/>
      <c r="CN1231" s="213"/>
    </row>
    <row r="1232" spans="4:92" ht="14.25" customHeight="1" x14ac:dyDescent="0.35">
      <c r="D1232" s="352" t="s">
        <v>632</v>
      </c>
      <c r="E1232" s="352"/>
      <c r="F1232" s="352"/>
      <c r="G1232" s="352"/>
      <c r="H1232" s="352"/>
      <c r="I1232" s="352"/>
      <c r="J1232" s="352"/>
      <c r="K1232" s="352"/>
      <c r="L1232" s="352"/>
      <c r="M1232" s="352"/>
      <c r="N1232" s="352"/>
      <c r="O1232" s="352"/>
      <c r="P1232" s="352"/>
      <c r="Q1232" s="352"/>
      <c r="R1232" s="352"/>
      <c r="S1232" s="352"/>
      <c r="T1232" s="352"/>
      <c r="U1232" s="352"/>
      <c r="V1232" s="352"/>
      <c r="W1232" s="352"/>
      <c r="X1232" s="352"/>
      <c r="Y1232" s="352"/>
      <c r="Z1232" s="352"/>
      <c r="AA1232" s="352"/>
      <c r="AB1232" s="352"/>
      <c r="AC1232" s="352"/>
      <c r="AD1232" s="352"/>
      <c r="AE1232" s="352"/>
      <c r="AF1232" s="352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89"/>
      <c r="AV1232" s="612" t="s">
        <v>713</v>
      </c>
      <c r="AW1232" s="612"/>
      <c r="AX1232" s="612"/>
      <c r="AY1232" s="612"/>
      <c r="AZ1232" s="612"/>
      <c r="BA1232" s="612"/>
      <c r="BB1232" s="612"/>
      <c r="BC1232" s="612"/>
      <c r="BD1232" s="612"/>
      <c r="BE1232" s="612"/>
      <c r="BF1232" s="612"/>
      <c r="BG1232" s="612"/>
      <c r="BH1232" s="612"/>
      <c r="BI1232" s="612"/>
      <c r="BJ1232" s="612"/>
      <c r="BK1232" s="612"/>
      <c r="BL1232" s="612"/>
      <c r="BM1232" s="612"/>
      <c r="BN1232" s="612"/>
      <c r="BO1232" s="612"/>
      <c r="BP1232" s="32"/>
      <c r="BQ1232" s="32"/>
      <c r="BR1232" s="32"/>
      <c r="BS1232" s="32"/>
      <c r="BT1232" s="32"/>
      <c r="BU1232" s="130"/>
      <c r="BV1232" s="130"/>
      <c r="BW1232" s="130"/>
      <c r="BX1232" s="130"/>
      <c r="BY1232" s="130"/>
      <c r="BZ1232" s="130"/>
      <c r="CA1232" s="130"/>
      <c r="CB1232" s="130"/>
      <c r="CC1232" s="130"/>
      <c r="CD1232" s="130"/>
      <c r="CE1232" s="130"/>
      <c r="CF1232" s="130"/>
      <c r="CG1232" s="130"/>
      <c r="CH1232" s="130"/>
      <c r="CI1232" s="130"/>
      <c r="CJ1232" s="130"/>
      <c r="CK1232" s="130"/>
      <c r="CL1232" s="130"/>
      <c r="CM1232" s="130"/>
      <c r="CN1232" s="130"/>
    </row>
    <row r="1233" spans="1:93" ht="14.25" customHeight="1" x14ac:dyDescent="0.35"/>
    <row r="1234" spans="1:93" ht="14.25" customHeight="1" x14ac:dyDescent="0.35">
      <c r="A1234" s="135"/>
      <c r="B1234" s="135"/>
      <c r="C1234" s="135"/>
      <c r="D1234" s="135"/>
      <c r="E1234" s="135"/>
      <c r="F1234" s="135"/>
      <c r="G1234" s="135"/>
      <c r="H1234" s="135"/>
      <c r="I1234" s="135"/>
      <c r="J1234" s="135"/>
      <c r="K1234" s="135"/>
      <c r="L1234" s="135"/>
      <c r="M1234" s="135"/>
      <c r="N1234" s="135"/>
      <c r="O1234" s="135"/>
      <c r="P1234" s="135"/>
      <c r="Q1234" s="135"/>
      <c r="R1234" s="135"/>
      <c r="S1234" s="135"/>
      <c r="T1234" s="135"/>
      <c r="U1234" s="135"/>
      <c r="V1234" s="135"/>
      <c r="W1234" s="135"/>
      <c r="X1234" s="135"/>
      <c r="Y1234" s="135"/>
      <c r="Z1234" s="135"/>
      <c r="AA1234" s="135"/>
      <c r="AB1234" s="135"/>
      <c r="AC1234" s="135"/>
      <c r="AD1234" s="135"/>
      <c r="AE1234" s="135"/>
      <c r="AF1234" s="135"/>
      <c r="AG1234" s="135"/>
      <c r="AH1234" s="135"/>
      <c r="AI1234" s="135"/>
      <c r="AJ1234" s="135"/>
      <c r="AK1234" s="135"/>
      <c r="AL1234" s="135"/>
      <c r="AM1234" s="135"/>
      <c r="AN1234" s="135"/>
      <c r="AO1234" s="135"/>
      <c r="AP1234" s="135"/>
      <c r="AQ1234" s="135"/>
      <c r="AR1234" s="135"/>
      <c r="AS1234" s="135"/>
      <c r="AT1234" s="135"/>
      <c r="AU1234" s="135"/>
      <c r="AV1234" s="135"/>
      <c r="AW1234" s="135"/>
      <c r="AX1234" s="135"/>
      <c r="AY1234" s="135"/>
      <c r="AZ1234" s="135"/>
      <c r="BA1234" s="135"/>
      <c r="BB1234" s="135"/>
      <c r="BC1234" s="135"/>
      <c r="BD1234" s="135"/>
      <c r="BE1234" s="135"/>
      <c r="BF1234" s="135"/>
      <c r="BG1234" s="135"/>
      <c r="BH1234" s="135"/>
      <c r="BI1234" s="135"/>
      <c r="BJ1234" s="135"/>
      <c r="BK1234" s="135"/>
      <c r="BL1234" s="135"/>
      <c r="BM1234" s="135"/>
      <c r="BN1234" s="135"/>
      <c r="BO1234" s="135"/>
      <c r="BP1234" s="135"/>
      <c r="BQ1234" s="135"/>
      <c r="BR1234" s="135"/>
      <c r="BS1234" s="135"/>
      <c r="BT1234" s="135"/>
      <c r="BU1234" s="135"/>
      <c r="BV1234" s="135"/>
      <c r="BW1234" s="135"/>
      <c r="BX1234" s="135"/>
      <c r="BY1234" s="135"/>
      <c r="BZ1234" s="135"/>
      <c r="CA1234" s="135"/>
      <c r="CB1234" s="135"/>
      <c r="CC1234" s="135"/>
      <c r="CD1234" s="135"/>
      <c r="CE1234" s="135"/>
      <c r="CF1234" s="135"/>
      <c r="CG1234" s="135"/>
      <c r="CH1234" s="135"/>
      <c r="CI1234" s="135"/>
      <c r="CJ1234" s="135"/>
      <c r="CK1234" s="135"/>
      <c r="CL1234" s="135"/>
      <c r="CM1234" s="135"/>
      <c r="CN1234" s="135"/>
    </row>
    <row r="1235" spans="1:93" ht="14.25" customHeight="1" x14ac:dyDescent="0.35">
      <c r="A1235" s="135"/>
      <c r="B1235" s="135"/>
      <c r="C1235" s="135"/>
      <c r="D1235" s="135"/>
      <c r="E1235" s="135"/>
      <c r="F1235" s="135"/>
      <c r="G1235" s="135"/>
      <c r="H1235" s="135"/>
      <c r="I1235" s="135"/>
      <c r="J1235" s="135"/>
      <c r="K1235" s="135"/>
      <c r="L1235" s="135"/>
      <c r="M1235" s="135"/>
      <c r="N1235" s="135"/>
      <c r="O1235" s="135"/>
      <c r="P1235" s="135"/>
      <c r="Q1235" s="135"/>
      <c r="R1235" s="135"/>
      <c r="S1235" s="135"/>
      <c r="T1235" s="135"/>
      <c r="U1235" s="135"/>
      <c r="V1235" s="135"/>
      <c r="W1235" s="135"/>
      <c r="X1235" s="135"/>
      <c r="Y1235" s="135"/>
      <c r="Z1235" s="135"/>
      <c r="AA1235" s="135"/>
      <c r="AB1235" s="135"/>
      <c r="AC1235" s="135"/>
      <c r="AD1235" s="135"/>
      <c r="AE1235" s="135"/>
      <c r="AF1235" s="135"/>
      <c r="AG1235" s="135"/>
      <c r="AH1235" s="135"/>
      <c r="AI1235" s="135"/>
      <c r="AJ1235" s="135"/>
      <c r="AK1235" s="135"/>
      <c r="AL1235" s="135"/>
      <c r="AM1235" s="135"/>
      <c r="AN1235" s="135"/>
      <c r="AO1235" s="135"/>
      <c r="AP1235" s="135"/>
      <c r="AQ1235" s="135"/>
      <c r="AR1235" s="135"/>
      <c r="AS1235" s="135"/>
      <c r="AT1235" s="135"/>
      <c r="AU1235" s="135"/>
      <c r="AV1235" s="135"/>
      <c r="AW1235" s="135"/>
      <c r="AX1235" s="135"/>
      <c r="AY1235" s="135"/>
      <c r="AZ1235" s="135"/>
      <c r="BA1235" s="135"/>
      <c r="BB1235" s="135"/>
      <c r="BC1235" s="135"/>
      <c r="BD1235" s="135"/>
      <c r="BE1235" s="135"/>
      <c r="BF1235" s="135"/>
      <c r="BG1235" s="135"/>
      <c r="BH1235" s="135"/>
      <c r="BI1235" s="135"/>
      <c r="BJ1235" s="135"/>
      <c r="BK1235" s="135"/>
      <c r="BL1235" s="135"/>
      <c r="BM1235" s="135"/>
      <c r="BN1235" s="135"/>
      <c r="BO1235" s="135"/>
      <c r="BP1235" s="135"/>
      <c r="BQ1235" s="135"/>
      <c r="BR1235" s="135"/>
      <c r="BS1235" s="135"/>
      <c r="BT1235" s="135"/>
      <c r="BU1235" s="135"/>
      <c r="BV1235" s="135"/>
      <c r="BW1235" s="135"/>
      <c r="BX1235" s="135"/>
      <c r="BY1235" s="135"/>
      <c r="BZ1235" s="135"/>
      <c r="CA1235" s="135"/>
      <c r="CB1235" s="135"/>
      <c r="CC1235" s="135"/>
      <c r="CD1235" s="135"/>
      <c r="CE1235" s="135"/>
      <c r="CF1235" s="135"/>
      <c r="CG1235" s="135"/>
      <c r="CH1235" s="135"/>
      <c r="CI1235" s="135"/>
      <c r="CJ1235" s="135"/>
      <c r="CK1235" s="135"/>
      <c r="CL1235" s="135"/>
      <c r="CM1235" s="135"/>
      <c r="CN1235" s="135"/>
    </row>
    <row r="1236" spans="1:93" ht="14.25" customHeight="1" x14ac:dyDescent="0.35"/>
    <row r="1237" spans="1:93" ht="14.25" customHeight="1" x14ac:dyDescent="0.35">
      <c r="D1237" s="244" t="s">
        <v>637</v>
      </c>
      <c r="E1237" s="244"/>
      <c r="F1237" s="244"/>
      <c r="G1237" s="244"/>
      <c r="H1237" s="244"/>
      <c r="I1237" s="244"/>
      <c r="J1237" s="244"/>
      <c r="K1237" s="244"/>
      <c r="L1237" s="244"/>
      <c r="M1237" s="244"/>
      <c r="N1237" s="244"/>
      <c r="O1237" s="244"/>
      <c r="P1237" s="244"/>
      <c r="Q1237" s="244"/>
      <c r="R1237" s="244"/>
      <c r="S1237" s="244"/>
      <c r="T1237" s="244"/>
      <c r="U1237" s="244"/>
      <c r="V1237" s="244"/>
      <c r="W1237" s="244"/>
      <c r="X1237" s="244"/>
      <c r="Y1237" s="244"/>
      <c r="Z1237" s="244"/>
      <c r="AA1237" s="244"/>
      <c r="AB1237" s="244"/>
      <c r="AC1237" s="244"/>
      <c r="AD1237" s="244"/>
      <c r="AE1237" s="244"/>
      <c r="AF1237" s="244"/>
      <c r="AG1237" s="244"/>
      <c r="AH1237" s="244"/>
      <c r="AI1237" s="244"/>
      <c r="AJ1237" s="244"/>
      <c r="AK1237" s="244"/>
      <c r="AL1237" s="244"/>
      <c r="AM1237" s="244"/>
      <c r="AN1237" s="244"/>
      <c r="AO1237" s="244"/>
      <c r="AP1237" s="244"/>
      <c r="AQ1237" s="244"/>
      <c r="AR1237" s="244"/>
      <c r="AS1237" s="244"/>
      <c r="AT1237" s="244"/>
      <c r="AU1237" s="244"/>
      <c r="AV1237" s="244"/>
      <c r="AW1237" s="244"/>
      <c r="AX1237" s="244"/>
      <c r="AY1237" s="244"/>
      <c r="AZ1237" s="244"/>
      <c r="BA1237" s="244"/>
      <c r="BB1237" s="244"/>
      <c r="BC1237" s="244"/>
      <c r="BD1237" s="244"/>
      <c r="BE1237" s="244"/>
      <c r="BF1237" s="244"/>
      <c r="BG1237" s="244"/>
      <c r="BH1237" s="244"/>
      <c r="BI1237" s="244"/>
      <c r="BJ1237" s="244"/>
      <c r="BK1237" s="244"/>
      <c r="BL1237" s="244"/>
      <c r="BM1237" s="244"/>
      <c r="BN1237" s="244"/>
      <c r="BO1237" s="244"/>
      <c r="BP1237" s="244"/>
      <c r="BQ1237" s="244"/>
      <c r="BR1237" s="244"/>
      <c r="BS1237" s="244"/>
      <c r="BT1237" s="244"/>
      <c r="BU1237" s="244"/>
      <c r="BV1237" s="244"/>
      <c r="BW1237" s="244"/>
      <c r="BX1237" s="244"/>
      <c r="BY1237" s="244"/>
      <c r="BZ1237" s="244"/>
      <c r="CA1237" s="244"/>
      <c r="CB1237" s="244"/>
      <c r="CC1237" s="244"/>
      <c r="CD1237" s="244"/>
      <c r="CE1237" s="244"/>
      <c r="CF1237" s="244"/>
      <c r="CG1237" s="244"/>
      <c r="CH1237" s="244"/>
      <c r="CI1237" s="244"/>
      <c r="CJ1237" s="244"/>
      <c r="CK1237" s="244"/>
      <c r="CL1237" s="244"/>
      <c r="CM1237" s="244"/>
      <c r="CN1237" s="244"/>
    </row>
    <row r="1238" spans="1:93" ht="14.25" customHeight="1" x14ac:dyDescent="0.35">
      <c r="D1238" s="125"/>
      <c r="E1238" s="125"/>
      <c r="F1238" s="125"/>
      <c r="G1238" s="125"/>
      <c r="H1238" s="125"/>
      <c r="I1238" s="125"/>
      <c r="J1238" s="125"/>
      <c r="K1238" s="125"/>
      <c r="L1238" s="125"/>
      <c r="M1238" s="125"/>
      <c r="N1238" s="125"/>
      <c r="O1238" s="125"/>
      <c r="P1238" s="125"/>
      <c r="Q1238" s="125"/>
      <c r="R1238" s="125"/>
      <c r="S1238" s="125"/>
      <c r="T1238" s="125"/>
      <c r="U1238" s="125"/>
      <c r="V1238" s="125"/>
      <c r="W1238" s="125"/>
      <c r="X1238" s="125"/>
      <c r="Y1238" s="125"/>
      <c r="Z1238" s="125"/>
      <c r="AA1238" s="125"/>
      <c r="AB1238" s="125"/>
      <c r="AC1238" s="125"/>
      <c r="AD1238" s="125"/>
      <c r="AE1238" s="125"/>
      <c r="AF1238" s="125"/>
      <c r="AG1238" s="125"/>
      <c r="AH1238" s="125"/>
      <c r="AI1238" s="125"/>
      <c r="AJ1238" s="125"/>
      <c r="AK1238" s="125"/>
      <c r="AL1238" s="125"/>
      <c r="AM1238" s="125"/>
      <c r="AN1238" s="125"/>
      <c r="AO1238" s="125"/>
      <c r="AP1238" s="125"/>
      <c r="AQ1238" s="125"/>
      <c r="AR1238" s="125"/>
      <c r="AS1238" s="125"/>
      <c r="AT1238" s="125"/>
      <c r="AU1238" s="125"/>
      <c r="AV1238" s="125"/>
      <c r="AW1238" s="125"/>
      <c r="AX1238" s="125"/>
      <c r="AY1238" s="125"/>
      <c r="AZ1238" s="125"/>
      <c r="BA1238" s="125"/>
      <c r="BB1238" s="125"/>
      <c r="BC1238" s="125"/>
      <c r="BD1238" s="125"/>
      <c r="BE1238" s="125"/>
      <c r="BF1238" s="125"/>
      <c r="BG1238" s="125"/>
      <c r="BH1238" s="125"/>
      <c r="BI1238" s="125"/>
      <c r="BJ1238" s="125"/>
      <c r="BK1238" s="125"/>
      <c r="BL1238" s="125"/>
      <c r="BM1238" s="125"/>
      <c r="BN1238" s="125"/>
      <c r="BO1238" s="125"/>
      <c r="BP1238" s="125"/>
      <c r="BQ1238" s="125"/>
      <c r="BR1238" s="125"/>
      <c r="BS1238" s="125"/>
      <c r="BT1238" s="125"/>
      <c r="BU1238" s="125"/>
      <c r="BV1238" s="125"/>
      <c r="BW1238" s="125"/>
      <c r="BX1238" s="125"/>
      <c r="BY1238" s="125"/>
      <c r="BZ1238" s="125"/>
      <c r="CA1238" s="125"/>
      <c r="CB1238" s="125"/>
      <c r="CC1238" s="125"/>
      <c r="CD1238" s="125"/>
      <c r="CE1238" s="125"/>
      <c r="CF1238" s="125"/>
      <c r="CG1238" s="125"/>
      <c r="CH1238" s="125"/>
      <c r="CI1238" s="125"/>
      <c r="CJ1238" s="125"/>
      <c r="CK1238" s="125"/>
      <c r="CL1238" s="125"/>
      <c r="CM1238" s="125"/>
      <c r="CN1238" s="125"/>
    </row>
    <row r="1239" spans="1:93" ht="14.25" customHeight="1" x14ac:dyDescent="0.35">
      <c r="D1239" s="215" t="s">
        <v>634</v>
      </c>
      <c r="E1239" s="216"/>
      <c r="F1239" s="216"/>
      <c r="G1239" s="216"/>
      <c r="H1239" s="216"/>
      <c r="I1239" s="216"/>
      <c r="J1239" s="216"/>
      <c r="K1239" s="216"/>
      <c r="L1239" s="216"/>
      <c r="M1239" s="216"/>
      <c r="N1239" s="216"/>
      <c r="O1239" s="216"/>
      <c r="P1239" s="216"/>
      <c r="Q1239" s="216"/>
      <c r="R1239" s="216"/>
      <c r="S1239" s="216"/>
      <c r="T1239" s="216"/>
      <c r="U1239" s="216"/>
      <c r="V1239" s="216"/>
      <c r="W1239" s="216"/>
      <c r="X1239" s="216"/>
      <c r="Y1239" s="216"/>
      <c r="Z1239" s="216"/>
      <c r="AA1239" s="216"/>
      <c r="AB1239" s="216"/>
      <c r="AC1239" s="216"/>
      <c r="AD1239" s="216"/>
      <c r="AE1239" s="216"/>
      <c r="AF1239" s="216"/>
      <c r="AG1239" s="217"/>
      <c r="AH1239" s="215" t="s">
        <v>635</v>
      </c>
      <c r="AI1239" s="216"/>
      <c r="AJ1239" s="216"/>
      <c r="AK1239" s="216"/>
      <c r="AL1239" s="216"/>
      <c r="AM1239" s="216"/>
      <c r="AN1239" s="216"/>
      <c r="AO1239" s="216"/>
      <c r="AP1239" s="216"/>
      <c r="AQ1239" s="216"/>
      <c r="AR1239" s="216"/>
      <c r="AS1239" s="216"/>
      <c r="AT1239" s="216"/>
      <c r="AU1239" s="216"/>
      <c r="AV1239" s="216"/>
      <c r="AW1239" s="216"/>
      <c r="AX1239" s="216"/>
      <c r="AY1239" s="216"/>
      <c r="AZ1239" s="216"/>
      <c r="BA1239" s="216"/>
      <c r="BB1239" s="216"/>
      <c r="BC1239" s="216"/>
      <c r="BD1239" s="216"/>
      <c r="BE1239" s="216"/>
      <c r="BF1239" s="216"/>
      <c r="BG1239" s="216"/>
      <c r="BH1239" s="216"/>
      <c r="BI1239" s="216"/>
      <c r="BJ1239" s="216"/>
      <c r="BK1239" s="217"/>
      <c r="BL1239" s="197" t="s">
        <v>633</v>
      </c>
      <c r="BM1239" s="197"/>
      <c r="BN1239" s="197"/>
      <c r="BO1239" s="197"/>
      <c r="BP1239" s="197"/>
      <c r="BQ1239" s="197"/>
      <c r="BR1239" s="197"/>
      <c r="BS1239" s="197"/>
      <c r="BT1239" s="197"/>
      <c r="BU1239" s="197"/>
      <c r="BV1239" s="197"/>
      <c r="BW1239" s="197"/>
      <c r="BX1239" s="197"/>
      <c r="BY1239" s="197"/>
      <c r="BZ1239" s="197"/>
      <c r="CA1239" s="197"/>
      <c r="CB1239" s="197"/>
      <c r="CC1239" s="197"/>
      <c r="CD1239" s="197"/>
      <c r="CE1239" s="197"/>
      <c r="CF1239" s="197"/>
      <c r="CG1239" s="197"/>
      <c r="CH1239" s="197"/>
      <c r="CI1239" s="197"/>
      <c r="CJ1239" s="197"/>
      <c r="CK1239" s="197"/>
      <c r="CL1239" s="197"/>
      <c r="CM1239" s="197"/>
      <c r="CN1239" s="197"/>
      <c r="CO1239" s="7"/>
    </row>
    <row r="1240" spans="1:93" ht="14.25" customHeight="1" x14ac:dyDescent="0.35">
      <c r="D1240" s="221"/>
      <c r="E1240" s="222"/>
      <c r="F1240" s="222"/>
      <c r="G1240" s="222"/>
      <c r="H1240" s="222"/>
      <c r="I1240" s="222"/>
      <c r="J1240" s="222"/>
      <c r="K1240" s="222"/>
      <c r="L1240" s="222"/>
      <c r="M1240" s="222"/>
      <c r="N1240" s="222"/>
      <c r="O1240" s="222"/>
      <c r="P1240" s="222"/>
      <c r="Q1240" s="222"/>
      <c r="R1240" s="222"/>
      <c r="S1240" s="222"/>
      <c r="T1240" s="222"/>
      <c r="U1240" s="222"/>
      <c r="V1240" s="222"/>
      <c r="W1240" s="222"/>
      <c r="X1240" s="222"/>
      <c r="Y1240" s="222"/>
      <c r="Z1240" s="222"/>
      <c r="AA1240" s="222"/>
      <c r="AB1240" s="222"/>
      <c r="AC1240" s="222"/>
      <c r="AD1240" s="222"/>
      <c r="AE1240" s="222"/>
      <c r="AF1240" s="222"/>
      <c r="AG1240" s="223"/>
      <c r="AH1240" s="221"/>
      <c r="AI1240" s="222"/>
      <c r="AJ1240" s="222"/>
      <c r="AK1240" s="222"/>
      <c r="AL1240" s="222"/>
      <c r="AM1240" s="222"/>
      <c r="AN1240" s="222"/>
      <c r="AO1240" s="222"/>
      <c r="AP1240" s="222"/>
      <c r="AQ1240" s="222"/>
      <c r="AR1240" s="222"/>
      <c r="AS1240" s="222"/>
      <c r="AT1240" s="222"/>
      <c r="AU1240" s="222"/>
      <c r="AV1240" s="222"/>
      <c r="AW1240" s="222"/>
      <c r="AX1240" s="222"/>
      <c r="AY1240" s="222"/>
      <c r="AZ1240" s="222"/>
      <c r="BA1240" s="222"/>
      <c r="BB1240" s="222"/>
      <c r="BC1240" s="222"/>
      <c r="BD1240" s="222"/>
      <c r="BE1240" s="222"/>
      <c r="BF1240" s="222"/>
      <c r="BG1240" s="222"/>
      <c r="BH1240" s="222"/>
      <c r="BI1240" s="222"/>
      <c r="BJ1240" s="222"/>
      <c r="BK1240" s="223"/>
      <c r="BL1240" s="318"/>
      <c r="BM1240" s="318"/>
      <c r="BN1240" s="318"/>
      <c r="BO1240" s="318"/>
      <c r="BP1240" s="318"/>
      <c r="BQ1240" s="318"/>
      <c r="BR1240" s="318"/>
      <c r="BS1240" s="318"/>
      <c r="BT1240" s="318"/>
      <c r="BU1240" s="318"/>
      <c r="BV1240" s="318"/>
      <c r="BW1240" s="318"/>
      <c r="BX1240" s="318"/>
      <c r="BY1240" s="318"/>
      <c r="BZ1240" s="318"/>
      <c r="CA1240" s="318"/>
      <c r="CB1240" s="318"/>
      <c r="CC1240" s="318"/>
      <c r="CD1240" s="318"/>
      <c r="CE1240" s="318"/>
      <c r="CF1240" s="318"/>
      <c r="CG1240" s="318"/>
      <c r="CH1240" s="318"/>
      <c r="CI1240" s="318"/>
      <c r="CJ1240" s="318"/>
      <c r="CK1240" s="318"/>
      <c r="CL1240" s="318"/>
      <c r="CM1240" s="318"/>
      <c r="CN1240" s="318"/>
      <c r="CO1240" s="7"/>
    </row>
    <row r="1241" spans="1:93" s="180" customFormat="1" ht="14.25" customHeight="1" x14ac:dyDescent="0.25">
      <c r="A1241" s="109"/>
      <c r="B1241" s="109"/>
      <c r="C1241" s="109"/>
      <c r="D1241" s="293">
        <v>34336726979.369999</v>
      </c>
      <c r="E1241" s="294"/>
      <c r="F1241" s="294"/>
      <c r="G1241" s="294"/>
      <c r="H1241" s="294"/>
      <c r="I1241" s="294"/>
      <c r="J1241" s="294"/>
      <c r="K1241" s="294"/>
      <c r="L1241" s="294"/>
      <c r="M1241" s="294"/>
      <c r="N1241" s="294"/>
      <c r="O1241" s="294"/>
      <c r="P1241" s="294"/>
      <c r="Q1241" s="294"/>
      <c r="R1241" s="294"/>
      <c r="S1241" s="294"/>
      <c r="T1241" s="294"/>
      <c r="U1241" s="294"/>
      <c r="V1241" s="294"/>
      <c r="W1241" s="294"/>
      <c r="X1241" s="294"/>
      <c r="Y1241" s="294"/>
      <c r="Z1241" s="294"/>
      <c r="AA1241" s="294"/>
      <c r="AB1241" s="294"/>
      <c r="AC1241" s="294"/>
      <c r="AD1241" s="294"/>
      <c r="AE1241" s="294"/>
      <c r="AF1241" s="294"/>
      <c r="AG1241" s="295"/>
      <c r="AH1241" s="293">
        <v>28957649671.220001</v>
      </c>
      <c r="AI1241" s="294"/>
      <c r="AJ1241" s="294"/>
      <c r="AK1241" s="294"/>
      <c r="AL1241" s="294"/>
      <c r="AM1241" s="294"/>
      <c r="AN1241" s="294"/>
      <c r="AO1241" s="294"/>
      <c r="AP1241" s="294"/>
      <c r="AQ1241" s="294"/>
      <c r="AR1241" s="294"/>
      <c r="AS1241" s="294"/>
      <c r="AT1241" s="294"/>
      <c r="AU1241" s="294"/>
      <c r="AV1241" s="294"/>
      <c r="AW1241" s="294"/>
      <c r="AX1241" s="294"/>
      <c r="AY1241" s="294"/>
      <c r="AZ1241" s="294"/>
      <c r="BA1241" s="294"/>
      <c r="BB1241" s="294"/>
      <c r="BC1241" s="294"/>
      <c r="BD1241" s="294"/>
      <c r="BE1241" s="294"/>
      <c r="BF1241" s="294"/>
      <c r="BG1241" s="294"/>
      <c r="BH1241" s="294"/>
      <c r="BI1241" s="294"/>
      <c r="BJ1241" s="294"/>
      <c r="BK1241" s="295"/>
      <c r="BL1241" s="319">
        <v>4727452007.5699997</v>
      </c>
      <c r="BM1241" s="319"/>
      <c r="BN1241" s="319"/>
      <c r="BO1241" s="319"/>
      <c r="BP1241" s="319"/>
      <c r="BQ1241" s="319"/>
      <c r="BR1241" s="319"/>
      <c r="BS1241" s="319"/>
      <c r="BT1241" s="319"/>
      <c r="BU1241" s="319"/>
      <c r="BV1241" s="319"/>
      <c r="BW1241" s="319"/>
      <c r="BX1241" s="319"/>
      <c r="BY1241" s="319"/>
      <c r="BZ1241" s="319"/>
      <c r="CA1241" s="319"/>
      <c r="CB1241" s="319"/>
      <c r="CC1241" s="319"/>
      <c r="CD1241" s="319"/>
      <c r="CE1241" s="319"/>
      <c r="CF1241" s="319"/>
      <c r="CG1241" s="319"/>
      <c r="CH1241" s="319"/>
      <c r="CI1241" s="319"/>
      <c r="CJ1241" s="319"/>
      <c r="CK1241" s="319"/>
      <c r="CL1241" s="319"/>
      <c r="CM1241" s="319"/>
      <c r="CN1241" s="319"/>
      <c r="CO1241" s="109"/>
    </row>
    <row r="1242" spans="1:93" ht="14.25" customHeight="1" x14ac:dyDescent="0.35">
      <c r="D1242" s="608" t="s">
        <v>826</v>
      </c>
      <c r="E1242" s="608"/>
      <c r="F1242" s="608"/>
      <c r="G1242" s="608"/>
      <c r="H1242" s="608"/>
      <c r="I1242" s="608"/>
      <c r="J1242" s="608"/>
      <c r="K1242" s="608"/>
      <c r="L1242" s="608"/>
      <c r="M1242" s="608"/>
      <c r="N1242" s="608"/>
      <c r="O1242" s="608"/>
      <c r="P1242" s="608"/>
      <c r="Q1242" s="608"/>
      <c r="R1242" s="608"/>
      <c r="S1242" s="608"/>
      <c r="T1242" s="608"/>
      <c r="U1242" s="608"/>
      <c r="V1242" s="608"/>
      <c r="W1242" s="608"/>
      <c r="X1242" s="608"/>
      <c r="Y1242" s="608"/>
      <c r="Z1242" s="608"/>
      <c r="AA1242" s="608"/>
      <c r="AB1242" s="608"/>
      <c r="AC1242" s="608"/>
      <c r="AD1242" s="608"/>
      <c r="AE1242" s="608"/>
      <c r="AF1242" s="608"/>
      <c r="AG1242" s="608"/>
      <c r="AH1242" s="608"/>
      <c r="AI1242" s="608"/>
      <c r="AJ1242" s="608"/>
      <c r="AK1242" s="608"/>
      <c r="AL1242" s="608"/>
      <c r="AM1242" s="608"/>
      <c r="AN1242" s="608"/>
      <c r="AO1242" s="608"/>
      <c r="AP1242" s="608"/>
      <c r="AQ1242" s="608"/>
      <c r="AR1242" s="608"/>
      <c r="AS1242" s="608"/>
      <c r="AT1242" s="608"/>
      <c r="AU1242" s="608"/>
      <c r="AV1242" s="608"/>
      <c r="AW1242" s="608"/>
      <c r="AX1242" s="608"/>
      <c r="AY1242" s="608"/>
      <c r="AZ1242" s="608"/>
      <c r="BA1242" s="608"/>
      <c r="BB1242" s="608"/>
      <c r="BC1242" s="608"/>
      <c r="BD1242" s="608"/>
      <c r="BE1242" s="608"/>
      <c r="BF1242" s="608"/>
      <c r="BG1242" s="608"/>
      <c r="BH1242" s="608"/>
      <c r="BI1242" s="608"/>
      <c r="BJ1242" s="608"/>
      <c r="BK1242" s="608"/>
      <c r="BL1242" s="608"/>
      <c r="BM1242" s="608"/>
      <c r="BN1242" s="608"/>
      <c r="BO1242" s="608"/>
      <c r="BP1242" s="608"/>
      <c r="BQ1242" s="608"/>
      <c r="BR1242" s="608"/>
      <c r="BS1242" s="608"/>
      <c r="BT1242" s="608"/>
      <c r="BU1242" s="608"/>
      <c r="BV1242" s="608"/>
      <c r="BW1242" s="608"/>
      <c r="BX1242" s="608"/>
      <c r="BY1242" s="608"/>
      <c r="BZ1242" s="608"/>
      <c r="CA1242" s="608"/>
      <c r="CB1242" s="608"/>
      <c r="CC1242" s="608"/>
      <c r="CD1242" s="608"/>
      <c r="CE1242" s="608"/>
      <c r="CF1242" s="608"/>
      <c r="CG1242" s="608"/>
      <c r="CH1242" s="608"/>
      <c r="CI1242" s="608"/>
      <c r="CJ1242" s="608"/>
      <c r="CK1242" s="608"/>
      <c r="CL1242" s="608"/>
      <c r="CM1242" s="608"/>
      <c r="CN1242" s="608"/>
    </row>
    <row r="1243" spans="1:93" ht="14.25" customHeight="1" x14ac:dyDescent="0.35">
      <c r="C1243" s="6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6"/>
    </row>
    <row r="1244" spans="1:93" ht="14.25" customHeight="1" x14ac:dyDescent="0.35">
      <c r="C1244" s="6"/>
      <c r="D1244" s="244" t="s">
        <v>636</v>
      </c>
      <c r="E1244" s="244"/>
      <c r="F1244" s="244"/>
      <c r="G1244" s="244"/>
      <c r="H1244" s="244"/>
      <c r="I1244" s="244"/>
      <c r="J1244" s="244"/>
      <c r="K1244" s="244"/>
      <c r="L1244" s="244"/>
      <c r="M1244" s="244"/>
      <c r="N1244" s="244"/>
      <c r="O1244" s="244"/>
      <c r="P1244" s="244"/>
      <c r="Q1244" s="244"/>
      <c r="R1244" s="244"/>
      <c r="S1244" s="244"/>
      <c r="T1244" s="244"/>
      <c r="U1244" s="244"/>
      <c r="V1244" s="244"/>
      <c r="W1244" s="244"/>
      <c r="X1244" s="244"/>
      <c r="Y1244" s="244"/>
      <c r="Z1244" s="244"/>
      <c r="AA1244" s="244"/>
      <c r="AB1244" s="244"/>
      <c r="AC1244" s="244"/>
      <c r="AD1244" s="244"/>
      <c r="AE1244" s="244"/>
      <c r="AF1244" s="244"/>
      <c r="AG1244" s="244"/>
      <c r="AH1244" s="244"/>
      <c r="AI1244" s="244"/>
      <c r="AJ1244" s="244"/>
      <c r="AK1244" s="244"/>
      <c r="AL1244" s="244"/>
      <c r="AM1244" s="244"/>
      <c r="AN1244" s="244"/>
      <c r="AO1244" s="244"/>
      <c r="AP1244" s="244"/>
      <c r="AQ1244" s="244"/>
      <c r="AR1244" s="244"/>
      <c r="AS1244" s="244"/>
      <c r="AT1244" s="244"/>
      <c r="AU1244" s="244"/>
      <c r="AV1244" s="244"/>
      <c r="AW1244" s="244"/>
      <c r="AX1244" s="244"/>
      <c r="AY1244" s="244"/>
      <c r="AZ1244" s="244"/>
      <c r="BA1244" s="244"/>
      <c r="BB1244" s="244"/>
      <c r="BC1244" s="244"/>
      <c r="BD1244" s="244"/>
      <c r="BE1244" s="244"/>
      <c r="BF1244" s="244"/>
      <c r="BG1244" s="244"/>
      <c r="BH1244" s="244"/>
      <c r="BI1244" s="244"/>
      <c r="BJ1244" s="244"/>
      <c r="BK1244" s="244"/>
      <c r="BL1244" s="244"/>
      <c r="BM1244" s="244"/>
      <c r="BN1244" s="244"/>
      <c r="BO1244" s="244"/>
      <c r="BP1244" s="244"/>
      <c r="BQ1244" s="244"/>
      <c r="BR1244" s="244"/>
      <c r="BS1244" s="244"/>
      <c r="BT1244" s="244"/>
      <c r="BU1244" s="244"/>
      <c r="BV1244" s="244"/>
      <c r="BW1244" s="244"/>
      <c r="BX1244" s="244"/>
      <c r="BY1244" s="244"/>
      <c r="BZ1244" s="244"/>
      <c r="CA1244" s="244"/>
      <c r="CB1244" s="244"/>
      <c r="CC1244" s="244"/>
      <c r="CD1244" s="244"/>
      <c r="CE1244" s="244"/>
      <c r="CF1244" s="244"/>
      <c r="CG1244" s="244"/>
      <c r="CH1244" s="244"/>
      <c r="CI1244" s="244"/>
      <c r="CJ1244" s="244"/>
      <c r="CK1244" s="244"/>
      <c r="CL1244" s="244"/>
      <c r="CM1244" s="244"/>
      <c r="CN1244" s="244"/>
    </row>
    <row r="1245" spans="1:93" ht="14.25" customHeight="1" x14ac:dyDescent="0.35">
      <c r="D1245" s="125"/>
      <c r="E1245" s="125"/>
      <c r="F1245" s="125"/>
      <c r="G1245" s="125"/>
      <c r="H1245" s="125"/>
      <c r="I1245" s="125"/>
      <c r="J1245" s="125"/>
      <c r="K1245" s="125"/>
      <c r="L1245" s="125"/>
      <c r="M1245" s="125"/>
      <c r="N1245" s="125"/>
      <c r="O1245" s="125"/>
      <c r="P1245" s="125"/>
      <c r="Q1245" s="125"/>
      <c r="R1245" s="125"/>
      <c r="S1245" s="125"/>
      <c r="T1245" s="125"/>
      <c r="U1245" s="125"/>
      <c r="V1245" s="125"/>
      <c r="W1245" s="125"/>
      <c r="X1245" s="125"/>
      <c r="Y1245" s="125"/>
      <c r="Z1245" s="125"/>
      <c r="AA1245" s="125"/>
      <c r="AB1245" s="125"/>
      <c r="AC1245" s="125"/>
      <c r="AD1245" s="125"/>
      <c r="AE1245" s="125"/>
      <c r="AF1245" s="125"/>
      <c r="AG1245" s="125"/>
      <c r="AH1245" s="125"/>
      <c r="AI1245" s="125"/>
      <c r="AJ1245" s="125"/>
      <c r="AK1245" s="125"/>
      <c r="AL1245" s="125"/>
      <c r="AM1245" s="125"/>
      <c r="AN1245" s="125"/>
      <c r="AO1245" s="125"/>
      <c r="AP1245" s="125"/>
      <c r="AQ1245" s="125"/>
      <c r="AR1245" s="125"/>
      <c r="AS1245" s="125"/>
      <c r="AT1245" s="125"/>
      <c r="AU1245" s="125"/>
      <c r="AV1245" s="125"/>
      <c r="AW1245" s="125"/>
      <c r="AX1245" s="125"/>
      <c r="AY1245" s="125"/>
      <c r="AZ1245" s="125"/>
      <c r="BA1245" s="125"/>
      <c r="BB1245" s="125"/>
      <c r="BC1245" s="125"/>
      <c r="BD1245" s="125"/>
      <c r="BE1245" s="125"/>
      <c r="BF1245" s="125"/>
      <c r="BG1245" s="125"/>
      <c r="BH1245" s="125"/>
      <c r="BI1245" s="125"/>
      <c r="BJ1245" s="125"/>
      <c r="BK1245" s="125"/>
      <c r="BL1245" s="125"/>
      <c r="BM1245" s="125"/>
      <c r="BN1245" s="125"/>
      <c r="BO1245" s="125"/>
      <c r="BP1245" s="125"/>
      <c r="BQ1245" s="125"/>
      <c r="BR1245" s="125"/>
      <c r="BS1245" s="125"/>
      <c r="BT1245" s="125"/>
      <c r="BU1245" s="125"/>
      <c r="BV1245" s="125"/>
      <c r="BW1245" s="125"/>
      <c r="BX1245" s="125"/>
      <c r="BY1245" s="125"/>
      <c r="BZ1245" s="125"/>
      <c r="CA1245" s="125"/>
      <c r="CB1245" s="125"/>
      <c r="CC1245" s="125"/>
      <c r="CD1245" s="125"/>
      <c r="CE1245" s="125"/>
      <c r="CF1245" s="125"/>
      <c r="CG1245" s="125"/>
      <c r="CH1245" s="125"/>
      <c r="CI1245" s="125"/>
      <c r="CJ1245" s="125"/>
      <c r="CK1245" s="125"/>
      <c r="CL1245" s="125"/>
      <c r="CM1245" s="125"/>
      <c r="CN1245" s="125"/>
    </row>
    <row r="1246" spans="1:93" ht="14.25" customHeight="1" x14ac:dyDescent="0.35">
      <c r="D1246" s="215" t="s">
        <v>638</v>
      </c>
      <c r="E1246" s="216"/>
      <c r="F1246" s="216"/>
      <c r="G1246" s="216"/>
      <c r="H1246" s="216"/>
      <c r="I1246" s="216"/>
      <c r="J1246" s="216"/>
      <c r="K1246" s="216"/>
      <c r="L1246" s="216"/>
      <c r="M1246" s="216"/>
      <c r="N1246" s="216"/>
      <c r="O1246" s="217"/>
      <c r="P1246" s="215" t="s">
        <v>639</v>
      </c>
      <c r="Q1246" s="216"/>
      <c r="R1246" s="216"/>
      <c r="S1246" s="216"/>
      <c r="T1246" s="216"/>
      <c r="U1246" s="216"/>
      <c r="V1246" s="216"/>
      <c r="W1246" s="216"/>
      <c r="X1246" s="216"/>
      <c r="Y1246" s="216"/>
      <c r="Z1246" s="216"/>
      <c r="AA1246" s="217"/>
      <c r="AB1246" s="215" t="s">
        <v>640</v>
      </c>
      <c r="AC1246" s="216"/>
      <c r="AD1246" s="216"/>
      <c r="AE1246" s="216"/>
      <c r="AF1246" s="216"/>
      <c r="AG1246" s="216"/>
      <c r="AH1246" s="216"/>
      <c r="AI1246" s="216"/>
      <c r="AJ1246" s="216"/>
      <c r="AK1246" s="216"/>
      <c r="AL1246" s="216"/>
      <c r="AM1246" s="217"/>
      <c r="AN1246" s="215" t="s">
        <v>641</v>
      </c>
      <c r="AO1246" s="216"/>
      <c r="AP1246" s="216"/>
      <c r="AQ1246" s="216"/>
      <c r="AR1246" s="216"/>
      <c r="AS1246" s="216"/>
      <c r="AT1246" s="216"/>
      <c r="AU1246" s="216"/>
      <c r="AV1246" s="216"/>
      <c r="AW1246" s="216"/>
      <c r="AX1246" s="216"/>
      <c r="AY1246" s="217"/>
      <c r="AZ1246" s="215" t="s">
        <v>642</v>
      </c>
      <c r="BA1246" s="216"/>
      <c r="BB1246" s="216"/>
      <c r="BC1246" s="216"/>
      <c r="BD1246" s="216"/>
      <c r="BE1246" s="216"/>
      <c r="BF1246" s="216"/>
      <c r="BG1246" s="216"/>
      <c r="BH1246" s="216"/>
      <c r="BI1246" s="216"/>
      <c r="BJ1246" s="216"/>
      <c r="BK1246" s="216"/>
      <c r="BL1246" s="216"/>
      <c r="BM1246" s="216"/>
      <c r="BN1246" s="216"/>
      <c r="BO1246" s="216"/>
      <c r="BP1246" s="215" t="s">
        <v>643</v>
      </c>
      <c r="BQ1246" s="216"/>
      <c r="BR1246" s="216"/>
      <c r="BS1246" s="216"/>
      <c r="BT1246" s="216"/>
      <c r="BU1246" s="216"/>
      <c r="BV1246" s="216"/>
      <c r="BW1246" s="216"/>
      <c r="BX1246" s="216"/>
      <c r="BY1246" s="216"/>
      <c r="BZ1246" s="216"/>
      <c r="CA1246" s="216"/>
      <c r="CB1246" s="215" t="s">
        <v>644</v>
      </c>
      <c r="CC1246" s="216"/>
      <c r="CD1246" s="216"/>
      <c r="CE1246" s="216"/>
      <c r="CF1246" s="216"/>
      <c r="CG1246" s="216"/>
      <c r="CH1246" s="216"/>
      <c r="CI1246" s="216"/>
      <c r="CJ1246" s="216"/>
      <c r="CK1246" s="216"/>
      <c r="CL1246" s="216"/>
      <c r="CM1246" s="216"/>
      <c r="CN1246" s="217"/>
    </row>
    <row r="1247" spans="1:93" ht="14.25" customHeight="1" x14ac:dyDescent="0.35">
      <c r="D1247" s="221"/>
      <c r="E1247" s="222"/>
      <c r="F1247" s="222"/>
      <c r="G1247" s="222"/>
      <c r="H1247" s="222"/>
      <c r="I1247" s="222"/>
      <c r="J1247" s="222"/>
      <c r="K1247" s="222"/>
      <c r="L1247" s="222"/>
      <c r="M1247" s="222"/>
      <c r="N1247" s="222"/>
      <c r="O1247" s="223"/>
      <c r="P1247" s="221"/>
      <c r="Q1247" s="222"/>
      <c r="R1247" s="222"/>
      <c r="S1247" s="222"/>
      <c r="T1247" s="222"/>
      <c r="U1247" s="222"/>
      <c r="V1247" s="222"/>
      <c r="W1247" s="222"/>
      <c r="X1247" s="222"/>
      <c r="Y1247" s="222"/>
      <c r="Z1247" s="222"/>
      <c r="AA1247" s="223"/>
      <c r="AB1247" s="221"/>
      <c r="AC1247" s="222"/>
      <c r="AD1247" s="222"/>
      <c r="AE1247" s="222"/>
      <c r="AF1247" s="222"/>
      <c r="AG1247" s="222"/>
      <c r="AH1247" s="222"/>
      <c r="AI1247" s="222"/>
      <c r="AJ1247" s="222"/>
      <c r="AK1247" s="222"/>
      <c r="AL1247" s="222"/>
      <c r="AM1247" s="223"/>
      <c r="AN1247" s="221"/>
      <c r="AO1247" s="222"/>
      <c r="AP1247" s="222"/>
      <c r="AQ1247" s="222"/>
      <c r="AR1247" s="222"/>
      <c r="AS1247" s="222"/>
      <c r="AT1247" s="222"/>
      <c r="AU1247" s="222"/>
      <c r="AV1247" s="222"/>
      <c r="AW1247" s="222"/>
      <c r="AX1247" s="222"/>
      <c r="AY1247" s="223"/>
      <c r="AZ1247" s="221"/>
      <c r="BA1247" s="222"/>
      <c r="BB1247" s="222"/>
      <c r="BC1247" s="222"/>
      <c r="BD1247" s="222"/>
      <c r="BE1247" s="222"/>
      <c r="BF1247" s="222"/>
      <c r="BG1247" s="222"/>
      <c r="BH1247" s="222"/>
      <c r="BI1247" s="222"/>
      <c r="BJ1247" s="222"/>
      <c r="BK1247" s="222"/>
      <c r="BL1247" s="222"/>
      <c r="BM1247" s="222"/>
      <c r="BN1247" s="222"/>
      <c r="BO1247" s="222"/>
      <c r="BP1247" s="221"/>
      <c r="BQ1247" s="222"/>
      <c r="BR1247" s="222"/>
      <c r="BS1247" s="222"/>
      <c r="BT1247" s="222"/>
      <c r="BU1247" s="222"/>
      <c r="BV1247" s="222"/>
      <c r="BW1247" s="222"/>
      <c r="BX1247" s="222"/>
      <c r="BY1247" s="222"/>
      <c r="BZ1247" s="222"/>
      <c r="CA1247" s="222"/>
      <c r="CB1247" s="221"/>
      <c r="CC1247" s="222"/>
      <c r="CD1247" s="222"/>
      <c r="CE1247" s="222"/>
      <c r="CF1247" s="222"/>
      <c r="CG1247" s="222"/>
      <c r="CH1247" s="222"/>
      <c r="CI1247" s="222"/>
      <c r="CJ1247" s="222"/>
      <c r="CK1247" s="222"/>
      <c r="CL1247" s="222"/>
      <c r="CM1247" s="222"/>
      <c r="CN1247" s="223"/>
    </row>
    <row r="1248" spans="1:93" s="180" customFormat="1" ht="14.25" customHeight="1" x14ac:dyDescent="0.25">
      <c r="A1248" s="109"/>
      <c r="B1248" s="109"/>
      <c r="C1248" s="109"/>
      <c r="D1248" s="293">
        <v>5779105152.0799999</v>
      </c>
      <c r="E1248" s="294"/>
      <c r="F1248" s="294"/>
      <c r="G1248" s="294"/>
      <c r="H1248" s="294"/>
      <c r="I1248" s="294"/>
      <c r="J1248" s="294"/>
      <c r="K1248" s="294"/>
      <c r="L1248" s="294"/>
      <c r="M1248" s="294"/>
      <c r="N1248" s="294"/>
      <c r="O1248" s="295"/>
      <c r="P1248" s="293">
        <v>11249407643.85</v>
      </c>
      <c r="Q1248" s="294"/>
      <c r="R1248" s="294"/>
      <c r="S1248" s="294"/>
      <c r="T1248" s="294"/>
      <c r="U1248" s="294"/>
      <c r="V1248" s="294"/>
      <c r="W1248" s="294"/>
      <c r="X1248" s="294"/>
      <c r="Y1248" s="294"/>
      <c r="Z1248" s="294"/>
      <c r="AA1248" s="295"/>
      <c r="AB1248" s="293">
        <v>7432542891.7200003</v>
      </c>
      <c r="AC1248" s="294"/>
      <c r="AD1248" s="294"/>
      <c r="AE1248" s="294"/>
      <c r="AF1248" s="294"/>
      <c r="AG1248" s="294"/>
      <c r="AH1248" s="294"/>
      <c r="AI1248" s="294"/>
      <c r="AJ1248" s="294"/>
      <c r="AK1248" s="294"/>
      <c r="AL1248" s="294"/>
      <c r="AM1248" s="295"/>
      <c r="AN1248" s="293">
        <v>9876671291</v>
      </c>
      <c r="AO1248" s="294"/>
      <c r="AP1248" s="294"/>
      <c r="AQ1248" s="294"/>
      <c r="AR1248" s="294"/>
      <c r="AS1248" s="294"/>
      <c r="AT1248" s="294"/>
      <c r="AU1248" s="294"/>
      <c r="AV1248" s="294"/>
      <c r="AW1248" s="294"/>
      <c r="AX1248" s="294"/>
      <c r="AY1248" s="295"/>
      <c r="AZ1248" s="317">
        <v>3925351159</v>
      </c>
      <c r="BA1248" s="317"/>
      <c r="BB1248" s="317"/>
      <c r="BC1248" s="317"/>
      <c r="BD1248" s="317"/>
      <c r="BE1248" s="317"/>
      <c r="BF1248" s="317"/>
      <c r="BG1248" s="317"/>
      <c r="BH1248" s="317"/>
      <c r="BI1248" s="317"/>
      <c r="BJ1248" s="317"/>
      <c r="BK1248" s="317"/>
      <c r="BL1248" s="317"/>
      <c r="BM1248" s="317"/>
      <c r="BN1248" s="317"/>
      <c r="BO1248" s="317"/>
      <c r="BP1248" s="319">
        <v>1293360988</v>
      </c>
      <c r="BQ1248" s="319"/>
      <c r="BR1248" s="319"/>
      <c r="BS1248" s="319"/>
      <c r="BT1248" s="319"/>
      <c r="BU1248" s="319"/>
      <c r="BV1248" s="319"/>
      <c r="BW1248" s="319"/>
      <c r="BX1248" s="319"/>
      <c r="BY1248" s="319"/>
      <c r="BZ1248" s="319"/>
      <c r="CA1248" s="319"/>
      <c r="CB1248" s="319">
        <v>23738937524</v>
      </c>
      <c r="CC1248" s="319"/>
      <c r="CD1248" s="319"/>
      <c r="CE1248" s="319"/>
      <c r="CF1248" s="319"/>
      <c r="CG1248" s="319"/>
      <c r="CH1248" s="319"/>
      <c r="CI1248" s="319"/>
      <c r="CJ1248" s="319"/>
      <c r="CK1248" s="319"/>
      <c r="CL1248" s="319"/>
      <c r="CM1248" s="319"/>
      <c r="CN1248" s="319"/>
      <c r="CO1248" s="109"/>
    </row>
    <row r="1249" spans="1:93" ht="14.25" customHeight="1" x14ac:dyDescent="0.35">
      <c r="D1249" s="608" t="s">
        <v>826</v>
      </c>
      <c r="E1249" s="608"/>
      <c r="F1249" s="608"/>
      <c r="G1249" s="608"/>
      <c r="H1249" s="608"/>
      <c r="I1249" s="608"/>
      <c r="J1249" s="608"/>
      <c r="K1249" s="608"/>
      <c r="L1249" s="608"/>
      <c r="M1249" s="608"/>
      <c r="N1249" s="608"/>
      <c r="O1249" s="608"/>
      <c r="P1249" s="608"/>
      <c r="Q1249" s="608"/>
      <c r="R1249" s="608"/>
      <c r="S1249" s="608"/>
      <c r="T1249" s="608"/>
      <c r="U1249" s="608"/>
      <c r="V1249" s="608"/>
      <c r="W1249" s="608"/>
      <c r="X1249" s="608"/>
      <c r="Y1249" s="608"/>
      <c r="Z1249" s="608"/>
      <c r="AA1249" s="608"/>
      <c r="AB1249" s="608"/>
      <c r="AC1249" s="608"/>
      <c r="AD1249" s="608"/>
      <c r="AE1249" s="608"/>
      <c r="AF1249" s="608"/>
      <c r="AG1249" s="608"/>
      <c r="AH1249" s="608"/>
      <c r="AI1249" s="608"/>
      <c r="AJ1249" s="608"/>
      <c r="AK1249" s="608"/>
      <c r="AL1249" s="608"/>
      <c r="AM1249" s="608"/>
      <c r="AN1249" s="608"/>
      <c r="AO1249" s="608"/>
      <c r="AP1249" s="608"/>
      <c r="AQ1249" s="608"/>
      <c r="AR1249" s="608"/>
      <c r="AS1249" s="608"/>
      <c r="AT1249" s="608"/>
      <c r="AU1249" s="608"/>
      <c r="AV1249" s="608"/>
      <c r="AW1249" s="608"/>
      <c r="AX1249" s="608"/>
      <c r="AY1249" s="608"/>
      <c r="AZ1249" s="608"/>
      <c r="BA1249" s="608"/>
      <c r="BB1249" s="608"/>
      <c r="BC1249" s="608"/>
      <c r="BD1249" s="608"/>
      <c r="BE1249" s="608"/>
      <c r="BF1249" s="608"/>
      <c r="BG1249" s="608"/>
      <c r="BH1249" s="608"/>
      <c r="BI1249" s="608"/>
      <c r="BJ1249" s="608"/>
      <c r="BK1249" s="608"/>
      <c r="BL1249" s="608"/>
      <c r="BM1249" s="608"/>
      <c r="BN1249" s="608"/>
      <c r="BO1249" s="608"/>
      <c r="BP1249" s="608"/>
      <c r="BQ1249" s="608"/>
      <c r="BR1249" s="608"/>
      <c r="BS1249" s="608"/>
      <c r="BT1249" s="608"/>
      <c r="BU1249" s="608"/>
      <c r="BV1249" s="608"/>
      <c r="BW1249" s="608"/>
      <c r="BX1249" s="608"/>
      <c r="BY1249" s="608"/>
      <c r="BZ1249" s="608"/>
      <c r="CA1249" s="608"/>
      <c r="CB1249" s="608"/>
      <c r="CC1249" s="608"/>
      <c r="CD1249" s="608"/>
      <c r="CE1249" s="608"/>
      <c r="CF1249" s="608"/>
      <c r="CG1249" s="608"/>
      <c r="CH1249" s="608"/>
      <c r="CI1249" s="608"/>
      <c r="CJ1249" s="608"/>
      <c r="CK1249" s="608"/>
      <c r="CL1249" s="608"/>
      <c r="CM1249" s="608"/>
      <c r="CN1249" s="608"/>
    </row>
    <row r="1250" spans="1:93" ht="14.25" customHeight="1" x14ac:dyDescent="0.35">
      <c r="D1250" s="93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3"/>
      <c r="R1250" s="93"/>
      <c r="S1250" s="93"/>
      <c r="T1250" s="93"/>
      <c r="U1250" s="93"/>
      <c r="V1250" s="93"/>
      <c r="W1250" s="93"/>
      <c r="X1250" s="93"/>
      <c r="Y1250" s="93"/>
      <c r="Z1250" s="93"/>
      <c r="AA1250" s="93"/>
      <c r="AB1250" s="93"/>
      <c r="AC1250" s="93"/>
      <c r="AD1250" s="93"/>
      <c r="AE1250" s="93"/>
      <c r="AF1250" s="93"/>
      <c r="AG1250" s="93"/>
      <c r="AH1250" s="93"/>
      <c r="AI1250" s="93"/>
      <c r="AJ1250" s="93"/>
      <c r="AK1250" s="93"/>
      <c r="AL1250" s="93"/>
      <c r="AM1250" s="93"/>
      <c r="AN1250" s="93"/>
      <c r="AO1250" s="93"/>
      <c r="AP1250" s="93"/>
      <c r="AQ1250" s="93"/>
      <c r="AR1250" s="93"/>
      <c r="AS1250" s="93"/>
      <c r="AT1250" s="93"/>
      <c r="AU1250" s="93"/>
      <c r="AV1250" s="93"/>
      <c r="AW1250" s="93"/>
      <c r="AX1250" s="93"/>
      <c r="AY1250" s="93"/>
      <c r="AZ1250" s="93"/>
      <c r="BA1250" s="93"/>
      <c r="BB1250" s="93"/>
      <c r="BC1250" s="93"/>
      <c r="BD1250" s="93"/>
      <c r="BE1250" s="93"/>
      <c r="BF1250" s="93"/>
      <c r="BG1250" s="93"/>
      <c r="BH1250" s="93"/>
      <c r="BI1250" s="93"/>
      <c r="BJ1250" s="93"/>
      <c r="BK1250" s="93"/>
      <c r="BL1250" s="93"/>
      <c r="BM1250" s="93"/>
      <c r="BN1250" s="93"/>
      <c r="BO1250" s="93"/>
      <c r="BP1250" s="93"/>
      <c r="BQ1250" s="93"/>
      <c r="BR1250" s="93"/>
      <c r="BS1250" s="93"/>
      <c r="BT1250" s="93"/>
      <c r="BU1250" s="93"/>
      <c r="BV1250" s="93"/>
      <c r="BW1250" s="93"/>
      <c r="BX1250" s="93"/>
      <c r="BY1250" s="93"/>
      <c r="BZ1250" s="93"/>
      <c r="CA1250" s="93"/>
      <c r="CB1250" s="93"/>
      <c r="CC1250" s="93"/>
      <c r="CD1250" s="93"/>
      <c r="CE1250" s="93"/>
      <c r="CF1250" s="93"/>
      <c r="CG1250" s="93"/>
      <c r="CH1250" s="93"/>
      <c r="CI1250" s="93"/>
      <c r="CJ1250" s="93"/>
      <c r="CK1250" s="93"/>
      <c r="CL1250" s="93"/>
      <c r="CM1250" s="93"/>
      <c r="CN1250" s="93"/>
    </row>
    <row r="1251" spans="1:93" ht="14.25" customHeight="1" x14ac:dyDescent="0.35">
      <c r="D1251" s="244" t="s">
        <v>645</v>
      </c>
      <c r="E1251" s="244"/>
      <c r="F1251" s="244"/>
      <c r="G1251" s="244"/>
      <c r="H1251" s="244"/>
      <c r="I1251" s="244"/>
      <c r="J1251" s="244"/>
      <c r="K1251" s="244"/>
      <c r="L1251" s="244"/>
      <c r="M1251" s="244"/>
      <c r="N1251" s="244"/>
      <c r="O1251" s="244"/>
      <c r="P1251" s="244"/>
      <c r="Q1251" s="244"/>
      <c r="R1251" s="244"/>
      <c r="S1251" s="244"/>
      <c r="T1251" s="244"/>
      <c r="U1251" s="244"/>
      <c r="V1251" s="244"/>
      <c r="W1251" s="244"/>
      <c r="X1251" s="244"/>
      <c r="Y1251" s="244"/>
      <c r="Z1251" s="244"/>
      <c r="AA1251" s="244"/>
      <c r="AB1251" s="244"/>
      <c r="AC1251" s="244"/>
      <c r="AD1251" s="244"/>
      <c r="AE1251" s="244"/>
      <c r="AF1251" s="244"/>
      <c r="AG1251" s="244"/>
      <c r="AH1251" s="244"/>
      <c r="AI1251" s="244"/>
      <c r="AJ1251" s="244"/>
      <c r="AK1251" s="244"/>
      <c r="AL1251" s="244"/>
      <c r="AM1251" s="244"/>
      <c r="AN1251" s="244"/>
      <c r="AO1251" s="244"/>
      <c r="AP1251" s="244"/>
      <c r="AQ1251" s="244"/>
      <c r="AR1251" s="244"/>
      <c r="AS1251" s="244"/>
      <c r="AT1251" s="244"/>
      <c r="AU1251" s="244"/>
      <c r="AV1251" s="244"/>
      <c r="AW1251" s="244"/>
      <c r="AX1251" s="244"/>
      <c r="AY1251" s="244"/>
      <c r="AZ1251" s="244"/>
      <c r="BA1251" s="244"/>
      <c r="BB1251" s="244"/>
      <c r="BC1251" s="244"/>
      <c r="BD1251" s="244"/>
      <c r="BE1251" s="244"/>
      <c r="BF1251" s="244"/>
      <c r="BG1251" s="244"/>
      <c r="BH1251" s="244"/>
      <c r="BI1251" s="244"/>
      <c r="BJ1251" s="244"/>
      <c r="BK1251" s="244"/>
      <c r="BL1251" s="244"/>
      <c r="BM1251" s="244"/>
      <c r="BN1251" s="244"/>
      <c r="BO1251" s="244"/>
      <c r="BP1251" s="244"/>
      <c r="BQ1251" s="244"/>
      <c r="BR1251" s="244"/>
      <c r="BS1251" s="244"/>
      <c r="BT1251" s="244"/>
      <c r="BU1251" s="244"/>
      <c r="BV1251" s="244"/>
      <c r="BW1251" s="244"/>
      <c r="BX1251" s="244"/>
      <c r="BY1251" s="244"/>
      <c r="BZ1251" s="244"/>
      <c r="CA1251" s="244"/>
      <c r="CB1251" s="244"/>
      <c r="CC1251" s="244"/>
      <c r="CD1251" s="244"/>
      <c r="CE1251" s="244"/>
      <c r="CF1251" s="244"/>
      <c r="CG1251" s="244"/>
      <c r="CH1251" s="244"/>
      <c r="CI1251" s="244"/>
      <c r="CJ1251" s="244"/>
      <c r="CK1251" s="244"/>
      <c r="CL1251" s="244"/>
      <c r="CM1251" s="244"/>
      <c r="CN1251" s="244"/>
    </row>
    <row r="1252" spans="1:93" ht="14.25" customHeight="1" x14ac:dyDescent="0.35">
      <c r="D1252" s="125"/>
      <c r="E1252" s="125"/>
      <c r="F1252" s="125"/>
      <c r="G1252" s="125"/>
      <c r="H1252" s="125"/>
      <c r="I1252" s="125"/>
      <c r="J1252" s="125"/>
      <c r="K1252" s="125"/>
      <c r="L1252" s="125"/>
      <c r="M1252" s="125"/>
      <c r="N1252" s="125"/>
      <c r="O1252" s="125"/>
      <c r="P1252" s="125"/>
      <c r="Q1252" s="125"/>
      <c r="R1252" s="125"/>
      <c r="S1252" s="125"/>
      <c r="T1252" s="125"/>
      <c r="U1252" s="125"/>
      <c r="V1252" s="125"/>
      <c r="W1252" s="125"/>
      <c r="X1252" s="125"/>
      <c r="Y1252" s="125"/>
      <c r="Z1252" s="125"/>
      <c r="AA1252" s="125"/>
      <c r="AB1252" s="125"/>
      <c r="AC1252" s="125"/>
      <c r="AD1252" s="125"/>
      <c r="AE1252" s="125"/>
      <c r="AF1252" s="125"/>
      <c r="AG1252" s="125"/>
      <c r="AH1252" s="125"/>
      <c r="AI1252" s="125"/>
      <c r="AJ1252" s="125"/>
      <c r="AK1252" s="125"/>
      <c r="AL1252" s="125"/>
      <c r="AM1252" s="125"/>
      <c r="AN1252" s="125"/>
      <c r="AO1252" s="125"/>
      <c r="AP1252" s="125"/>
      <c r="AQ1252" s="125"/>
      <c r="AR1252" s="125"/>
      <c r="AS1252" s="125"/>
      <c r="AT1252" s="125"/>
      <c r="AU1252" s="125"/>
      <c r="AV1252" s="125"/>
      <c r="AW1252" s="125"/>
      <c r="AX1252" s="125"/>
      <c r="AY1252" s="125"/>
      <c r="AZ1252" s="125"/>
      <c r="BA1252" s="125"/>
      <c r="BB1252" s="125"/>
      <c r="BC1252" s="125"/>
      <c r="BD1252" s="125"/>
      <c r="BE1252" s="125"/>
      <c r="BF1252" s="125"/>
      <c r="BG1252" s="125"/>
      <c r="BH1252" s="125"/>
      <c r="BI1252" s="125"/>
      <c r="BJ1252" s="125"/>
      <c r="BK1252" s="125"/>
      <c r="BL1252" s="125"/>
      <c r="BM1252" s="125"/>
      <c r="BN1252" s="125"/>
      <c r="BO1252" s="125"/>
      <c r="BP1252" s="125"/>
      <c r="BQ1252" s="125"/>
      <c r="BR1252" s="125"/>
      <c r="BS1252" s="125"/>
      <c r="BT1252" s="125"/>
      <c r="BU1252" s="125"/>
      <c r="BV1252" s="125"/>
      <c r="BW1252" s="125"/>
      <c r="BX1252" s="125"/>
      <c r="BY1252" s="125"/>
      <c r="BZ1252" s="125"/>
      <c r="CA1252" s="125"/>
      <c r="CB1252" s="125"/>
      <c r="CC1252" s="125"/>
      <c r="CD1252" s="125"/>
      <c r="CE1252" s="125"/>
      <c r="CF1252" s="125"/>
      <c r="CG1252" s="125"/>
      <c r="CH1252" s="125"/>
      <c r="CI1252" s="125"/>
      <c r="CJ1252" s="125"/>
      <c r="CK1252" s="125"/>
      <c r="CL1252" s="125"/>
      <c r="CM1252" s="125"/>
      <c r="CN1252" s="125"/>
    </row>
    <row r="1253" spans="1:93" ht="14.25" customHeight="1" x14ac:dyDescent="0.35">
      <c r="D1253" s="215" t="s">
        <v>646</v>
      </c>
      <c r="E1253" s="216"/>
      <c r="F1253" s="216"/>
      <c r="G1253" s="216"/>
      <c r="H1253" s="216"/>
      <c r="I1253" s="216"/>
      <c r="J1253" s="216"/>
      <c r="K1253" s="216"/>
      <c r="L1253" s="216"/>
      <c r="M1253" s="216"/>
      <c r="N1253" s="216"/>
      <c r="O1253" s="217"/>
      <c r="P1253" s="215" t="s">
        <v>647</v>
      </c>
      <c r="Q1253" s="216"/>
      <c r="R1253" s="216"/>
      <c r="S1253" s="216"/>
      <c r="T1253" s="216"/>
      <c r="U1253" s="216"/>
      <c r="V1253" s="216"/>
      <c r="W1253" s="216"/>
      <c r="X1253" s="216"/>
      <c r="Y1253" s="216"/>
      <c r="Z1253" s="216"/>
      <c r="AA1253" s="217"/>
      <c r="AB1253" s="215" t="s">
        <v>648</v>
      </c>
      <c r="AC1253" s="216"/>
      <c r="AD1253" s="216"/>
      <c r="AE1253" s="216"/>
      <c r="AF1253" s="216"/>
      <c r="AG1253" s="216"/>
      <c r="AH1253" s="216"/>
      <c r="AI1253" s="216"/>
      <c r="AJ1253" s="216"/>
      <c r="AK1253" s="216"/>
      <c r="AL1253" s="216"/>
      <c r="AM1253" s="217"/>
      <c r="AN1253" s="215" t="s">
        <v>649</v>
      </c>
      <c r="AO1253" s="216"/>
      <c r="AP1253" s="216"/>
      <c r="AQ1253" s="216"/>
      <c r="AR1253" s="216"/>
      <c r="AS1253" s="216"/>
      <c r="AT1253" s="216"/>
      <c r="AU1253" s="216"/>
      <c r="AV1253" s="216"/>
      <c r="AW1253" s="216"/>
      <c r="AX1253" s="216"/>
      <c r="AY1253" s="217"/>
      <c r="AZ1253" s="215" t="s">
        <v>650</v>
      </c>
      <c r="BA1253" s="216"/>
      <c r="BB1253" s="216"/>
      <c r="BC1253" s="216"/>
      <c r="BD1253" s="216"/>
      <c r="BE1253" s="216"/>
      <c r="BF1253" s="216"/>
      <c r="BG1253" s="216"/>
      <c r="BH1253" s="216"/>
      <c r="BI1253" s="216"/>
      <c r="BJ1253" s="216"/>
      <c r="BK1253" s="216"/>
      <c r="BL1253" s="216"/>
      <c r="BM1253" s="216"/>
      <c r="BN1253" s="216"/>
      <c r="BO1253" s="216"/>
      <c r="BP1253" s="327" t="s">
        <v>651</v>
      </c>
      <c r="BQ1253" s="328"/>
      <c r="BR1253" s="328"/>
      <c r="BS1253" s="328"/>
      <c r="BT1253" s="328"/>
      <c r="BU1253" s="328"/>
      <c r="BV1253" s="328"/>
      <c r="BW1253" s="328"/>
      <c r="BX1253" s="328"/>
      <c r="BY1253" s="328"/>
      <c r="BZ1253" s="328"/>
      <c r="CA1253" s="329"/>
      <c r="CB1253" s="215" t="s">
        <v>652</v>
      </c>
      <c r="CC1253" s="216"/>
      <c r="CD1253" s="216"/>
      <c r="CE1253" s="216"/>
      <c r="CF1253" s="216"/>
      <c r="CG1253" s="216"/>
      <c r="CH1253" s="216"/>
      <c r="CI1253" s="216"/>
      <c r="CJ1253" s="216"/>
      <c r="CK1253" s="216"/>
      <c r="CL1253" s="216"/>
      <c r="CM1253" s="216"/>
      <c r="CN1253" s="217"/>
    </row>
    <row r="1254" spans="1:93" ht="14.25" customHeight="1" x14ac:dyDescent="0.35">
      <c r="D1254" s="221"/>
      <c r="E1254" s="222"/>
      <c r="F1254" s="222"/>
      <c r="G1254" s="222"/>
      <c r="H1254" s="222"/>
      <c r="I1254" s="222"/>
      <c r="J1254" s="222"/>
      <c r="K1254" s="222"/>
      <c r="L1254" s="222"/>
      <c r="M1254" s="222"/>
      <c r="N1254" s="222"/>
      <c r="O1254" s="223"/>
      <c r="P1254" s="221"/>
      <c r="Q1254" s="222"/>
      <c r="R1254" s="222"/>
      <c r="S1254" s="222"/>
      <c r="T1254" s="222"/>
      <c r="U1254" s="222"/>
      <c r="V1254" s="222"/>
      <c r="W1254" s="222"/>
      <c r="X1254" s="222"/>
      <c r="Y1254" s="222"/>
      <c r="Z1254" s="222"/>
      <c r="AA1254" s="223"/>
      <c r="AB1254" s="221"/>
      <c r="AC1254" s="222"/>
      <c r="AD1254" s="222"/>
      <c r="AE1254" s="222"/>
      <c r="AF1254" s="222"/>
      <c r="AG1254" s="222"/>
      <c r="AH1254" s="222"/>
      <c r="AI1254" s="222"/>
      <c r="AJ1254" s="222"/>
      <c r="AK1254" s="222"/>
      <c r="AL1254" s="222"/>
      <c r="AM1254" s="223"/>
      <c r="AN1254" s="221"/>
      <c r="AO1254" s="222"/>
      <c r="AP1254" s="222"/>
      <c r="AQ1254" s="222"/>
      <c r="AR1254" s="222"/>
      <c r="AS1254" s="222"/>
      <c r="AT1254" s="222"/>
      <c r="AU1254" s="222"/>
      <c r="AV1254" s="222"/>
      <c r="AW1254" s="222"/>
      <c r="AX1254" s="222"/>
      <c r="AY1254" s="223"/>
      <c r="AZ1254" s="221"/>
      <c r="BA1254" s="222"/>
      <c r="BB1254" s="222"/>
      <c r="BC1254" s="222"/>
      <c r="BD1254" s="222"/>
      <c r="BE1254" s="222"/>
      <c r="BF1254" s="222"/>
      <c r="BG1254" s="222"/>
      <c r="BH1254" s="222"/>
      <c r="BI1254" s="222"/>
      <c r="BJ1254" s="222"/>
      <c r="BK1254" s="222"/>
      <c r="BL1254" s="222"/>
      <c r="BM1254" s="222"/>
      <c r="BN1254" s="222"/>
      <c r="BO1254" s="222"/>
      <c r="BP1254" s="333"/>
      <c r="BQ1254" s="334"/>
      <c r="BR1254" s="334"/>
      <c r="BS1254" s="334"/>
      <c r="BT1254" s="334"/>
      <c r="BU1254" s="334"/>
      <c r="BV1254" s="334"/>
      <c r="BW1254" s="334"/>
      <c r="BX1254" s="334"/>
      <c r="BY1254" s="334"/>
      <c r="BZ1254" s="334"/>
      <c r="CA1254" s="335"/>
      <c r="CB1254" s="221"/>
      <c r="CC1254" s="222"/>
      <c r="CD1254" s="222"/>
      <c r="CE1254" s="222"/>
      <c r="CF1254" s="222"/>
      <c r="CG1254" s="222"/>
      <c r="CH1254" s="222"/>
      <c r="CI1254" s="222"/>
      <c r="CJ1254" s="222"/>
      <c r="CK1254" s="222"/>
      <c r="CL1254" s="222"/>
      <c r="CM1254" s="222"/>
      <c r="CN1254" s="223"/>
    </row>
    <row r="1255" spans="1:93" s="180" customFormat="1" ht="14.25" customHeight="1" x14ac:dyDescent="0.25">
      <c r="A1255" s="109"/>
      <c r="B1255" s="109"/>
      <c r="C1255" s="109"/>
      <c r="D1255" s="248">
        <v>1187214684</v>
      </c>
      <c r="E1255" s="225"/>
      <c r="F1255" s="225"/>
      <c r="G1255" s="225"/>
      <c r="H1255" s="225"/>
      <c r="I1255" s="225"/>
      <c r="J1255" s="225"/>
      <c r="K1255" s="225"/>
      <c r="L1255" s="225"/>
      <c r="M1255" s="225"/>
      <c r="N1255" s="225"/>
      <c r="O1255" s="226"/>
      <c r="P1255" s="248">
        <v>6278298828</v>
      </c>
      <c r="Q1255" s="225"/>
      <c r="R1255" s="225"/>
      <c r="S1255" s="225"/>
      <c r="T1255" s="225"/>
      <c r="U1255" s="225"/>
      <c r="V1255" s="225"/>
      <c r="W1255" s="225"/>
      <c r="X1255" s="225"/>
      <c r="Y1255" s="225"/>
      <c r="Z1255" s="225"/>
      <c r="AA1255" s="226"/>
      <c r="AB1255" s="293">
        <v>99359028</v>
      </c>
      <c r="AC1255" s="294"/>
      <c r="AD1255" s="294"/>
      <c r="AE1255" s="294"/>
      <c r="AF1255" s="294"/>
      <c r="AG1255" s="294"/>
      <c r="AH1255" s="294"/>
      <c r="AI1255" s="294"/>
      <c r="AJ1255" s="294"/>
      <c r="AK1255" s="294"/>
      <c r="AL1255" s="294"/>
      <c r="AM1255" s="295"/>
      <c r="AN1255" s="248">
        <v>90751619.620000005</v>
      </c>
      <c r="AO1255" s="225"/>
      <c r="AP1255" s="225"/>
      <c r="AQ1255" s="225"/>
      <c r="AR1255" s="225"/>
      <c r="AS1255" s="225"/>
      <c r="AT1255" s="225"/>
      <c r="AU1255" s="225"/>
      <c r="AV1255" s="225"/>
      <c r="AW1255" s="225"/>
      <c r="AX1255" s="225"/>
      <c r="AY1255" s="226"/>
      <c r="AZ1255" s="249">
        <v>327508016</v>
      </c>
      <c r="BA1255" s="213"/>
      <c r="BB1255" s="213"/>
      <c r="BC1255" s="213"/>
      <c r="BD1255" s="213"/>
      <c r="BE1255" s="213"/>
      <c r="BF1255" s="213"/>
      <c r="BG1255" s="213"/>
      <c r="BH1255" s="213"/>
      <c r="BI1255" s="213"/>
      <c r="BJ1255" s="213"/>
      <c r="BK1255" s="213"/>
      <c r="BL1255" s="213"/>
      <c r="BM1255" s="213"/>
      <c r="BN1255" s="213"/>
      <c r="BO1255" s="213"/>
      <c r="BP1255" s="319">
        <v>1250980091.97</v>
      </c>
      <c r="BQ1255" s="319"/>
      <c r="BR1255" s="319"/>
      <c r="BS1255" s="319"/>
      <c r="BT1255" s="319"/>
      <c r="BU1255" s="319"/>
      <c r="BV1255" s="319"/>
      <c r="BW1255" s="319"/>
      <c r="BX1255" s="319"/>
      <c r="BY1255" s="319"/>
      <c r="BZ1255" s="319"/>
      <c r="CA1255" s="319"/>
      <c r="CB1255" s="337">
        <v>671249403</v>
      </c>
      <c r="CC1255" s="206"/>
      <c r="CD1255" s="206"/>
      <c r="CE1255" s="206"/>
      <c r="CF1255" s="206"/>
      <c r="CG1255" s="206"/>
      <c r="CH1255" s="206"/>
      <c r="CI1255" s="206"/>
      <c r="CJ1255" s="206"/>
      <c r="CK1255" s="206"/>
      <c r="CL1255" s="206"/>
      <c r="CM1255" s="206"/>
      <c r="CN1255" s="206"/>
      <c r="CO1255" s="109"/>
    </row>
    <row r="1256" spans="1:93" ht="14.25" customHeight="1" x14ac:dyDescent="0.35">
      <c r="D1256" s="608" t="s">
        <v>826</v>
      </c>
      <c r="E1256" s="608"/>
      <c r="F1256" s="608"/>
      <c r="G1256" s="608"/>
      <c r="H1256" s="608"/>
      <c r="I1256" s="608"/>
      <c r="J1256" s="608"/>
      <c r="K1256" s="608"/>
      <c r="L1256" s="608"/>
      <c r="M1256" s="608"/>
      <c r="N1256" s="608"/>
      <c r="O1256" s="608"/>
      <c r="P1256" s="608"/>
      <c r="Q1256" s="608"/>
      <c r="R1256" s="608"/>
      <c r="S1256" s="608"/>
      <c r="T1256" s="608"/>
      <c r="U1256" s="608"/>
      <c r="V1256" s="608"/>
      <c r="W1256" s="608"/>
      <c r="X1256" s="608"/>
      <c r="Y1256" s="608"/>
      <c r="Z1256" s="608"/>
      <c r="AA1256" s="608"/>
      <c r="AB1256" s="608"/>
      <c r="AC1256" s="608"/>
      <c r="AD1256" s="608"/>
      <c r="AE1256" s="608"/>
      <c r="AF1256" s="608"/>
      <c r="AG1256" s="608"/>
      <c r="AH1256" s="608"/>
      <c r="AI1256" s="608"/>
      <c r="AJ1256" s="608"/>
      <c r="AK1256" s="608"/>
      <c r="AL1256" s="608"/>
      <c r="AM1256" s="608"/>
      <c r="AN1256" s="608"/>
      <c r="AO1256" s="608"/>
      <c r="AP1256" s="608"/>
      <c r="AQ1256" s="608"/>
      <c r="AR1256" s="608"/>
      <c r="AS1256" s="608"/>
      <c r="AT1256" s="608"/>
      <c r="AU1256" s="608"/>
      <c r="AV1256" s="608"/>
      <c r="AW1256" s="608"/>
      <c r="AX1256" s="608"/>
      <c r="AY1256" s="608"/>
      <c r="AZ1256" s="608"/>
      <c r="BA1256" s="608"/>
      <c r="BB1256" s="608"/>
      <c r="BC1256" s="608"/>
      <c r="BD1256" s="608"/>
      <c r="BE1256" s="608"/>
      <c r="BF1256" s="608"/>
      <c r="BG1256" s="608"/>
      <c r="BH1256" s="608"/>
      <c r="BI1256" s="608"/>
      <c r="BJ1256" s="608"/>
      <c r="BK1256" s="608"/>
      <c r="BL1256" s="608"/>
      <c r="BM1256" s="608"/>
      <c r="BN1256" s="608"/>
      <c r="BO1256" s="608"/>
      <c r="BP1256" s="608"/>
      <c r="BQ1256" s="608"/>
      <c r="BR1256" s="608"/>
      <c r="BS1256" s="608"/>
      <c r="BT1256" s="608"/>
      <c r="BU1256" s="608"/>
      <c r="BV1256" s="608"/>
      <c r="BW1256" s="608"/>
      <c r="BX1256" s="608"/>
      <c r="BY1256" s="608"/>
      <c r="BZ1256" s="608"/>
      <c r="CA1256" s="608"/>
      <c r="CB1256" s="608"/>
      <c r="CC1256" s="608"/>
      <c r="CD1256" s="608"/>
      <c r="CE1256" s="608"/>
      <c r="CF1256" s="608"/>
      <c r="CG1256" s="608"/>
      <c r="CH1256" s="608"/>
      <c r="CI1256" s="608"/>
      <c r="CJ1256" s="608"/>
      <c r="CK1256" s="608"/>
      <c r="CL1256" s="608"/>
      <c r="CM1256" s="608"/>
      <c r="CN1256" s="608"/>
    </row>
    <row r="1257" spans="1:93" ht="14.25" customHeight="1" x14ac:dyDescent="0.35">
      <c r="D1257" s="93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3"/>
      <c r="R1257" s="93"/>
      <c r="S1257" s="93"/>
      <c r="T1257" s="93"/>
      <c r="U1257" s="93"/>
      <c r="V1257" s="93"/>
      <c r="W1257" s="93"/>
      <c r="X1257" s="93"/>
      <c r="Y1257" s="93"/>
      <c r="Z1257" s="93"/>
      <c r="AA1257" s="93"/>
      <c r="AB1257" s="93"/>
      <c r="AC1257" s="93"/>
      <c r="AD1257" s="93"/>
      <c r="AE1257" s="93"/>
      <c r="AF1257" s="93"/>
      <c r="AG1257" s="93"/>
      <c r="AH1257" s="93"/>
      <c r="AI1257" s="93"/>
      <c r="AJ1257" s="93"/>
      <c r="AK1257" s="93"/>
      <c r="AL1257" s="93"/>
      <c r="AM1257" s="93"/>
      <c r="AN1257" s="93"/>
      <c r="AO1257" s="93"/>
      <c r="AP1257" s="93"/>
      <c r="AQ1257" s="93"/>
      <c r="AR1257" s="93"/>
      <c r="AS1257" s="93"/>
      <c r="AT1257" s="93"/>
      <c r="AU1257" s="93"/>
      <c r="AV1257" s="93"/>
      <c r="AW1257" s="93"/>
      <c r="AX1257" s="93"/>
      <c r="AY1257" s="93"/>
      <c r="AZ1257" s="93"/>
      <c r="BA1257" s="93"/>
      <c r="BB1257" s="93"/>
      <c r="BC1257" s="93"/>
      <c r="BD1257" s="93"/>
      <c r="BE1257" s="93"/>
      <c r="BF1257" s="93"/>
      <c r="BG1257" s="93"/>
      <c r="BH1257" s="93"/>
      <c r="BI1257" s="93"/>
      <c r="BJ1257" s="93"/>
      <c r="BK1257" s="93"/>
      <c r="BL1257" s="93"/>
      <c r="BM1257" s="93"/>
      <c r="BN1257" s="93"/>
      <c r="BO1257" s="93"/>
      <c r="BP1257" s="93"/>
      <c r="BQ1257" s="93"/>
      <c r="BR1257" s="93"/>
      <c r="BS1257" s="93"/>
      <c r="BT1257" s="93"/>
      <c r="BU1257" s="93"/>
      <c r="BV1257" s="93"/>
      <c r="BW1257" s="93"/>
      <c r="BX1257" s="93"/>
      <c r="BY1257" s="93"/>
      <c r="BZ1257" s="93"/>
      <c r="CA1257" s="93"/>
      <c r="CB1257" s="93"/>
      <c r="CC1257" s="93"/>
      <c r="CD1257" s="93"/>
      <c r="CE1257" s="93"/>
      <c r="CF1257" s="93"/>
      <c r="CG1257" s="93"/>
      <c r="CH1257" s="93"/>
      <c r="CI1257" s="93"/>
      <c r="CJ1257" s="93"/>
      <c r="CK1257" s="93"/>
      <c r="CL1257" s="93"/>
      <c r="CM1257" s="93"/>
      <c r="CN1257" s="93"/>
    </row>
    <row r="1258" spans="1:93" ht="14.25" customHeight="1" x14ac:dyDescent="0.35">
      <c r="D1258" s="117" t="s">
        <v>667</v>
      </c>
      <c r="E1258" s="117"/>
      <c r="F1258" s="117"/>
      <c r="G1258" s="117"/>
      <c r="H1258" s="117"/>
      <c r="I1258" s="117"/>
      <c r="J1258" s="117"/>
      <c r="K1258" s="117"/>
      <c r="L1258" s="117"/>
      <c r="M1258" s="117"/>
      <c r="N1258" s="117"/>
      <c r="O1258" s="117"/>
      <c r="P1258" s="117"/>
      <c r="Q1258" s="117"/>
      <c r="R1258" s="117"/>
      <c r="S1258" s="117"/>
      <c r="T1258" s="117"/>
      <c r="U1258" s="117"/>
      <c r="V1258" s="117"/>
      <c r="W1258" s="117"/>
      <c r="X1258" s="117"/>
      <c r="Y1258" s="117"/>
      <c r="Z1258" s="117"/>
      <c r="AA1258" s="117"/>
      <c r="AB1258" s="117"/>
      <c r="AC1258" s="117"/>
      <c r="AD1258" s="117"/>
      <c r="AE1258" s="117"/>
      <c r="AF1258" s="117"/>
      <c r="AG1258" s="117"/>
      <c r="AH1258" s="117"/>
      <c r="AI1258" s="117"/>
      <c r="AJ1258" s="117"/>
      <c r="AK1258" s="117"/>
      <c r="AL1258" s="117"/>
      <c r="AM1258" s="117"/>
      <c r="AN1258" s="117"/>
      <c r="AO1258" s="117"/>
      <c r="AP1258" s="117"/>
      <c r="AQ1258" s="117"/>
      <c r="AR1258" s="117"/>
      <c r="AS1258" s="117"/>
      <c r="AT1258" s="117"/>
      <c r="AU1258" s="117"/>
      <c r="AV1258" s="117"/>
      <c r="AW1258" s="117"/>
      <c r="AX1258" s="117"/>
      <c r="AY1258" s="117"/>
      <c r="AZ1258" s="117"/>
      <c r="BA1258" s="117"/>
      <c r="BB1258" s="117"/>
      <c r="BC1258" s="117"/>
      <c r="BD1258" s="117"/>
      <c r="BE1258" s="117"/>
      <c r="BF1258" s="117"/>
      <c r="BG1258" s="117"/>
      <c r="BH1258" s="117"/>
      <c r="BI1258" s="117"/>
      <c r="BJ1258" s="117"/>
      <c r="BK1258" s="117"/>
      <c r="BL1258" s="117"/>
      <c r="BM1258" s="117"/>
      <c r="BN1258" s="117"/>
      <c r="BO1258" s="117"/>
      <c r="BP1258" s="117"/>
      <c r="BQ1258" s="117"/>
      <c r="BR1258" s="117"/>
      <c r="BS1258" s="117"/>
      <c r="BT1258" s="117"/>
      <c r="BU1258" s="117"/>
      <c r="BV1258" s="117"/>
      <c r="BW1258" s="117"/>
      <c r="BX1258" s="117"/>
      <c r="BY1258" s="117"/>
      <c r="BZ1258" s="117"/>
      <c r="CA1258" s="117"/>
      <c r="CB1258" s="117"/>
      <c r="CC1258" s="117"/>
      <c r="CD1258" s="117"/>
      <c r="CE1258" s="117"/>
      <c r="CF1258" s="117"/>
      <c r="CG1258" s="117"/>
      <c r="CH1258" s="117"/>
      <c r="CI1258" s="117"/>
      <c r="CJ1258" s="117"/>
      <c r="CK1258" s="117"/>
      <c r="CL1258" s="117"/>
      <c r="CM1258" s="117"/>
      <c r="CN1258" s="117"/>
    </row>
    <row r="1259" spans="1:93" ht="14.25" customHeight="1" x14ac:dyDescent="0.35">
      <c r="D1259" s="117"/>
      <c r="E1259" s="117"/>
      <c r="F1259" s="117"/>
      <c r="G1259" s="117"/>
      <c r="H1259" s="117"/>
      <c r="I1259" s="117"/>
      <c r="J1259" s="117"/>
      <c r="K1259" s="117"/>
      <c r="L1259" s="117"/>
      <c r="M1259" s="117"/>
      <c r="N1259" s="117"/>
      <c r="O1259" s="117"/>
      <c r="P1259" s="117"/>
      <c r="Q1259" s="117"/>
      <c r="R1259" s="117"/>
      <c r="S1259" s="117"/>
      <c r="T1259" s="117"/>
      <c r="U1259" s="117"/>
      <c r="V1259" s="117"/>
      <c r="W1259" s="117"/>
      <c r="X1259" s="117"/>
      <c r="Y1259" s="117"/>
      <c r="Z1259" s="117"/>
      <c r="AA1259" s="117"/>
      <c r="AB1259" s="117"/>
      <c r="AC1259" s="117"/>
      <c r="AD1259" s="117"/>
      <c r="AE1259" s="117"/>
      <c r="AF1259" s="117"/>
      <c r="AG1259" s="117"/>
      <c r="AH1259" s="117"/>
      <c r="AI1259" s="117"/>
      <c r="AJ1259" s="117"/>
      <c r="AK1259" s="117"/>
      <c r="AL1259" s="117"/>
      <c r="AM1259" s="117"/>
      <c r="AN1259" s="117"/>
      <c r="AO1259" s="117"/>
      <c r="AP1259" s="117"/>
      <c r="AQ1259" s="117"/>
      <c r="AR1259" s="117"/>
      <c r="AS1259" s="117"/>
      <c r="AT1259" s="117"/>
      <c r="AU1259" s="117"/>
      <c r="AV1259" s="117"/>
      <c r="AW1259" s="117"/>
      <c r="AX1259" s="117"/>
      <c r="AY1259" s="117"/>
      <c r="AZ1259" s="117"/>
      <c r="BA1259" s="117"/>
      <c r="BB1259" s="117"/>
      <c r="BC1259" s="117"/>
      <c r="BD1259" s="117"/>
      <c r="BE1259" s="117"/>
      <c r="BF1259" s="117"/>
      <c r="BG1259" s="117"/>
      <c r="BH1259" s="117"/>
      <c r="BI1259" s="117"/>
      <c r="BJ1259" s="117"/>
      <c r="BK1259" s="117"/>
      <c r="BL1259" s="117"/>
      <c r="BM1259" s="117"/>
      <c r="BN1259" s="117"/>
      <c r="BO1259" s="117"/>
      <c r="BP1259" s="117"/>
      <c r="BQ1259" s="117"/>
      <c r="BR1259" s="117"/>
      <c r="BS1259" s="117"/>
      <c r="BT1259" s="117"/>
      <c r="BU1259" s="117"/>
      <c r="BV1259" s="117"/>
      <c r="BW1259" s="117"/>
      <c r="BX1259" s="117"/>
      <c r="BY1259" s="117"/>
      <c r="BZ1259" s="117"/>
      <c r="CA1259" s="117"/>
      <c r="CB1259" s="117"/>
      <c r="CC1259" s="117"/>
      <c r="CD1259" s="117"/>
      <c r="CE1259" s="117"/>
      <c r="CF1259" s="117"/>
      <c r="CG1259" s="117"/>
      <c r="CH1259" s="117"/>
      <c r="CI1259" s="117"/>
      <c r="CJ1259" s="117"/>
      <c r="CK1259" s="117"/>
      <c r="CL1259" s="117"/>
      <c r="CM1259" s="117"/>
      <c r="CN1259" s="117"/>
    </row>
    <row r="1260" spans="1:93" ht="14.25" customHeight="1" x14ac:dyDescent="0.35"/>
    <row r="1261" spans="1:93" ht="14.25" customHeight="1" x14ac:dyDescent="0.35">
      <c r="D1261" s="252" t="s">
        <v>666</v>
      </c>
      <c r="E1261" s="252"/>
      <c r="F1261" s="252"/>
      <c r="G1261" s="252"/>
      <c r="H1261" s="252"/>
      <c r="I1261" s="252"/>
      <c r="J1261" s="252"/>
      <c r="K1261" s="252"/>
      <c r="L1261" s="252"/>
      <c r="M1261" s="252"/>
      <c r="N1261" s="252"/>
      <c r="O1261" s="252"/>
      <c r="P1261" s="252"/>
      <c r="Q1261" s="252"/>
      <c r="R1261" s="252"/>
      <c r="S1261" s="252"/>
      <c r="T1261" s="252"/>
      <c r="U1261" s="252"/>
      <c r="V1261" s="252"/>
      <c r="W1261" s="252"/>
      <c r="X1261" s="252"/>
      <c r="Y1261" s="252"/>
      <c r="Z1261" s="252"/>
      <c r="AA1261" s="252"/>
      <c r="AB1261" s="252"/>
      <c r="AC1261" s="252"/>
      <c r="AD1261" s="252"/>
      <c r="AE1261" s="252"/>
      <c r="AF1261" s="252"/>
      <c r="AG1261" s="252"/>
      <c r="AH1261" s="252"/>
      <c r="AI1261" s="252"/>
      <c r="AJ1261" s="252"/>
      <c r="AK1261" s="252"/>
      <c r="AL1261" s="252"/>
      <c r="AM1261" s="252"/>
      <c r="AN1261" s="252"/>
      <c r="AO1261" s="252"/>
      <c r="AP1261" s="252"/>
      <c r="AQ1261" s="252"/>
      <c r="AR1261" s="252"/>
      <c r="AS1261" s="252"/>
      <c r="AT1261" s="252"/>
      <c r="AV1261" s="252" t="s">
        <v>659</v>
      </c>
      <c r="AW1261" s="252"/>
      <c r="AX1261" s="252"/>
      <c r="AY1261" s="252"/>
      <c r="AZ1261" s="252"/>
      <c r="BA1261" s="252"/>
      <c r="BB1261" s="252"/>
      <c r="BC1261" s="252"/>
      <c r="BD1261" s="252"/>
      <c r="BE1261" s="252"/>
      <c r="BF1261" s="252"/>
      <c r="BG1261" s="252"/>
      <c r="BH1261" s="252"/>
      <c r="BI1261" s="252"/>
      <c r="BJ1261" s="252"/>
      <c r="BK1261" s="252"/>
      <c r="BL1261" s="252"/>
      <c r="BM1261" s="252"/>
      <c r="BN1261" s="252"/>
      <c r="BO1261" s="252"/>
      <c r="BP1261" s="252"/>
      <c r="BQ1261" s="252"/>
      <c r="BR1261" s="252"/>
      <c r="BS1261" s="252"/>
      <c r="BT1261" s="252"/>
      <c r="BU1261" s="252"/>
      <c r="BV1261" s="252"/>
      <c r="BW1261" s="252"/>
      <c r="BX1261" s="252"/>
      <c r="BY1261" s="252"/>
      <c r="BZ1261" s="252"/>
      <c r="CA1261" s="252"/>
      <c r="CB1261" s="252"/>
      <c r="CC1261" s="252"/>
      <c r="CD1261" s="252"/>
      <c r="CE1261" s="252"/>
      <c r="CF1261" s="252"/>
      <c r="CG1261" s="252"/>
      <c r="CH1261" s="252"/>
      <c r="CI1261" s="252"/>
      <c r="CJ1261" s="252"/>
      <c r="CK1261" s="252"/>
      <c r="CL1261" s="252"/>
      <c r="CM1261" s="252"/>
      <c r="CN1261" s="252"/>
    </row>
    <row r="1262" spans="1:93" ht="14.25" customHeight="1" x14ac:dyDescent="0.35">
      <c r="D1262" s="252"/>
      <c r="E1262" s="252"/>
      <c r="F1262" s="252"/>
      <c r="G1262" s="252"/>
      <c r="H1262" s="252"/>
      <c r="I1262" s="252"/>
      <c r="J1262" s="252"/>
      <c r="K1262" s="252"/>
      <c r="L1262" s="252"/>
      <c r="M1262" s="252"/>
      <c r="N1262" s="252"/>
      <c r="O1262" s="252"/>
      <c r="P1262" s="252"/>
      <c r="Q1262" s="252"/>
      <c r="R1262" s="252"/>
      <c r="S1262" s="252"/>
      <c r="T1262" s="252"/>
      <c r="U1262" s="252"/>
      <c r="V1262" s="252"/>
      <c r="W1262" s="252"/>
      <c r="X1262" s="252"/>
      <c r="Y1262" s="252"/>
      <c r="Z1262" s="252"/>
      <c r="AA1262" s="252"/>
      <c r="AB1262" s="252"/>
      <c r="AC1262" s="252"/>
      <c r="AD1262" s="252"/>
      <c r="AE1262" s="252"/>
      <c r="AF1262" s="252"/>
      <c r="AG1262" s="252"/>
      <c r="AH1262" s="252"/>
      <c r="AI1262" s="252"/>
      <c r="AJ1262" s="252"/>
      <c r="AK1262" s="252"/>
      <c r="AL1262" s="252"/>
      <c r="AM1262" s="252"/>
      <c r="AN1262" s="252"/>
      <c r="AO1262" s="252"/>
      <c r="AP1262" s="252"/>
      <c r="AQ1262" s="252"/>
      <c r="AR1262" s="252"/>
      <c r="AS1262" s="252"/>
      <c r="AT1262" s="252"/>
      <c r="AV1262" s="252"/>
      <c r="AW1262" s="252"/>
      <c r="AX1262" s="252"/>
      <c r="AY1262" s="252"/>
      <c r="AZ1262" s="252"/>
      <c r="BA1262" s="252"/>
      <c r="BB1262" s="252"/>
      <c r="BC1262" s="252"/>
      <c r="BD1262" s="252"/>
      <c r="BE1262" s="252"/>
      <c r="BF1262" s="252"/>
      <c r="BG1262" s="252"/>
      <c r="BH1262" s="252"/>
      <c r="BI1262" s="252"/>
      <c r="BJ1262" s="252"/>
      <c r="BK1262" s="252"/>
      <c r="BL1262" s="252"/>
      <c r="BM1262" s="252"/>
      <c r="BN1262" s="252"/>
      <c r="BO1262" s="252"/>
      <c r="BP1262" s="252"/>
      <c r="BQ1262" s="252"/>
      <c r="BR1262" s="252"/>
      <c r="BS1262" s="252"/>
      <c r="BT1262" s="252"/>
      <c r="BU1262" s="252"/>
      <c r="BV1262" s="252"/>
      <c r="BW1262" s="252"/>
      <c r="BX1262" s="252"/>
      <c r="BY1262" s="252"/>
      <c r="BZ1262" s="252"/>
      <c r="CA1262" s="252"/>
      <c r="CB1262" s="252"/>
      <c r="CC1262" s="252"/>
      <c r="CD1262" s="252"/>
      <c r="CE1262" s="252"/>
      <c r="CF1262" s="252"/>
      <c r="CG1262" s="252"/>
      <c r="CH1262" s="252"/>
      <c r="CI1262" s="252"/>
      <c r="CJ1262" s="252"/>
      <c r="CK1262" s="252"/>
      <c r="CL1262" s="252"/>
      <c r="CM1262" s="252"/>
      <c r="CN1262" s="252"/>
    </row>
    <row r="1263" spans="1:93" ht="14.25" customHeight="1" x14ac:dyDescent="0.35">
      <c r="D1263" s="125"/>
      <c r="E1263" s="125"/>
      <c r="F1263" s="125"/>
      <c r="G1263" s="125"/>
      <c r="H1263" s="125"/>
      <c r="I1263" s="125"/>
      <c r="J1263" s="125"/>
      <c r="K1263" s="125"/>
      <c r="L1263" s="125"/>
      <c r="M1263" s="125"/>
      <c r="N1263" s="125"/>
      <c r="O1263" s="125"/>
      <c r="P1263" s="125"/>
      <c r="Q1263" s="125"/>
      <c r="R1263" s="125"/>
      <c r="S1263" s="125"/>
      <c r="T1263" s="125"/>
      <c r="U1263" s="125"/>
      <c r="V1263" s="125"/>
      <c r="W1263" s="125"/>
      <c r="X1263" s="125"/>
      <c r="Y1263" s="125"/>
      <c r="Z1263" s="125"/>
      <c r="AA1263" s="125"/>
      <c r="AB1263" s="125"/>
      <c r="AC1263" s="125"/>
      <c r="AD1263" s="125"/>
      <c r="AE1263" s="125"/>
      <c r="AF1263" s="125"/>
      <c r="AG1263" s="125"/>
      <c r="AH1263" s="125"/>
      <c r="AI1263" s="125"/>
      <c r="AJ1263" s="125"/>
      <c r="AK1263" s="125"/>
      <c r="AL1263" s="125"/>
      <c r="AM1263" s="125"/>
      <c r="AN1263" s="125"/>
      <c r="AO1263" s="125"/>
      <c r="AP1263" s="125"/>
      <c r="AQ1263" s="125"/>
      <c r="AR1263" s="125"/>
      <c r="AS1263" s="125"/>
      <c r="AT1263" s="125"/>
      <c r="AV1263" s="252"/>
      <c r="AW1263" s="252"/>
      <c r="AX1263" s="252"/>
      <c r="AY1263" s="252"/>
      <c r="AZ1263" s="252"/>
      <c r="BA1263" s="252"/>
      <c r="BB1263" s="252"/>
      <c r="BC1263" s="252"/>
      <c r="BD1263" s="252"/>
      <c r="BE1263" s="252"/>
      <c r="BF1263" s="252"/>
      <c r="BG1263" s="252"/>
      <c r="BH1263" s="252"/>
      <c r="BI1263" s="252"/>
      <c r="BJ1263" s="252"/>
      <c r="BK1263" s="252"/>
      <c r="BL1263" s="252"/>
      <c r="BM1263" s="252"/>
      <c r="BN1263" s="252"/>
      <c r="BO1263" s="252"/>
      <c r="BP1263" s="252"/>
      <c r="BQ1263" s="252"/>
      <c r="BR1263" s="252"/>
      <c r="BS1263" s="252"/>
      <c r="BT1263" s="252"/>
      <c r="BU1263" s="252"/>
      <c r="BV1263" s="252"/>
      <c r="BW1263" s="252"/>
      <c r="BX1263" s="252"/>
      <c r="BY1263" s="252"/>
      <c r="BZ1263" s="252"/>
      <c r="CA1263" s="252"/>
      <c r="CB1263" s="252"/>
      <c r="CC1263" s="252"/>
      <c r="CD1263" s="252"/>
      <c r="CE1263" s="252"/>
      <c r="CF1263" s="252"/>
      <c r="CG1263" s="252"/>
      <c r="CH1263" s="252"/>
      <c r="CI1263" s="252"/>
      <c r="CJ1263" s="252"/>
      <c r="CK1263" s="252"/>
      <c r="CL1263" s="252"/>
      <c r="CM1263" s="252"/>
      <c r="CN1263" s="252"/>
    </row>
    <row r="1264" spans="1:93" ht="14.25" customHeight="1" x14ac:dyDescent="0.35">
      <c r="D1264" s="215" t="s">
        <v>653</v>
      </c>
      <c r="E1264" s="216"/>
      <c r="F1264" s="216"/>
      <c r="G1264" s="216"/>
      <c r="H1264" s="216"/>
      <c r="I1264" s="216"/>
      <c r="J1264" s="216"/>
      <c r="K1264" s="216"/>
      <c r="L1264" s="216"/>
      <c r="M1264" s="216"/>
      <c r="N1264" s="216"/>
      <c r="O1264" s="216"/>
      <c r="P1264" s="216"/>
      <c r="Q1264" s="217"/>
      <c r="R1264" s="215" t="s">
        <v>654</v>
      </c>
      <c r="S1264" s="216"/>
      <c r="T1264" s="216"/>
      <c r="U1264" s="216"/>
      <c r="V1264" s="216"/>
      <c r="W1264" s="216"/>
      <c r="X1264" s="216"/>
      <c r="Y1264" s="216"/>
      <c r="Z1264" s="216"/>
      <c r="AA1264" s="216"/>
      <c r="AB1264" s="216"/>
      <c r="AC1264" s="216"/>
      <c r="AD1264" s="216"/>
      <c r="AE1264" s="217"/>
      <c r="AF1264" s="215" t="s">
        <v>655</v>
      </c>
      <c r="AG1264" s="216"/>
      <c r="AH1264" s="216"/>
      <c r="AI1264" s="216"/>
      <c r="AJ1264" s="216"/>
      <c r="AK1264" s="216"/>
      <c r="AL1264" s="216"/>
      <c r="AM1264" s="216"/>
      <c r="AN1264" s="216"/>
      <c r="AO1264" s="216"/>
      <c r="AP1264" s="216"/>
      <c r="AQ1264" s="216"/>
      <c r="AR1264" s="216"/>
      <c r="AS1264" s="216"/>
      <c r="AT1264" s="217"/>
      <c r="AV1264" s="215" t="s">
        <v>653</v>
      </c>
      <c r="AW1264" s="216"/>
      <c r="AX1264" s="216"/>
      <c r="AY1264" s="216"/>
      <c r="AZ1264" s="216"/>
      <c r="BA1264" s="216"/>
      <c r="BB1264" s="216"/>
      <c r="BC1264" s="216"/>
      <c r="BD1264" s="216"/>
      <c r="BE1264" s="216"/>
      <c r="BF1264" s="216"/>
      <c r="BG1264" s="216"/>
      <c r="BH1264" s="216"/>
      <c r="BI1264" s="216"/>
      <c r="BJ1264" s="215" t="s">
        <v>654</v>
      </c>
      <c r="BK1264" s="216"/>
      <c r="BL1264" s="216"/>
      <c r="BM1264" s="216"/>
      <c r="BN1264" s="216"/>
      <c r="BO1264" s="216"/>
      <c r="BP1264" s="216"/>
      <c r="BQ1264" s="216"/>
      <c r="BR1264" s="216"/>
      <c r="BS1264" s="216"/>
      <c r="BT1264" s="216"/>
      <c r="BU1264" s="216"/>
      <c r="BV1264" s="216"/>
      <c r="BW1264" s="216"/>
      <c r="BX1264" s="197" t="s">
        <v>655</v>
      </c>
      <c r="BY1264" s="197"/>
      <c r="BZ1264" s="197"/>
      <c r="CA1264" s="197"/>
      <c r="CB1264" s="197"/>
      <c r="CC1264" s="197"/>
      <c r="CD1264" s="197"/>
      <c r="CE1264" s="197"/>
      <c r="CF1264" s="197"/>
      <c r="CG1264" s="197"/>
      <c r="CH1264" s="197"/>
      <c r="CI1264" s="197"/>
      <c r="CJ1264" s="197"/>
      <c r="CK1264" s="197"/>
      <c r="CL1264" s="197"/>
      <c r="CM1264" s="197"/>
      <c r="CN1264" s="197"/>
    </row>
    <row r="1265" spans="4:147" ht="14.25" customHeight="1" x14ac:dyDescent="0.35">
      <c r="D1265" s="221"/>
      <c r="E1265" s="222"/>
      <c r="F1265" s="222"/>
      <c r="G1265" s="222"/>
      <c r="H1265" s="222"/>
      <c r="I1265" s="222"/>
      <c r="J1265" s="222"/>
      <c r="K1265" s="222"/>
      <c r="L1265" s="222"/>
      <c r="M1265" s="222"/>
      <c r="N1265" s="222"/>
      <c r="O1265" s="222"/>
      <c r="P1265" s="222"/>
      <c r="Q1265" s="223"/>
      <c r="R1265" s="221"/>
      <c r="S1265" s="222"/>
      <c r="T1265" s="222"/>
      <c r="U1265" s="222"/>
      <c r="V1265" s="222"/>
      <c r="W1265" s="222"/>
      <c r="X1265" s="222"/>
      <c r="Y1265" s="222"/>
      <c r="Z1265" s="222"/>
      <c r="AA1265" s="222"/>
      <c r="AB1265" s="222"/>
      <c r="AC1265" s="222"/>
      <c r="AD1265" s="222"/>
      <c r="AE1265" s="223"/>
      <c r="AF1265" s="221"/>
      <c r="AG1265" s="222"/>
      <c r="AH1265" s="222"/>
      <c r="AI1265" s="222"/>
      <c r="AJ1265" s="222"/>
      <c r="AK1265" s="222"/>
      <c r="AL1265" s="222"/>
      <c r="AM1265" s="222"/>
      <c r="AN1265" s="222"/>
      <c r="AO1265" s="222"/>
      <c r="AP1265" s="222"/>
      <c r="AQ1265" s="222"/>
      <c r="AR1265" s="222"/>
      <c r="AS1265" s="222"/>
      <c r="AT1265" s="223"/>
      <c r="AV1265" s="221"/>
      <c r="AW1265" s="222"/>
      <c r="AX1265" s="222"/>
      <c r="AY1265" s="222"/>
      <c r="AZ1265" s="222"/>
      <c r="BA1265" s="222"/>
      <c r="BB1265" s="222"/>
      <c r="BC1265" s="222"/>
      <c r="BD1265" s="222"/>
      <c r="BE1265" s="222"/>
      <c r="BF1265" s="222"/>
      <c r="BG1265" s="222"/>
      <c r="BH1265" s="222"/>
      <c r="BI1265" s="222"/>
      <c r="BJ1265" s="221"/>
      <c r="BK1265" s="222"/>
      <c r="BL1265" s="222"/>
      <c r="BM1265" s="222"/>
      <c r="BN1265" s="222"/>
      <c r="BO1265" s="222"/>
      <c r="BP1265" s="222"/>
      <c r="BQ1265" s="222"/>
      <c r="BR1265" s="222"/>
      <c r="BS1265" s="222"/>
      <c r="BT1265" s="222"/>
      <c r="BU1265" s="222"/>
      <c r="BV1265" s="222"/>
      <c r="BW1265" s="222"/>
      <c r="BX1265" s="197"/>
      <c r="BY1265" s="197"/>
      <c r="BZ1265" s="197"/>
      <c r="CA1265" s="197"/>
      <c r="CB1265" s="197"/>
      <c r="CC1265" s="197"/>
      <c r="CD1265" s="197"/>
      <c r="CE1265" s="197"/>
      <c r="CF1265" s="197"/>
      <c r="CG1265" s="197"/>
      <c r="CH1265" s="197"/>
      <c r="CI1265" s="197"/>
      <c r="CJ1265" s="197"/>
      <c r="CK1265" s="197"/>
      <c r="CL1265" s="197"/>
      <c r="CM1265" s="197"/>
      <c r="CN1265" s="197"/>
    </row>
    <row r="1266" spans="4:147" ht="14.25" customHeight="1" x14ac:dyDescent="0.35">
      <c r="D1266" s="224" t="s">
        <v>112</v>
      </c>
      <c r="E1266" s="225"/>
      <c r="F1266" s="225"/>
      <c r="G1266" s="225"/>
      <c r="H1266" s="225"/>
      <c r="I1266" s="225"/>
      <c r="J1266" s="225"/>
      <c r="K1266" s="225"/>
      <c r="L1266" s="225"/>
      <c r="M1266" s="225"/>
      <c r="N1266" s="225"/>
      <c r="O1266" s="225"/>
      <c r="P1266" s="225"/>
      <c r="Q1266" s="226"/>
      <c r="R1266" s="248"/>
      <c r="S1266" s="250"/>
      <c r="T1266" s="250"/>
      <c r="U1266" s="250"/>
      <c r="V1266" s="250"/>
      <c r="W1266" s="250"/>
      <c r="X1266" s="250"/>
      <c r="Y1266" s="250"/>
      <c r="Z1266" s="250"/>
      <c r="AA1266" s="250"/>
      <c r="AB1266" s="250"/>
      <c r="AC1266" s="250"/>
      <c r="AD1266" s="250"/>
      <c r="AE1266" s="251"/>
      <c r="AF1266" s="609"/>
      <c r="AG1266" s="610"/>
      <c r="AH1266" s="610"/>
      <c r="AI1266" s="610"/>
      <c r="AJ1266" s="610"/>
      <c r="AK1266" s="610"/>
      <c r="AL1266" s="610"/>
      <c r="AM1266" s="610"/>
      <c r="AN1266" s="610"/>
      <c r="AO1266" s="610"/>
      <c r="AP1266" s="610"/>
      <c r="AQ1266" s="610"/>
      <c r="AR1266" s="610"/>
      <c r="AS1266" s="610"/>
      <c r="AT1266" s="611"/>
      <c r="AV1266" s="213" t="s">
        <v>112</v>
      </c>
      <c r="AW1266" s="213"/>
      <c r="AX1266" s="213"/>
      <c r="AY1266" s="213"/>
      <c r="AZ1266" s="213"/>
      <c r="BA1266" s="213"/>
      <c r="BB1266" s="213"/>
      <c r="BC1266" s="213"/>
      <c r="BD1266" s="213"/>
      <c r="BE1266" s="213"/>
      <c r="BF1266" s="213"/>
      <c r="BG1266" s="213"/>
      <c r="BH1266" s="213"/>
      <c r="BI1266" s="213"/>
      <c r="BJ1266" s="249"/>
      <c r="BK1266" s="249"/>
      <c r="BL1266" s="249"/>
      <c r="BM1266" s="249"/>
      <c r="BN1266" s="249"/>
      <c r="BO1266" s="249"/>
      <c r="BP1266" s="249"/>
      <c r="BQ1266" s="249"/>
      <c r="BR1266" s="249"/>
      <c r="BS1266" s="249"/>
      <c r="BT1266" s="249"/>
      <c r="BU1266" s="249"/>
      <c r="BV1266" s="249"/>
      <c r="BW1266" s="249"/>
      <c r="BX1266" s="336"/>
      <c r="BY1266" s="336"/>
      <c r="BZ1266" s="336"/>
      <c r="CA1266" s="336"/>
      <c r="CB1266" s="336"/>
      <c r="CC1266" s="336"/>
      <c r="CD1266" s="336"/>
      <c r="CE1266" s="336"/>
      <c r="CF1266" s="336"/>
      <c r="CG1266" s="336"/>
      <c r="CH1266" s="336"/>
      <c r="CI1266" s="336"/>
      <c r="CJ1266" s="336"/>
      <c r="CK1266" s="336"/>
      <c r="CL1266" s="336"/>
      <c r="CM1266" s="336"/>
      <c r="CN1266" s="336"/>
    </row>
    <row r="1267" spans="4:147" ht="14.25" customHeight="1" x14ac:dyDescent="0.35">
      <c r="D1267" s="224" t="s">
        <v>656</v>
      </c>
      <c r="E1267" s="225"/>
      <c r="F1267" s="225"/>
      <c r="G1267" s="225"/>
      <c r="H1267" s="225"/>
      <c r="I1267" s="225"/>
      <c r="J1267" s="225"/>
      <c r="K1267" s="225"/>
      <c r="L1267" s="225"/>
      <c r="M1267" s="225"/>
      <c r="N1267" s="225"/>
      <c r="O1267" s="225"/>
      <c r="P1267" s="225"/>
      <c r="Q1267" s="226"/>
      <c r="R1267" s="248">
        <v>23262</v>
      </c>
      <c r="S1267" s="250"/>
      <c r="T1267" s="250"/>
      <c r="U1267" s="250"/>
      <c r="V1267" s="250"/>
      <c r="W1267" s="250"/>
      <c r="X1267" s="250"/>
      <c r="Y1267" s="250"/>
      <c r="Z1267" s="250"/>
      <c r="AA1267" s="250"/>
      <c r="AB1267" s="250"/>
      <c r="AC1267" s="250"/>
      <c r="AD1267" s="250"/>
      <c r="AE1267" s="251"/>
      <c r="AF1267" s="609">
        <v>3134186769</v>
      </c>
      <c r="AG1267" s="610"/>
      <c r="AH1267" s="610"/>
      <c r="AI1267" s="610"/>
      <c r="AJ1267" s="610"/>
      <c r="AK1267" s="610"/>
      <c r="AL1267" s="610"/>
      <c r="AM1267" s="610"/>
      <c r="AN1267" s="610"/>
      <c r="AO1267" s="610"/>
      <c r="AP1267" s="610"/>
      <c r="AQ1267" s="610"/>
      <c r="AR1267" s="610"/>
      <c r="AS1267" s="610"/>
      <c r="AT1267" s="611"/>
      <c r="AV1267" s="213" t="s">
        <v>656</v>
      </c>
      <c r="AW1267" s="213"/>
      <c r="AX1267" s="213"/>
      <c r="AY1267" s="213"/>
      <c r="AZ1267" s="213"/>
      <c r="BA1267" s="213"/>
      <c r="BB1267" s="213"/>
      <c r="BC1267" s="213"/>
      <c r="BD1267" s="213"/>
      <c r="BE1267" s="213"/>
      <c r="BF1267" s="213"/>
      <c r="BG1267" s="213"/>
      <c r="BH1267" s="213"/>
      <c r="BI1267" s="213"/>
      <c r="BJ1267" s="249">
        <v>15734</v>
      </c>
      <c r="BK1267" s="249"/>
      <c r="BL1267" s="249"/>
      <c r="BM1267" s="249"/>
      <c r="BN1267" s="249"/>
      <c r="BO1267" s="249"/>
      <c r="BP1267" s="249"/>
      <c r="BQ1267" s="249"/>
      <c r="BR1267" s="249"/>
      <c r="BS1267" s="249"/>
      <c r="BT1267" s="249"/>
      <c r="BU1267" s="249"/>
      <c r="BV1267" s="249"/>
      <c r="BW1267" s="249"/>
      <c r="BX1267" s="336">
        <v>2050617447</v>
      </c>
      <c r="BY1267" s="336"/>
      <c r="BZ1267" s="336"/>
      <c r="CA1267" s="336"/>
      <c r="CB1267" s="336"/>
      <c r="CC1267" s="336"/>
      <c r="CD1267" s="336"/>
      <c r="CE1267" s="336"/>
      <c r="CF1267" s="336"/>
      <c r="CG1267" s="336"/>
      <c r="CH1267" s="336"/>
      <c r="CI1267" s="336"/>
      <c r="CJ1267" s="336"/>
      <c r="CK1267" s="336"/>
      <c r="CL1267" s="336"/>
      <c r="CM1267" s="336"/>
      <c r="CN1267" s="336"/>
    </row>
    <row r="1268" spans="4:147" ht="14.25" customHeight="1" x14ac:dyDescent="0.35">
      <c r="D1268" s="224" t="s">
        <v>657</v>
      </c>
      <c r="E1268" s="225"/>
      <c r="F1268" s="225"/>
      <c r="G1268" s="225"/>
      <c r="H1268" s="225"/>
      <c r="I1268" s="225"/>
      <c r="J1268" s="225"/>
      <c r="K1268" s="225"/>
      <c r="L1268" s="225"/>
      <c r="M1268" s="225"/>
      <c r="N1268" s="225"/>
      <c r="O1268" s="225"/>
      <c r="P1268" s="225"/>
      <c r="Q1268" s="226"/>
      <c r="R1268" s="248">
        <v>24490</v>
      </c>
      <c r="S1268" s="250"/>
      <c r="T1268" s="250"/>
      <c r="U1268" s="250"/>
      <c r="V1268" s="250"/>
      <c r="W1268" s="250"/>
      <c r="X1268" s="250"/>
      <c r="Y1268" s="250"/>
      <c r="Z1268" s="250"/>
      <c r="AA1268" s="250"/>
      <c r="AB1268" s="250"/>
      <c r="AC1268" s="250"/>
      <c r="AD1268" s="250"/>
      <c r="AE1268" s="251"/>
      <c r="AF1268" s="609">
        <v>3411009192</v>
      </c>
      <c r="AG1268" s="610"/>
      <c r="AH1268" s="610"/>
      <c r="AI1268" s="610"/>
      <c r="AJ1268" s="610"/>
      <c r="AK1268" s="610"/>
      <c r="AL1268" s="610"/>
      <c r="AM1268" s="610"/>
      <c r="AN1268" s="610"/>
      <c r="AO1268" s="610"/>
      <c r="AP1268" s="610"/>
      <c r="AQ1268" s="610"/>
      <c r="AR1268" s="610"/>
      <c r="AS1268" s="610"/>
      <c r="AT1268" s="611"/>
      <c r="AV1268" s="213" t="s">
        <v>657</v>
      </c>
      <c r="AW1268" s="213"/>
      <c r="AX1268" s="213"/>
      <c r="AY1268" s="213"/>
      <c r="AZ1268" s="213"/>
      <c r="BA1268" s="213"/>
      <c r="BB1268" s="213"/>
      <c r="BC1268" s="213"/>
      <c r="BD1268" s="213"/>
      <c r="BE1268" s="213"/>
      <c r="BF1268" s="213"/>
      <c r="BG1268" s="213"/>
      <c r="BH1268" s="213"/>
      <c r="BI1268" s="213"/>
      <c r="BJ1268" s="249">
        <v>17158</v>
      </c>
      <c r="BK1268" s="249"/>
      <c r="BL1268" s="249"/>
      <c r="BM1268" s="249"/>
      <c r="BN1268" s="249"/>
      <c r="BO1268" s="249"/>
      <c r="BP1268" s="249"/>
      <c r="BQ1268" s="249"/>
      <c r="BR1268" s="249"/>
      <c r="BS1268" s="249"/>
      <c r="BT1268" s="249"/>
      <c r="BU1268" s="249"/>
      <c r="BV1268" s="249"/>
      <c r="BW1268" s="249"/>
      <c r="BX1268" s="336">
        <v>2280368939</v>
      </c>
      <c r="BY1268" s="336"/>
      <c r="BZ1268" s="336"/>
      <c r="CA1268" s="336"/>
      <c r="CB1268" s="336"/>
      <c r="CC1268" s="336"/>
      <c r="CD1268" s="336"/>
      <c r="CE1268" s="336"/>
      <c r="CF1268" s="336"/>
      <c r="CG1268" s="336"/>
      <c r="CH1268" s="336"/>
      <c r="CI1268" s="336"/>
      <c r="CJ1268" s="336"/>
      <c r="CK1268" s="336"/>
      <c r="CL1268" s="336"/>
      <c r="CM1268" s="336"/>
      <c r="CN1268" s="336"/>
    </row>
    <row r="1269" spans="4:147" ht="14.25" customHeight="1" x14ac:dyDescent="0.35">
      <c r="D1269" s="224" t="s">
        <v>658</v>
      </c>
      <c r="E1269" s="225"/>
      <c r="F1269" s="225"/>
      <c r="G1269" s="225"/>
      <c r="H1269" s="225"/>
      <c r="I1269" s="225"/>
      <c r="J1269" s="225"/>
      <c r="K1269" s="225"/>
      <c r="L1269" s="225"/>
      <c r="M1269" s="225"/>
      <c r="N1269" s="225"/>
      <c r="O1269" s="225"/>
      <c r="P1269" s="225"/>
      <c r="Q1269" s="226"/>
      <c r="R1269" s="248">
        <v>24665</v>
      </c>
      <c r="S1269" s="250"/>
      <c r="T1269" s="250"/>
      <c r="U1269" s="250"/>
      <c r="V1269" s="250"/>
      <c r="W1269" s="250"/>
      <c r="X1269" s="250"/>
      <c r="Y1269" s="250"/>
      <c r="Z1269" s="250"/>
      <c r="AA1269" s="250"/>
      <c r="AB1269" s="250"/>
      <c r="AC1269" s="250"/>
      <c r="AD1269" s="250"/>
      <c r="AE1269" s="251"/>
      <c r="AF1269" s="609">
        <v>3693404690</v>
      </c>
      <c r="AG1269" s="610"/>
      <c r="AH1269" s="610"/>
      <c r="AI1269" s="610"/>
      <c r="AJ1269" s="610"/>
      <c r="AK1269" s="610"/>
      <c r="AL1269" s="610"/>
      <c r="AM1269" s="610"/>
      <c r="AN1269" s="610"/>
      <c r="AO1269" s="610"/>
      <c r="AP1269" s="610"/>
      <c r="AQ1269" s="610"/>
      <c r="AR1269" s="610"/>
      <c r="AS1269" s="610"/>
      <c r="AT1269" s="611"/>
      <c r="AV1269" s="213" t="s">
        <v>658</v>
      </c>
      <c r="AW1269" s="213"/>
      <c r="AX1269" s="213"/>
      <c r="AY1269" s="213"/>
      <c r="AZ1269" s="213"/>
      <c r="BA1269" s="213"/>
      <c r="BB1269" s="213"/>
      <c r="BC1269" s="213"/>
      <c r="BD1269" s="213"/>
      <c r="BE1269" s="213"/>
      <c r="BF1269" s="213"/>
      <c r="BG1269" s="213"/>
      <c r="BH1269" s="213"/>
      <c r="BI1269" s="213"/>
      <c r="BJ1269" s="249">
        <v>18432</v>
      </c>
      <c r="BK1269" s="249"/>
      <c r="BL1269" s="249"/>
      <c r="BM1269" s="249"/>
      <c r="BN1269" s="249"/>
      <c r="BO1269" s="249"/>
      <c r="BP1269" s="249"/>
      <c r="BQ1269" s="249"/>
      <c r="BR1269" s="249"/>
      <c r="BS1269" s="249"/>
      <c r="BT1269" s="249"/>
      <c r="BU1269" s="249"/>
      <c r="BV1269" s="249"/>
      <c r="BW1269" s="249"/>
      <c r="BX1269" s="336">
        <v>2638156462</v>
      </c>
      <c r="BY1269" s="336"/>
      <c r="BZ1269" s="336"/>
      <c r="CA1269" s="336"/>
      <c r="CB1269" s="336"/>
      <c r="CC1269" s="336"/>
      <c r="CD1269" s="336"/>
      <c r="CE1269" s="336"/>
      <c r="CF1269" s="336"/>
      <c r="CG1269" s="336"/>
      <c r="CH1269" s="336"/>
      <c r="CI1269" s="336"/>
      <c r="CJ1269" s="336"/>
      <c r="CK1269" s="336"/>
      <c r="CL1269" s="336"/>
      <c r="CM1269" s="336"/>
      <c r="CN1269" s="336"/>
    </row>
    <row r="1270" spans="4:147" ht="14.25" customHeight="1" x14ac:dyDescent="0.35">
      <c r="D1270" s="129" t="s">
        <v>663</v>
      </c>
      <c r="E1270" s="129"/>
      <c r="F1270" s="129"/>
      <c r="G1270" s="129"/>
      <c r="H1270" s="129"/>
      <c r="I1270" s="129"/>
      <c r="J1270" s="129"/>
      <c r="K1270" s="129"/>
      <c r="L1270" s="129"/>
      <c r="M1270" s="129"/>
      <c r="N1270" s="129"/>
      <c r="O1270" s="129"/>
      <c r="P1270" s="129"/>
      <c r="Q1270" s="129"/>
      <c r="R1270" s="129"/>
      <c r="S1270" s="129"/>
      <c r="T1270" s="129"/>
      <c r="U1270" s="129"/>
      <c r="V1270" s="129"/>
      <c r="W1270" s="129"/>
      <c r="X1270" s="129"/>
      <c r="Y1270" s="129"/>
      <c r="Z1270" s="129"/>
      <c r="AA1270" s="129"/>
      <c r="AB1270" s="129"/>
      <c r="AC1270" s="129"/>
      <c r="AD1270" s="129"/>
      <c r="AE1270" s="129"/>
      <c r="AF1270" s="129"/>
      <c r="AG1270" s="129"/>
      <c r="AH1270" s="129"/>
      <c r="AI1270" s="129"/>
      <c r="AJ1270" s="129"/>
      <c r="AK1270" s="129"/>
      <c r="AL1270" s="129"/>
      <c r="AM1270" s="129"/>
      <c r="AN1270" s="129"/>
      <c r="AO1270" s="129"/>
      <c r="AP1270" s="129"/>
      <c r="AQ1270" s="129"/>
      <c r="AR1270" s="129"/>
      <c r="AS1270" s="129"/>
      <c r="AT1270" s="129"/>
      <c r="AV1270" s="362" t="s">
        <v>663</v>
      </c>
      <c r="AW1270" s="362"/>
      <c r="AX1270" s="362"/>
      <c r="AY1270" s="362"/>
      <c r="AZ1270" s="362"/>
      <c r="BA1270" s="362"/>
      <c r="BB1270" s="362"/>
      <c r="BC1270" s="362"/>
      <c r="BD1270" s="362"/>
      <c r="BE1270" s="362"/>
      <c r="BF1270" s="362"/>
      <c r="BG1270" s="362"/>
      <c r="BH1270" s="362"/>
      <c r="BI1270" s="362"/>
      <c r="BJ1270" s="362"/>
      <c r="BK1270" s="362"/>
      <c r="BL1270" s="362"/>
      <c r="BM1270" s="362"/>
      <c r="BN1270" s="362"/>
      <c r="BO1270" s="362"/>
      <c r="BP1270" s="362"/>
      <c r="BQ1270" s="362"/>
      <c r="BR1270" s="362"/>
      <c r="BS1270" s="362"/>
      <c r="BT1270" s="362"/>
      <c r="BU1270" s="362"/>
      <c r="BV1270" s="362"/>
      <c r="BW1270" s="362"/>
      <c r="BX1270" s="362"/>
      <c r="BY1270" s="362"/>
      <c r="BZ1270" s="362"/>
      <c r="CA1270" s="362"/>
      <c r="CB1270" s="362"/>
      <c r="CC1270" s="362"/>
      <c r="CD1270" s="362"/>
      <c r="CE1270" s="362"/>
      <c r="CF1270" s="362"/>
      <c r="CG1270" s="362"/>
      <c r="CH1270" s="362"/>
      <c r="CI1270" s="362"/>
      <c r="CJ1270" s="362"/>
      <c r="CK1270" s="362"/>
      <c r="CL1270" s="362"/>
      <c r="CM1270" s="362"/>
      <c r="CN1270" s="362"/>
    </row>
    <row r="1271" spans="4:147" ht="14.25" customHeight="1" x14ac:dyDescent="0.35">
      <c r="EM1271" s="186" t="s">
        <v>112</v>
      </c>
      <c r="EN1271" s="181">
        <f>AF1266</f>
        <v>0</v>
      </c>
      <c r="EO1271" s="181"/>
      <c r="EP1271" s="186" t="s">
        <v>112</v>
      </c>
      <c r="EQ1271" s="181">
        <f>BX1266</f>
        <v>0</v>
      </c>
    </row>
    <row r="1272" spans="4:147" ht="14.25" customHeight="1" x14ac:dyDescent="0.35">
      <c r="EM1272" s="186" t="s">
        <v>656</v>
      </c>
      <c r="EN1272" s="181">
        <f>AF1267</f>
        <v>3134186769</v>
      </c>
      <c r="EO1272" s="181"/>
      <c r="EP1272" s="186" t="s">
        <v>656</v>
      </c>
      <c r="EQ1272" s="181">
        <f t="shared" ref="EQ1272:EQ1274" si="42">BX1267</f>
        <v>2050617447</v>
      </c>
    </row>
    <row r="1273" spans="4:147" ht="14.25" customHeight="1" x14ac:dyDescent="0.35">
      <c r="EM1273" s="186" t="s">
        <v>657</v>
      </c>
      <c r="EN1273" s="181">
        <f>AF1268</f>
        <v>3411009192</v>
      </c>
      <c r="EO1273" s="181"/>
      <c r="EP1273" s="186" t="s">
        <v>657</v>
      </c>
      <c r="EQ1273" s="181">
        <f t="shared" si="42"/>
        <v>2280368939</v>
      </c>
    </row>
    <row r="1274" spans="4:147" ht="14.25" customHeight="1" x14ac:dyDescent="0.35">
      <c r="EM1274" s="186" t="s">
        <v>658</v>
      </c>
      <c r="EN1274" s="181">
        <f>AF1269</f>
        <v>3693404690</v>
      </c>
      <c r="EO1274" s="181"/>
      <c r="EP1274" s="186" t="s">
        <v>658</v>
      </c>
      <c r="EQ1274" s="181">
        <f t="shared" si="42"/>
        <v>2638156462</v>
      </c>
    </row>
    <row r="1275" spans="4:147" ht="14.25" customHeight="1" x14ac:dyDescent="0.35"/>
    <row r="1276" spans="4:147" ht="14.25" customHeight="1" x14ac:dyDescent="0.35"/>
    <row r="1277" spans="4:147" ht="14.25" customHeight="1" x14ac:dyDescent="0.35"/>
    <row r="1278" spans="4:147" ht="14.25" customHeight="1" x14ac:dyDescent="0.35"/>
    <row r="1279" spans="4:147" ht="14.25" customHeight="1" x14ac:dyDescent="0.35"/>
    <row r="1280" spans="4:147" ht="14.25" customHeight="1" x14ac:dyDescent="0.35"/>
    <row r="1281" spans="4:92" ht="14.25" customHeight="1" x14ac:dyDescent="0.35"/>
    <row r="1282" spans="4:92" ht="14.25" customHeight="1" x14ac:dyDescent="0.35"/>
    <row r="1283" spans="4:92" ht="14.25" customHeight="1" x14ac:dyDescent="0.35">
      <c r="D1283" s="362" t="s">
        <v>663</v>
      </c>
      <c r="E1283" s="362"/>
      <c r="F1283" s="362"/>
      <c r="G1283" s="362"/>
      <c r="H1283" s="362"/>
      <c r="I1283" s="362"/>
      <c r="J1283" s="362"/>
      <c r="K1283" s="362"/>
      <c r="L1283" s="362"/>
      <c r="M1283" s="362"/>
      <c r="N1283" s="362"/>
      <c r="O1283" s="362"/>
      <c r="P1283" s="362"/>
      <c r="Q1283" s="362"/>
      <c r="R1283" s="362"/>
      <c r="S1283" s="362"/>
      <c r="T1283" s="362"/>
      <c r="U1283" s="362"/>
      <c r="V1283" s="362"/>
      <c r="W1283" s="362"/>
      <c r="X1283" s="362"/>
      <c r="Y1283" s="362"/>
      <c r="Z1283" s="362"/>
      <c r="AA1283" s="362"/>
      <c r="AB1283" s="362"/>
      <c r="AC1283" s="362"/>
      <c r="AD1283" s="362"/>
      <c r="AE1283" s="362"/>
      <c r="AF1283" s="362"/>
      <c r="AG1283" s="362"/>
      <c r="AH1283" s="362"/>
      <c r="AI1283" s="362"/>
      <c r="AJ1283" s="362"/>
      <c r="AK1283" s="362"/>
      <c r="AL1283" s="362"/>
      <c r="AM1283" s="362"/>
      <c r="AN1283" s="362"/>
      <c r="AO1283" s="362"/>
      <c r="AP1283" s="362"/>
      <c r="AQ1283" s="362"/>
      <c r="AR1283" s="362"/>
      <c r="AS1283" s="362"/>
      <c r="AT1283" s="362"/>
    </row>
    <row r="1284" spans="4:92" ht="14.25" customHeight="1" x14ac:dyDescent="0.35"/>
    <row r="1285" spans="4:92" ht="14.25" customHeight="1" x14ac:dyDescent="0.35"/>
    <row r="1286" spans="4:92" ht="14.25" customHeight="1" x14ac:dyDescent="0.35"/>
    <row r="1287" spans="4:92" ht="14.25" customHeight="1" x14ac:dyDescent="0.35"/>
    <row r="1288" spans="4:92" ht="14.25" customHeight="1" x14ac:dyDescent="0.35">
      <c r="D1288" s="1" t="s">
        <v>818</v>
      </c>
      <c r="AV1288" s="308" t="s">
        <v>663</v>
      </c>
      <c r="AW1288" s="308"/>
      <c r="AX1288" s="308"/>
      <c r="AY1288" s="308"/>
      <c r="AZ1288" s="308"/>
      <c r="BA1288" s="308"/>
      <c r="BB1288" s="308"/>
      <c r="BC1288" s="308"/>
      <c r="BD1288" s="308"/>
      <c r="BE1288" s="308"/>
      <c r="BF1288" s="308"/>
      <c r="BG1288" s="308"/>
      <c r="BH1288" s="308"/>
      <c r="BI1288" s="308"/>
      <c r="BJ1288" s="308"/>
      <c r="BK1288" s="308"/>
      <c r="BL1288" s="308"/>
      <c r="BM1288" s="308"/>
      <c r="BN1288" s="308"/>
      <c r="BO1288" s="308"/>
      <c r="BP1288" s="308"/>
      <c r="BQ1288" s="308"/>
      <c r="BR1288" s="308"/>
      <c r="BS1288" s="308"/>
      <c r="BT1288" s="308"/>
      <c r="BU1288" s="308"/>
      <c r="BV1288" s="308"/>
      <c r="BW1288" s="308"/>
      <c r="BX1288" s="308"/>
      <c r="BY1288" s="308"/>
      <c r="BZ1288" s="308"/>
      <c r="CA1288" s="308"/>
      <c r="CB1288" s="308"/>
      <c r="CC1288" s="308"/>
      <c r="CD1288" s="308"/>
      <c r="CE1288" s="308"/>
      <c r="CF1288" s="308"/>
      <c r="CG1288" s="308"/>
      <c r="CH1288" s="308"/>
      <c r="CI1288" s="308"/>
      <c r="CJ1288" s="308"/>
      <c r="CK1288" s="308"/>
      <c r="CL1288" s="308"/>
      <c r="CM1288" s="308"/>
      <c r="CN1288" s="308"/>
    </row>
    <row r="1289" spans="4:92" ht="14.25" customHeight="1" x14ac:dyDescent="0.35"/>
    <row r="1290" spans="4:92" ht="14.25" customHeight="1" x14ac:dyDescent="0.35"/>
    <row r="1291" spans="4:92" ht="14.25" customHeight="1" x14ac:dyDescent="0.35"/>
    <row r="1292" spans="4:92" ht="14.25" customHeight="1" x14ac:dyDescent="0.35"/>
    <row r="1293" spans="4:92" ht="14.25" customHeight="1" x14ac:dyDescent="0.35"/>
    <row r="1294" spans="4:92" ht="14.25" customHeight="1" x14ac:dyDescent="0.35"/>
    <row r="1295" spans="4:92" ht="14.25" customHeight="1" x14ac:dyDescent="0.35"/>
    <row r="1296" spans="4:92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  <row r="1645" ht="14.25" customHeight="1" x14ac:dyDescent="0.35"/>
    <row r="1646" ht="14.25" customHeight="1" x14ac:dyDescent="0.35"/>
    <row r="1647" ht="14.25" customHeight="1" x14ac:dyDescent="0.35"/>
    <row r="1648" ht="14.25" customHeight="1" x14ac:dyDescent="0.35"/>
    <row r="1649" ht="14.25" customHeight="1" x14ac:dyDescent="0.35"/>
    <row r="1650" ht="14.25" customHeight="1" x14ac:dyDescent="0.35"/>
    <row r="1651" ht="14.25" customHeight="1" x14ac:dyDescent="0.35"/>
    <row r="1652" ht="14.25" customHeight="1" x14ac:dyDescent="0.35"/>
    <row r="1653" ht="14.25" customHeight="1" x14ac:dyDescent="0.35"/>
    <row r="1654" ht="14.25" customHeight="1" x14ac:dyDescent="0.35"/>
    <row r="1655" ht="14.25" customHeight="1" x14ac:dyDescent="0.35"/>
    <row r="1656" ht="14.25" customHeight="1" x14ac:dyDescent="0.35"/>
    <row r="1657" ht="14.25" customHeight="1" x14ac:dyDescent="0.35"/>
    <row r="1658" ht="14.25" customHeight="1" x14ac:dyDescent="0.35"/>
    <row r="1659" ht="14.25" customHeight="1" x14ac:dyDescent="0.35"/>
    <row r="1660" ht="14.25" customHeight="1" x14ac:dyDescent="0.35"/>
    <row r="1661" ht="14.25" customHeight="1" x14ac:dyDescent="0.35"/>
    <row r="1662" ht="14.25" customHeight="1" x14ac:dyDescent="0.35"/>
    <row r="1663" ht="14.25" customHeight="1" x14ac:dyDescent="0.35"/>
    <row r="1664" ht="14.25" customHeight="1" x14ac:dyDescent="0.35"/>
    <row r="1665" ht="14.25" customHeight="1" x14ac:dyDescent="0.35"/>
    <row r="1666" ht="14.25" customHeight="1" x14ac:dyDescent="0.35"/>
    <row r="1667" ht="14.25" customHeight="1" x14ac:dyDescent="0.35"/>
    <row r="1668" ht="14.25" customHeight="1" x14ac:dyDescent="0.35"/>
    <row r="1669" ht="14.25" customHeight="1" x14ac:dyDescent="0.35"/>
    <row r="1670" ht="14.25" customHeight="1" x14ac:dyDescent="0.35"/>
    <row r="1671" ht="14.25" customHeight="1" x14ac:dyDescent="0.35"/>
    <row r="1672" ht="14.25" customHeight="1" x14ac:dyDescent="0.35"/>
    <row r="1673" ht="14.25" customHeight="1" x14ac:dyDescent="0.35"/>
    <row r="1674" ht="14.25" customHeight="1" x14ac:dyDescent="0.35"/>
    <row r="1675" ht="14.25" customHeight="1" x14ac:dyDescent="0.35"/>
    <row r="1676" ht="14.25" customHeight="1" x14ac:dyDescent="0.35"/>
    <row r="1677" ht="14.25" customHeight="1" x14ac:dyDescent="0.35"/>
    <row r="1678" ht="14.25" customHeight="1" x14ac:dyDescent="0.35"/>
    <row r="1679" ht="14.25" customHeight="1" x14ac:dyDescent="0.35"/>
    <row r="1680" ht="14.25" customHeight="1" x14ac:dyDescent="0.35"/>
    <row r="1681" ht="14.25" customHeight="1" x14ac:dyDescent="0.35"/>
    <row r="1682" ht="14.25" customHeight="1" x14ac:dyDescent="0.35"/>
    <row r="1683" ht="14.25" customHeight="1" x14ac:dyDescent="0.35"/>
    <row r="1684" ht="14.25" customHeight="1" x14ac:dyDescent="0.35"/>
    <row r="1685" ht="14.25" customHeight="1" x14ac:dyDescent="0.35"/>
    <row r="1686" ht="14.25" customHeight="1" x14ac:dyDescent="0.35"/>
    <row r="1687" ht="14.25" customHeight="1" x14ac:dyDescent="0.35"/>
    <row r="1688" ht="14.25" customHeight="1" x14ac:dyDescent="0.35"/>
    <row r="1689" ht="14.25" customHeight="1" x14ac:dyDescent="0.35"/>
    <row r="1690" ht="14.25" customHeight="1" x14ac:dyDescent="0.35"/>
    <row r="1691" ht="14.25" customHeight="1" x14ac:dyDescent="0.35"/>
    <row r="1692" ht="14.25" customHeight="1" x14ac:dyDescent="0.35"/>
    <row r="1693" ht="14.25" customHeight="1" x14ac:dyDescent="0.35"/>
    <row r="1694" ht="14.25" customHeight="1" x14ac:dyDescent="0.35"/>
    <row r="1695" ht="14.25" customHeight="1" x14ac:dyDescent="0.35"/>
    <row r="1696" ht="14.25" customHeight="1" x14ac:dyDescent="0.35"/>
    <row r="1697" ht="14.25" customHeight="1" x14ac:dyDescent="0.35"/>
    <row r="1698" ht="14.25" customHeight="1" x14ac:dyDescent="0.35"/>
    <row r="1699" ht="14.25" customHeight="1" x14ac:dyDescent="0.35"/>
    <row r="1700" ht="14.25" customHeight="1" x14ac:dyDescent="0.35"/>
    <row r="1701" ht="14.25" customHeight="1" x14ac:dyDescent="0.35"/>
    <row r="1702" ht="14.25" customHeight="1" x14ac:dyDescent="0.35"/>
    <row r="1703" ht="14.25" customHeight="1" x14ac:dyDescent="0.35"/>
    <row r="1704" ht="14.25" customHeight="1" x14ac:dyDescent="0.35"/>
    <row r="1705" ht="14.25" customHeight="1" x14ac:dyDescent="0.35"/>
    <row r="1706" ht="14.25" customHeight="1" x14ac:dyDescent="0.35"/>
    <row r="1707" ht="14.25" customHeight="1" x14ac:dyDescent="0.35"/>
    <row r="1708" ht="14.25" customHeight="1" x14ac:dyDescent="0.35"/>
    <row r="1709" ht="14.25" customHeight="1" x14ac:dyDescent="0.35"/>
    <row r="1710" ht="14.25" customHeight="1" x14ac:dyDescent="0.35"/>
    <row r="1711" ht="14.25" customHeight="1" x14ac:dyDescent="0.35"/>
    <row r="1712" ht="14.25" customHeight="1" x14ac:dyDescent="0.35"/>
    <row r="1713" ht="14.25" customHeight="1" x14ac:dyDescent="0.35"/>
    <row r="1714" ht="14.25" customHeight="1" x14ac:dyDescent="0.35"/>
    <row r="1715" ht="14.25" customHeight="1" x14ac:dyDescent="0.35"/>
    <row r="1716" ht="14.25" customHeight="1" x14ac:dyDescent="0.35"/>
    <row r="1717" ht="14.25" customHeight="1" x14ac:dyDescent="0.35"/>
    <row r="1718" ht="14.25" customHeight="1" x14ac:dyDescent="0.35"/>
    <row r="1719" ht="14.25" customHeight="1" x14ac:dyDescent="0.35"/>
    <row r="1720" ht="14.25" customHeight="1" x14ac:dyDescent="0.35"/>
    <row r="1721" ht="14.25" customHeight="1" x14ac:dyDescent="0.35"/>
    <row r="1722" ht="14.25" customHeight="1" x14ac:dyDescent="0.35"/>
    <row r="1723" ht="14.25" customHeight="1" x14ac:dyDescent="0.35"/>
    <row r="1724" ht="14.25" customHeight="1" x14ac:dyDescent="0.35"/>
    <row r="1725" ht="14.25" customHeight="1" x14ac:dyDescent="0.35"/>
    <row r="1726" ht="14.25" customHeight="1" x14ac:dyDescent="0.35"/>
    <row r="1727" ht="14.25" customHeight="1" x14ac:dyDescent="0.35"/>
    <row r="1728" ht="14.25" customHeight="1" x14ac:dyDescent="0.35"/>
    <row r="1729" ht="14.25" customHeight="1" x14ac:dyDescent="0.35"/>
    <row r="1730" ht="14.25" customHeight="1" x14ac:dyDescent="0.35"/>
    <row r="1731" ht="14.25" customHeight="1" x14ac:dyDescent="0.35"/>
    <row r="1732" ht="14.25" customHeight="1" x14ac:dyDescent="0.35"/>
    <row r="1733" ht="14.25" customHeight="1" x14ac:dyDescent="0.35"/>
    <row r="1734" ht="14.25" customHeight="1" x14ac:dyDescent="0.35"/>
    <row r="1735" ht="14.25" customHeight="1" x14ac:dyDescent="0.35"/>
    <row r="1736" ht="14.25" customHeight="1" x14ac:dyDescent="0.35"/>
    <row r="1737" ht="14.25" customHeight="1" x14ac:dyDescent="0.35"/>
    <row r="1738" ht="14.25" customHeight="1" x14ac:dyDescent="0.35"/>
    <row r="1739" ht="14.25" customHeight="1" x14ac:dyDescent="0.35"/>
    <row r="1740" ht="14.25" customHeight="1" x14ac:dyDescent="0.35"/>
    <row r="1741" ht="14.25" customHeight="1" x14ac:dyDescent="0.35"/>
    <row r="1742" ht="14.25" customHeight="1" x14ac:dyDescent="0.35"/>
    <row r="1743" ht="14.25" customHeight="1" x14ac:dyDescent="0.35"/>
    <row r="1744" ht="14.25" customHeight="1" x14ac:dyDescent="0.35"/>
    <row r="1745" ht="14.25" customHeight="1" x14ac:dyDescent="0.35"/>
    <row r="1746" ht="14.25" customHeight="1" x14ac:dyDescent="0.35"/>
    <row r="1747" ht="14.25" customHeight="1" x14ac:dyDescent="0.35"/>
    <row r="1748" ht="14.25" customHeight="1" x14ac:dyDescent="0.35"/>
    <row r="1749" ht="14.25" customHeight="1" x14ac:dyDescent="0.35"/>
    <row r="1750" ht="14.25" customHeight="1" x14ac:dyDescent="0.35"/>
    <row r="1751" ht="14.25" customHeight="1" x14ac:dyDescent="0.35"/>
    <row r="1752" ht="14.25" customHeight="1" x14ac:dyDescent="0.35"/>
    <row r="1753" ht="14.25" customHeight="1" x14ac:dyDescent="0.35"/>
    <row r="1754" ht="14.25" customHeight="1" x14ac:dyDescent="0.35"/>
    <row r="1755" ht="14.25" customHeight="1" x14ac:dyDescent="0.35"/>
    <row r="1756" ht="14.25" customHeight="1" x14ac:dyDescent="0.35"/>
    <row r="1757" ht="14.25" customHeight="1" x14ac:dyDescent="0.35"/>
    <row r="1758" ht="14.25" customHeight="1" x14ac:dyDescent="0.35"/>
    <row r="1759" ht="14.25" customHeight="1" x14ac:dyDescent="0.35"/>
    <row r="1760" ht="14.25" customHeight="1" x14ac:dyDescent="0.35"/>
    <row r="1761" ht="14.25" customHeight="1" x14ac:dyDescent="0.35"/>
    <row r="1762" ht="14.25" customHeight="1" x14ac:dyDescent="0.35"/>
    <row r="1763" ht="14.25" customHeight="1" x14ac:dyDescent="0.35"/>
    <row r="1764" ht="14.25" customHeight="1" x14ac:dyDescent="0.35"/>
    <row r="1765" ht="14.25" customHeight="1" x14ac:dyDescent="0.35"/>
    <row r="1766" ht="14.25" customHeight="1" x14ac:dyDescent="0.35"/>
    <row r="1767" ht="14.25" customHeight="1" x14ac:dyDescent="0.35"/>
    <row r="1768" ht="14.25" customHeight="1" x14ac:dyDescent="0.35"/>
    <row r="1769" ht="14.25" customHeight="1" x14ac:dyDescent="0.35"/>
    <row r="1770" ht="14.25" customHeight="1" x14ac:dyDescent="0.35"/>
    <row r="1771" ht="14.25" customHeight="1" x14ac:dyDescent="0.35"/>
    <row r="1772" ht="14.25" customHeight="1" x14ac:dyDescent="0.35"/>
    <row r="1773" ht="14.25" customHeight="1" x14ac:dyDescent="0.35"/>
    <row r="1774" ht="14.25" customHeight="1" x14ac:dyDescent="0.35"/>
    <row r="1775" ht="14.25" customHeight="1" x14ac:dyDescent="0.35"/>
    <row r="1776" ht="14.25" customHeight="1" x14ac:dyDescent="0.35"/>
    <row r="1777" ht="14.25" customHeight="1" x14ac:dyDescent="0.35"/>
    <row r="1778" ht="14.25" customHeight="1" x14ac:dyDescent="0.35"/>
    <row r="1779" ht="14.25" customHeight="1" x14ac:dyDescent="0.35"/>
    <row r="1780" ht="14.25" customHeight="1" x14ac:dyDescent="0.35"/>
    <row r="1781" ht="14.25" customHeight="1" x14ac:dyDescent="0.35"/>
    <row r="1782" ht="14.25" customHeight="1" x14ac:dyDescent="0.35"/>
    <row r="1783" ht="14.25" customHeight="1" x14ac:dyDescent="0.35"/>
    <row r="1784" ht="14.25" customHeight="1" x14ac:dyDescent="0.35"/>
    <row r="1785" ht="14.25" customHeight="1" x14ac:dyDescent="0.35"/>
    <row r="1786" ht="14.25" customHeight="1" x14ac:dyDescent="0.35"/>
    <row r="1787" ht="14.25" customHeight="1" x14ac:dyDescent="0.35"/>
    <row r="1788" ht="14.25" customHeight="1" x14ac:dyDescent="0.35"/>
    <row r="1789" ht="14.25" customHeight="1" x14ac:dyDescent="0.35"/>
    <row r="1790" ht="14.25" customHeight="1" x14ac:dyDescent="0.35"/>
    <row r="1791" ht="14.25" customHeight="1" x14ac:dyDescent="0.35"/>
    <row r="1792" ht="14.25" customHeight="1" x14ac:dyDescent="0.35"/>
    <row r="1793" ht="14.25" customHeight="1" x14ac:dyDescent="0.35"/>
    <row r="1794" ht="14.25" customHeight="1" x14ac:dyDescent="0.35"/>
    <row r="1795" ht="14.25" customHeight="1" x14ac:dyDescent="0.35"/>
    <row r="1796" ht="14.25" customHeight="1" x14ac:dyDescent="0.35"/>
    <row r="1797" ht="14.25" customHeight="1" x14ac:dyDescent="0.35"/>
    <row r="1798" ht="14.25" customHeight="1" x14ac:dyDescent="0.35"/>
    <row r="1799" ht="14.25" customHeight="1" x14ac:dyDescent="0.35"/>
    <row r="1800" ht="14.25" customHeight="1" x14ac:dyDescent="0.35"/>
    <row r="1801" ht="14.25" customHeight="1" x14ac:dyDescent="0.35"/>
    <row r="1802" ht="14.25" customHeight="1" x14ac:dyDescent="0.35"/>
    <row r="1803" ht="14.25" customHeight="1" x14ac:dyDescent="0.35"/>
    <row r="1804" ht="14.25" customHeight="1" x14ac:dyDescent="0.35"/>
    <row r="1805" ht="14.25" customHeight="1" x14ac:dyDescent="0.35"/>
    <row r="1806" ht="14.25" customHeight="1" x14ac:dyDescent="0.35"/>
    <row r="1807" ht="14.25" customHeight="1" x14ac:dyDescent="0.35"/>
    <row r="1808" ht="14.25" customHeight="1" x14ac:dyDescent="0.35"/>
    <row r="1809" ht="14.25" customHeight="1" x14ac:dyDescent="0.35"/>
    <row r="1810" ht="14.25" customHeight="1" x14ac:dyDescent="0.35"/>
    <row r="1811" ht="14.25" customHeight="1" x14ac:dyDescent="0.35"/>
    <row r="1812" ht="14.25" customHeight="1" x14ac:dyDescent="0.35"/>
    <row r="1813" ht="14.25" customHeight="1" x14ac:dyDescent="0.35"/>
    <row r="1814" ht="14.25" customHeight="1" x14ac:dyDescent="0.35"/>
    <row r="1815" ht="14.25" customHeight="1" x14ac:dyDescent="0.35"/>
    <row r="1816" ht="14.25" customHeight="1" x14ac:dyDescent="0.35"/>
    <row r="1817" ht="14.25" customHeight="1" x14ac:dyDescent="0.35"/>
    <row r="1818" ht="14.25" customHeight="1" x14ac:dyDescent="0.35"/>
    <row r="1819" ht="14.25" customHeight="1" x14ac:dyDescent="0.35"/>
    <row r="1820" ht="14.25" customHeight="1" x14ac:dyDescent="0.35"/>
    <row r="1821" ht="14.25" customHeight="1" x14ac:dyDescent="0.35"/>
    <row r="1822" ht="14.25" customHeight="1" x14ac:dyDescent="0.35"/>
    <row r="1823" ht="14.25" customHeight="1" x14ac:dyDescent="0.35"/>
    <row r="1824" ht="14.25" customHeight="1" x14ac:dyDescent="0.35"/>
    <row r="1825" ht="14.25" customHeight="1" x14ac:dyDescent="0.35"/>
    <row r="1826" ht="14.25" customHeight="1" x14ac:dyDescent="0.35"/>
    <row r="1827" ht="14.25" customHeight="1" x14ac:dyDescent="0.35"/>
    <row r="1828" ht="14.25" customHeight="1" x14ac:dyDescent="0.35"/>
    <row r="1829" ht="14.25" customHeight="1" x14ac:dyDescent="0.35"/>
    <row r="1830" ht="14.25" customHeight="1" x14ac:dyDescent="0.35"/>
    <row r="1831" ht="14.25" customHeight="1" x14ac:dyDescent="0.35"/>
    <row r="1832" ht="14.25" customHeight="1" x14ac:dyDescent="0.35"/>
    <row r="1833" ht="14.25" customHeight="1" x14ac:dyDescent="0.35"/>
    <row r="1834" ht="14.25" customHeight="1" x14ac:dyDescent="0.35"/>
    <row r="1835" ht="14.25" customHeight="1" x14ac:dyDescent="0.35"/>
    <row r="1836" ht="14.25" customHeight="1" x14ac:dyDescent="0.35"/>
    <row r="1837" ht="14.25" customHeight="1" x14ac:dyDescent="0.35"/>
    <row r="1838" ht="14.25" customHeight="1" x14ac:dyDescent="0.35"/>
    <row r="1839" ht="14.25" customHeight="1" x14ac:dyDescent="0.35"/>
    <row r="1840" ht="14.25" customHeight="1" x14ac:dyDescent="0.35"/>
    <row r="1841" ht="14.25" customHeight="1" x14ac:dyDescent="0.35"/>
    <row r="1842" ht="14.25" customHeight="1" x14ac:dyDescent="0.35"/>
    <row r="1843" ht="14.25" customHeight="1" x14ac:dyDescent="0.35"/>
    <row r="1844" ht="14.25" customHeight="1" x14ac:dyDescent="0.35"/>
    <row r="1845" ht="14.25" customHeight="1" x14ac:dyDescent="0.35"/>
    <row r="1846" ht="14.25" customHeight="1" x14ac:dyDescent="0.35"/>
    <row r="1847" ht="14.25" customHeight="1" x14ac:dyDescent="0.35"/>
    <row r="1848" ht="14.25" customHeight="1" x14ac:dyDescent="0.35"/>
    <row r="1849" ht="14.25" customHeight="1" x14ac:dyDescent="0.35"/>
    <row r="1850" ht="14.25" customHeight="1" x14ac:dyDescent="0.35"/>
    <row r="1851" ht="14.25" customHeight="1" x14ac:dyDescent="0.35"/>
    <row r="1852" ht="14.25" customHeight="1" x14ac:dyDescent="0.35"/>
    <row r="1853" ht="14.25" customHeight="1" x14ac:dyDescent="0.35"/>
    <row r="1854" ht="14.25" customHeight="1" x14ac:dyDescent="0.35"/>
    <row r="1855" ht="14.25" customHeight="1" x14ac:dyDescent="0.35"/>
    <row r="1856" ht="14.25" customHeight="1" x14ac:dyDescent="0.35"/>
    <row r="1857" ht="14.25" customHeight="1" x14ac:dyDescent="0.35"/>
    <row r="1858" ht="14.25" customHeight="1" x14ac:dyDescent="0.35"/>
    <row r="1859" ht="14.25" customHeight="1" x14ac:dyDescent="0.35"/>
    <row r="1860" ht="14.25" customHeight="1" x14ac:dyDescent="0.35"/>
    <row r="1861" ht="14.25" customHeight="1" x14ac:dyDescent="0.35"/>
    <row r="1862" ht="14.25" customHeight="1" x14ac:dyDescent="0.35"/>
    <row r="1863" ht="14.25" customHeight="1" x14ac:dyDescent="0.35"/>
    <row r="1864" ht="14.25" customHeight="1" x14ac:dyDescent="0.35"/>
    <row r="1865" ht="14.25" customHeight="1" x14ac:dyDescent="0.35"/>
    <row r="1866" ht="14.25" customHeight="1" x14ac:dyDescent="0.35"/>
    <row r="1867" ht="14.25" customHeight="1" x14ac:dyDescent="0.35"/>
    <row r="1868" ht="14.25" customHeight="1" x14ac:dyDescent="0.35"/>
    <row r="1869" ht="14.25" customHeight="1" x14ac:dyDescent="0.35"/>
    <row r="1870" ht="14.25" customHeight="1" x14ac:dyDescent="0.35"/>
    <row r="1871" ht="14.25" customHeight="1" x14ac:dyDescent="0.35"/>
    <row r="1872" ht="14.25" customHeight="1" x14ac:dyDescent="0.35"/>
    <row r="1873" ht="14.25" customHeight="1" x14ac:dyDescent="0.35"/>
    <row r="1874" ht="14.25" customHeight="1" x14ac:dyDescent="0.35"/>
    <row r="1875" ht="14.25" customHeight="1" x14ac:dyDescent="0.35"/>
    <row r="1876" ht="14.25" customHeight="1" x14ac:dyDescent="0.35"/>
    <row r="1877" ht="14.25" customHeight="1" x14ac:dyDescent="0.35"/>
    <row r="1878" ht="14.25" customHeight="1" x14ac:dyDescent="0.35"/>
    <row r="1879" ht="14.25" customHeight="1" x14ac:dyDescent="0.35"/>
    <row r="1880" ht="14.25" customHeight="1" x14ac:dyDescent="0.35"/>
    <row r="1881" ht="14.25" customHeight="1" x14ac:dyDescent="0.35"/>
    <row r="1882" ht="14.25" customHeight="1" x14ac:dyDescent="0.35"/>
    <row r="1883" ht="14.25" customHeight="1" x14ac:dyDescent="0.35"/>
    <row r="1884" ht="14.25" customHeight="1" x14ac:dyDescent="0.35"/>
    <row r="1885" ht="14.25" customHeight="1" x14ac:dyDescent="0.35"/>
    <row r="1886" ht="14.25" customHeight="1" x14ac:dyDescent="0.35"/>
    <row r="1887" ht="14.25" customHeight="1" x14ac:dyDescent="0.35"/>
    <row r="1888" ht="14.25" customHeight="1" x14ac:dyDescent="0.35"/>
    <row r="1889" ht="14.25" customHeight="1" x14ac:dyDescent="0.35"/>
    <row r="1890" ht="14.25" customHeight="1" x14ac:dyDescent="0.35"/>
    <row r="1891" ht="14.25" customHeight="1" x14ac:dyDescent="0.35"/>
    <row r="1892" ht="14.25" customHeight="1" x14ac:dyDescent="0.35"/>
    <row r="1893" ht="14.25" customHeight="1" x14ac:dyDescent="0.35"/>
    <row r="1894" ht="14.25" customHeight="1" x14ac:dyDescent="0.35"/>
    <row r="1895" ht="14.25" customHeight="1" x14ac:dyDescent="0.35"/>
    <row r="1896" ht="14.25" customHeight="1" x14ac:dyDescent="0.35"/>
    <row r="1897" ht="14.25" customHeight="1" x14ac:dyDescent="0.35"/>
    <row r="1898" ht="14.25" customHeight="1" x14ac:dyDescent="0.35"/>
    <row r="1899" ht="14.25" customHeight="1" x14ac:dyDescent="0.35"/>
    <row r="1900" ht="14.25" customHeight="1" x14ac:dyDescent="0.35"/>
    <row r="1901" ht="14.25" customHeight="1" x14ac:dyDescent="0.35"/>
    <row r="1902" ht="14.25" customHeight="1" x14ac:dyDescent="0.35"/>
    <row r="1903" ht="14.25" customHeight="1" x14ac:dyDescent="0.35"/>
    <row r="1904" ht="14.25" customHeight="1" x14ac:dyDescent="0.35"/>
    <row r="1905" ht="14.25" customHeight="1" x14ac:dyDescent="0.35"/>
    <row r="1906" ht="14.25" customHeight="1" x14ac:dyDescent="0.35"/>
    <row r="1907" ht="14.25" customHeight="1" x14ac:dyDescent="0.35"/>
    <row r="1908" ht="14.25" customHeight="1" x14ac:dyDescent="0.35"/>
    <row r="1909" ht="14.25" customHeight="1" x14ac:dyDescent="0.35"/>
    <row r="1910" ht="14.25" customHeight="1" x14ac:dyDescent="0.35"/>
    <row r="1911" ht="14.25" customHeight="1" x14ac:dyDescent="0.35"/>
    <row r="1912" ht="14.25" customHeight="1" x14ac:dyDescent="0.35"/>
    <row r="1913" ht="14.25" customHeight="1" x14ac:dyDescent="0.35"/>
    <row r="1914" ht="14.25" customHeight="1" x14ac:dyDescent="0.35"/>
    <row r="1915" ht="14.25" customHeight="1" x14ac:dyDescent="0.35"/>
    <row r="1916" ht="14.25" customHeight="1" x14ac:dyDescent="0.35"/>
    <row r="1917" ht="14.25" customHeight="1" x14ac:dyDescent="0.35"/>
    <row r="1918" ht="14.25" customHeight="1" x14ac:dyDescent="0.35"/>
    <row r="1919" ht="14.25" customHeight="1" x14ac:dyDescent="0.35"/>
    <row r="1920" ht="14.25" customHeight="1" x14ac:dyDescent="0.35"/>
    <row r="1921" ht="14.25" customHeight="1" x14ac:dyDescent="0.35"/>
    <row r="1922" ht="14.25" customHeight="1" x14ac:dyDescent="0.35"/>
    <row r="1923" ht="14.25" customHeight="1" x14ac:dyDescent="0.35"/>
    <row r="1924" ht="14.25" customHeight="1" x14ac:dyDescent="0.35"/>
    <row r="1925" ht="14.25" customHeight="1" x14ac:dyDescent="0.35"/>
    <row r="1926" ht="14.25" customHeight="1" x14ac:dyDescent="0.35"/>
    <row r="1927" ht="14.25" customHeight="1" x14ac:dyDescent="0.35"/>
    <row r="1928" ht="14.25" customHeight="1" x14ac:dyDescent="0.35"/>
    <row r="1929" ht="14.25" customHeight="1" x14ac:dyDescent="0.35"/>
    <row r="1930" ht="14.25" customHeight="1" x14ac:dyDescent="0.35"/>
    <row r="1931" ht="14.25" customHeight="1" x14ac:dyDescent="0.35"/>
    <row r="1932" ht="14.25" customHeight="1" x14ac:dyDescent="0.35"/>
    <row r="1933" ht="14.25" customHeight="1" x14ac:dyDescent="0.35"/>
    <row r="1934" ht="14.25" customHeight="1" x14ac:dyDescent="0.35"/>
    <row r="1935" ht="14.25" customHeight="1" x14ac:dyDescent="0.35"/>
    <row r="1936" ht="14.25" customHeight="1" x14ac:dyDescent="0.35"/>
    <row r="1937" ht="14.25" customHeight="1" x14ac:dyDescent="0.35"/>
    <row r="1938" ht="14.25" customHeight="1" x14ac:dyDescent="0.35"/>
    <row r="1939" ht="14.25" customHeight="1" x14ac:dyDescent="0.35"/>
    <row r="1940" ht="14.25" customHeight="1" x14ac:dyDescent="0.35"/>
    <row r="1941" ht="14.25" customHeight="1" x14ac:dyDescent="0.35"/>
    <row r="1942" ht="14.25" customHeight="1" x14ac:dyDescent="0.35"/>
    <row r="1943" ht="14.25" customHeight="1" x14ac:dyDescent="0.35"/>
    <row r="1944" ht="14.25" customHeight="1" x14ac:dyDescent="0.35"/>
    <row r="1945" ht="14.25" customHeight="1" x14ac:dyDescent="0.35"/>
    <row r="1946" ht="14.25" customHeight="1" x14ac:dyDescent="0.35"/>
    <row r="1947" ht="14.25" customHeight="1" x14ac:dyDescent="0.35"/>
    <row r="1948" ht="14.25" customHeight="1" x14ac:dyDescent="0.35"/>
    <row r="1949" ht="14.25" customHeight="1" x14ac:dyDescent="0.35"/>
    <row r="1950" ht="14.25" customHeight="1" x14ac:dyDescent="0.35"/>
    <row r="1951" ht="14.25" customHeight="1" x14ac:dyDescent="0.35"/>
    <row r="1952" ht="14.25" customHeight="1" x14ac:dyDescent="0.35"/>
    <row r="1953" ht="14.25" customHeight="1" x14ac:dyDescent="0.35"/>
    <row r="1954" ht="14.25" customHeight="1" x14ac:dyDescent="0.35"/>
    <row r="1955" ht="14.25" customHeight="1" x14ac:dyDescent="0.35"/>
    <row r="1956" ht="14.25" customHeight="1" x14ac:dyDescent="0.35"/>
    <row r="1957" ht="14.25" customHeight="1" x14ac:dyDescent="0.35"/>
    <row r="1958" ht="14.25" customHeight="1" x14ac:dyDescent="0.35"/>
    <row r="1959" ht="14.25" customHeight="1" x14ac:dyDescent="0.35"/>
    <row r="1960" ht="14.25" customHeight="1" x14ac:dyDescent="0.35"/>
    <row r="1961" ht="14.25" customHeight="1" x14ac:dyDescent="0.35"/>
    <row r="1962" ht="14.25" customHeight="1" x14ac:dyDescent="0.35"/>
    <row r="1963" ht="14.25" customHeight="1" x14ac:dyDescent="0.35"/>
    <row r="1964" ht="14.25" customHeight="1" x14ac:dyDescent="0.35"/>
    <row r="1965" ht="14.25" customHeight="1" x14ac:dyDescent="0.35"/>
    <row r="1966" ht="14.25" customHeight="1" x14ac:dyDescent="0.35"/>
    <row r="1967" ht="14.25" customHeight="1" x14ac:dyDescent="0.35"/>
    <row r="1968" ht="14.25" customHeight="1" x14ac:dyDescent="0.35"/>
    <row r="1969" ht="14.25" customHeight="1" x14ac:dyDescent="0.35"/>
    <row r="1970" ht="14.25" customHeight="1" x14ac:dyDescent="0.35"/>
    <row r="1971" ht="14.25" customHeight="1" x14ac:dyDescent="0.35"/>
    <row r="1972" ht="14.25" customHeight="1" x14ac:dyDescent="0.35"/>
    <row r="1973" ht="14.25" customHeight="1" x14ac:dyDescent="0.35"/>
    <row r="1974" ht="14.25" customHeight="1" x14ac:dyDescent="0.35"/>
    <row r="1975" ht="14.25" customHeight="1" x14ac:dyDescent="0.35"/>
    <row r="1976" ht="14.25" customHeight="1" x14ac:dyDescent="0.35"/>
    <row r="1977" ht="14.25" customHeight="1" x14ac:dyDescent="0.35"/>
    <row r="1978" ht="14.25" customHeight="1" x14ac:dyDescent="0.35"/>
    <row r="1979" ht="14.25" customHeight="1" x14ac:dyDescent="0.35"/>
    <row r="1980" ht="14.25" customHeight="1" x14ac:dyDescent="0.35"/>
    <row r="1981" ht="14.25" customHeight="1" x14ac:dyDescent="0.35"/>
    <row r="1982" ht="14.25" customHeight="1" x14ac:dyDescent="0.35"/>
    <row r="1983" ht="14.25" customHeight="1" x14ac:dyDescent="0.35"/>
    <row r="1984" ht="14.25" customHeight="1" x14ac:dyDescent="0.35"/>
    <row r="1985" ht="14.25" customHeight="1" x14ac:dyDescent="0.35"/>
    <row r="1986" ht="14.25" customHeight="1" x14ac:dyDescent="0.35"/>
    <row r="1987" ht="14.25" customHeight="1" x14ac:dyDescent="0.35"/>
    <row r="1988" ht="14.25" customHeight="1" x14ac:dyDescent="0.35"/>
    <row r="1989" ht="14.25" customHeight="1" x14ac:dyDescent="0.35"/>
    <row r="1990" ht="14.25" customHeight="1" x14ac:dyDescent="0.35"/>
    <row r="1991" ht="14.25" customHeight="1" x14ac:dyDescent="0.35"/>
    <row r="1992" ht="14.25" customHeight="1" x14ac:dyDescent="0.35"/>
    <row r="1993" ht="14.25" customHeight="1" x14ac:dyDescent="0.35"/>
    <row r="1994" ht="14.25" customHeight="1" x14ac:dyDescent="0.35"/>
    <row r="1995" ht="14.25" customHeight="1" x14ac:dyDescent="0.35"/>
    <row r="1996" ht="14.25" customHeight="1" x14ac:dyDescent="0.35"/>
    <row r="1997" ht="14.25" customHeight="1" x14ac:dyDescent="0.35"/>
    <row r="1998" ht="14.25" customHeight="1" x14ac:dyDescent="0.35"/>
    <row r="1999" ht="14.25" customHeight="1" x14ac:dyDescent="0.35"/>
    <row r="2000" ht="14.25" customHeight="1" x14ac:dyDescent="0.35"/>
    <row r="2001" ht="14.25" customHeight="1" x14ac:dyDescent="0.35"/>
    <row r="2002" ht="14.25" customHeight="1" x14ac:dyDescent="0.35"/>
    <row r="2003" ht="14.25" customHeight="1" x14ac:dyDescent="0.35"/>
    <row r="2004" ht="14.25" customHeight="1" x14ac:dyDescent="0.35"/>
    <row r="2005" ht="14.25" customHeight="1" x14ac:dyDescent="0.35"/>
    <row r="2006" ht="14.25" customHeight="1" x14ac:dyDescent="0.35"/>
    <row r="2007" ht="14.25" customHeight="1" x14ac:dyDescent="0.35"/>
    <row r="2008" ht="14.25" customHeight="1" x14ac:dyDescent="0.35"/>
    <row r="2009" ht="14.25" customHeight="1" x14ac:dyDescent="0.35"/>
    <row r="2010" ht="14.25" customHeight="1" x14ac:dyDescent="0.35"/>
    <row r="2011" ht="14.25" customHeight="1" x14ac:dyDescent="0.35"/>
    <row r="2012" ht="14.25" customHeight="1" x14ac:dyDescent="0.35"/>
    <row r="2013" ht="14.25" customHeight="1" x14ac:dyDescent="0.35"/>
    <row r="2014" ht="14.25" customHeight="1" x14ac:dyDescent="0.35"/>
    <row r="2015" ht="14.25" customHeight="1" x14ac:dyDescent="0.35"/>
    <row r="2016" ht="14.25" customHeight="1" x14ac:dyDescent="0.35"/>
    <row r="2017" ht="14.25" customHeight="1" x14ac:dyDescent="0.35"/>
    <row r="2018" ht="14.25" customHeight="1" x14ac:dyDescent="0.35"/>
    <row r="2019" ht="14.25" customHeight="1" x14ac:dyDescent="0.35"/>
    <row r="2020" ht="14.25" customHeight="1" x14ac:dyDescent="0.35"/>
    <row r="2021" ht="14.25" customHeight="1" x14ac:dyDescent="0.35"/>
    <row r="2022" ht="14.25" customHeight="1" x14ac:dyDescent="0.35"/>
    <row r="2023" ht="14.25" customHeight="1" x14ac:dyDescent="0.35"/>
    <row r="2024" ht="14.25" customHeight="1" x14ac:dyDescent="0.35"/>
    <row r="2025" ht="14.25" customHeight="1" x14ac:dyDescent="0.35"/>
    <row r="2026" ht="14.25" customHeight="1" x14ac:dyDescent="0.35"/>
    <row r="2027" ht="14.25" customHeight="1" x14ac:dyDescent="0.35"/>
    <row r="2028" ht="14.25" customHeight="1" x14ac:dyDescent="0.35"/>
    <row r="2029" ht="14.25" customHeight="1" x14ac:dyDescent="0.35"/>
    <row r="2030" ht="14.25" customHeight="1" x14ac:dyDescent="0.35"/>
    <row r="2031" ht="14.25" customHeight="1" x14ac:dyDescent="0.35"/>
    <row r="2032" ht="14.25" customHeight="1" x14ac:dyDescent="0.35"/>
    <row r="2033" ht="14.25" customHeight="1" x14ac:dyDescent="0.35"/>
    <row r="2034" ht="14.25" customHeight="1" x14ac:dyDescent="0.35"/>
    <row r="2035" ht="14.25" customHeight="1" x14ac:dyDescent="0.35"/>
    <row r="2036" ht="14.25" customHeight="1" x14ac:dyDescent="0.35"/>
    <row r="2037" ht="14.25" customHeight="1" x14ac:dyDescent="0.35"/>
    <row r="2038" ht="14.25" customHeight="1" x14ac:dyDescent="0.35"/>
    <row r="2039" ht="14.25" customHeight="1" x14ac:dyDescent="0.35"/>
    <row r="2040" ht="14.25" customHeight="1" x14ac:dyDescent="0.35"/>
    <row r="2041" ht="14.25" customHeight="1" x14ac:dyDescent="0.35"/>
    <row r="2042" ht="14.25" customHeight="1" x14ac:dyDescent="0.35"/>
    <row r="2043" ht="14.25" customHeight="1" x14ac:dyDescent="0.35"/>
    <row r="2044" ht="14.25" customHeight="1" x14ac:dyDescent="0.35"/>
    <row r="2045" ht="14.25" customHeight="1" x14ac:dyDescent="0.35"/>
    <row r="2046" ht="14.25" customHeight="1" x14ac:dyDescent="0.35"/>
    <row r="2047" ht="14.25" customHeight="1" x14ac:dyDescent="0.35"/>
    <row r="2048" ht="14.25" customHeight="1" x14ac:dyDescent="0.35"/>
    <row r="2049" ht="14.25" customHeight="1" x14ac:dyDescent="0.35"/>
    <row r="2050" ht="14.25" customHeight="1" x14ac:dyDescent="0.35"/>
    <row r="2051" ht="14.25" customHeight="1" x14ac:dyDescent="0.35"/>
    <row r="2052" ht="14.25" customHeight="1" x14ac:dyDescent="0.35"/>
    <row r="2053" ht="14.25" customHeight="1" x14ac:dyDescent="0.35"/>
    <row r="2054" ht="14.25" customHeight="1" x14ac:dyDescent="0.35"/>
    <row r="2055" ht="14.25" customHeight="1" x14ac:dyDescent="0.35"/>
    <row r="2056" ht="14.25" customHeight="1" x14ac:dyDescent="0.35"/>
    <row r="2057" ht="14.25" customHeight="1" x14ac:dyDescent="0.35"/>
    <row r="2058" ht="14.25" customHeight="1" x14ac:dyDescent="0.35"/>
    <row r="2059" ht="14.25" customHeight="1" x14ac:dyDescent="0.35"/>
    <row r="2060" ht="14.25" customHeight="1" x14ac:dyDescent="0.35"/>
    <row r="2061" ht="14.25" customHeight="1" x14ac:dyDescent="0.35"/>
    <row r="2062" ht="14.25" customHeight="1" x14ac:dyDescent="0.35"/>
    <row r="2063" ht="14.25" customHeight="1" x14ac:dyDescent="0.35"/>
    <row r="2064" ht="14.25" customHeight="1" x14ac:dyDescent="0.35"/>
    <row r="2065" ht="14.25" customHeight="1" x14ac:dyDescent="0.35"/>
    <row r="2066" ht="14.25" customHeight="1" x14ac:dyDescent="0.35"/>
    <row r="2067" ht="14.25" customHeight="1" x14ac:dyDescent="0.35"/>
    <row r="2068" ht="14.25" customHeight="1" x14ac:dyDescent="0.35"/>
    <row r="2069" ht="14.25" customHeight="1" x14ac:dyDescent="0.35"/>
    <row r="2070" ht="14.25" customHeight="1" x14ac:dyDescent="0.35"/>
    <row r="2071" ht="14.25" customHeight="1" x14ac:dyDescent="0.35"/>
    <row r="2072" ht="14.25" customHeight="1" x14ac:dyDescent="0.35"/>
    <row r="2073" ht="14.25" customHeight="1" x14ac:dyDescent="0.35"/>
    <row r="2074" ht="14.25" customHeight="1" x14ac:dyDescent="0.35"/>
    <row r="2075" ht="14.25" customHeight="1" x14ac:dyDescent="0.35"/>
    <row r="2076" ht="14.25" customHeight="1" x14ac:dyDescent="0.35"/>
    <row r="2077" ht="14.25" customHeight="1" x14ac:dyDescent="0.35"/>
    <row r="2078" ht="14.25" customHeight="1" x14ac:dyDescent="0.35"/>
    <row r="2079" ht="14.25" customHeight="1" x14ac:dyDescent="0.35"/>
    <row r="2080" ht="14.25" customHeight="1" x14ac:dyDescent="0.35"/>
    <row r="2081" ht="14.25" customHeight="1" x14ac:dyDescent="0.35"/>
    <row r="2082" ht="14.25" customHeight="1" x14ac:dyDescent="0.35"/>
    <row r="2083" ht="14.25" customHeight="1" x14ac:dyDescent="0.35"/>
    <row r="2084" ht="14.25" customHeight="1" x14ac:dyDescent="0.35"/>
    <row r="2085" ht="14.25" customHeight="1" x14ac:dyDescent="0.35"/>
    <row r="2086" ht="14.25" customHeight="1" x14ac:dyDescent="0.35"/>
    <row r="2087" ht="14.25" customHeight="1" x14ac:dyDescent="0.35"/>
    <row r="2088" ht="14.25" customHeight="1" x14ac:dyDescent="0.35"/>
    <row r="2089" ht="14.25" customHeight="1" x14ac:dyDescent="0.35"/>
    <row r="2090" ht="14.25" customHeight="1" x14ac:dyDescent="0.35"/>
    <row r="2091" ht="14.25" customHeight="1" x14ac:dyDescent="0.35"/>
    <row r="2092" ht="14.25" customHeight="1" x14ac:dyDescent="0.35"/>
    <row r="2093" ht="14.25" customHeight="1" x14ac:dyDescent="0.35"/>
    <row r="2094" ht="14.25" customHeight="1" x14ac:dyDescent="0.35"/>
    <row r="2095" ht="14.25" customHeight="1" x14ac:dyDescent="0.35"/>
    <row r="2096" ht="14.25" customHeight="1" x14ac:dyDescent="0.35"/>
    <row r="2097" ht="14.25" customHeight="1" x14ac:dyDescent="0.35"/>
    <row r="2098" ht="14.25" customHeight="1" x14ac:dyDescent="0.35"/>
    <row r="2099" ht="14.25" customHeight="1" x14ac:dyDescent="0.35"/>
    <row r="2100" ht="14.25" customHeight="1" x14ac:dyDescent="0.35"/>
    <row r="2101" ht="14.25" customHeight="1" x14ac:dyDescent="0.35"/>
    <row r="2102" ht="14.25" customHeight="1" x14ac:dyDescent="0.35"/>
    <row r="2103" ht="14.25" customHeight="1" x14ac:dyDescent="0.35"/>
    <row r="2104" ht="14.25" customHeight="1" x14ac:dyDescent="0.35"/>
    <row r="2105" ht="14.25" customHeight="1" x14ac:dyDescent="0.35"/>
    <row r="2106" ht="14.25" customHeight="1" x14ac:dyDescent="0.35"/>
    <row r="2107" ht="14.25" customHeight="1" x14ac:dyDescent="0.35"/>
    <row r="2108" ht="14.25" customHeight="1" x14ac:dyDescent="0.35"/>
    <row r="2109" ht="14.25" customHeight="1" x14ac:dyDescent="0.35"/>
    <row r="2110" ht="14.25" customHeight="1" x14ac:dyDescent="0.35"/>
    <row r="2111" ht="14.25" customHeight="1" x14ac:dyDescent="0.35"/>
    <row r="2112" ht="14.25" customHeight="1" x14ac:dyDescent="0.35"/>
    <row r="2113" ht="14.25" customHeight="1" x14ac:dyDescent="0.35"/>
    <row r="2114" ht="14.25" customHeight="1" x14ac:dyDescent="0.35"/>
    <row r="2115" ht="14.25" customHeight="1" x14ac:dyDescent="0.35"/>
    <row r="2116" ht="14.25" customHeight="1" x14ac:dyDescent="0.35"/>
    <row r="2117" ht="14.25" customHeight="1" x14ac:dyDescent="0.35"/>
    <row r="2118" ht="14.25" customHeight="1" x14ac:dyDescent="0.35"/>
    <row r="2119" ht="14.25" customHeight="1" x14ac:dyDescent="0.35"/>
    <row r="2120" ht="14.25" customHeight="1" x14ac:dyDescent="0.35"/>
    <row r="2121" ht="14.25" customHeight="1" x14ac:dyDescent="0.35"/>
    <row r="2122" ht="14.25" customHeight="1" x14ac:dyDescent="0.35"/>
    <row r="2123" ht="14.25" customHeight="1" x14ac:dyDescent="0.35"/>
    <row r="2124" ht="14.25" customHeight="1" x14ac:dyDescent="0.35"/>
    <row r="2125" ht="14.25" customHeight="1" x14ac:dyDescent="0.35"/>
    <row r="2126" ht="14.25" customHeight="1" x14ac:dyDescent="0.35"/>
    <row r="2127" ht="14.25" customHeight="1" x14ac:dyDescent="0.35"/>
    <row r="2128" ht="14.25" customHeight="1" x14ac:dyDescent="0.35"/>
    <row r="2129" ht="14.25" customHeight="1" x14ac:dyDescent="0.35"/>
    <row r="2130" ht="14.25" customHeight="1" x14ac:dyDescent="0.35"/>
    <row r="2131" ht="14.25" customHeight="1" x14ac:dyDescent="0.35"/>
    <row r="2132" ht="14.25" customHeight="1" x14ac:dyDescent="0.35"/>
    <row r="2133" ht="14.25" customHeight="1" x14ac:dyDescent="0.35"/>
    <row r="2134" ht="14.25" customHeight="1" x14ac:dyDescent="0.35"/>
    <row r="2135" ht="14.25" customHeight="1" x14ac:dyDescent="0.35"/>
    <row r="2136" ht="14.25" customHeight="1" x14ac:dyDescent="0.35"/>
    <row r="2137" ht="14.25" customHeight="1" x14ac:dyDescent="0.35"/>
    <row r="2138" ht="14.25" customHeight="1" x14ac:dyDescent="0.35"/>
    <row r="2139" ht="14.25" customHeight="1" x14ac:dyDescent="0.35"/>
    <row r="2140" ht="14.25" customHeight="1" x14ac:dyDescent="0.35"/>
    <row r="2141" ht="14.25" customHeight="1" x14ac:dyDescent="0.35"/>
    <row r="2142" ht="14.25" customHeight="1" x14ac:dyDescent="0.35"/>
    <row r="2143" ht="14.25" customHeight="1" x14ac:dyDescent="0.35"/>
    <row r="2144" ht="14.25" customHeight="1" x14ac:dyDescent="0.35"/>
    <row r="2145" ht="14.25" customHeight="1" x14ac:dyDescent="0.35"/>
    <row r="2146" ht="14.25" customHeight="1" x14ac:dyDescent="0.35"/>
    <row r="2147" ht="14.25" customHeight="1" x14ac:dyDescent="0.35"/>
    <row r="2148" ht="14.25" customHeight="1" x14ac:dyDescent="0.35"/>
    <row r="2149" ht="14.25" customHeight="1" x14ac:dyDescent="0.35"/>
    <row r="2150" ht="14.25" customHeight="1" x14ac:dyDescent="0.35"/>
    <row r="2151" ht="14.25" customHeight="1" x14ac:dyDescent="0.35"/>
    <row r="2152" ht="14.25" customHeight="1" x14ac:dyDescent="0.35"/>
    <row r="2153" ht="14.25" customHeight="1" x14ac:dyDescent="0.35"/>
    <row r="2154" ht="14.25" customHeight="1" x14ac:dyDescent="0.35"/>
    <row r="2155" ht="14.25" customHeight="1" x14ac:dyDescent="0.35"/>
    <row r="2156" ht="14.25" customHeight="1" x14ac:dyDescent="0.35"/>
    <row r="2157" ht="14.25" customHeight="1" x14ac:dyDescent="0.35"/>
    <row r="2158" ht="14.25" customHeight="1" x14ac:dyDescent="0.35"/>
    <row r="2159" ht="14.25" customHeight="1" x14ac:dyDescent="0.35"/>
    <row r="2160" ht="14.25" customHeight="1" x14ac:dyDescent="0.35"/>
    <row r="2161" ht="14.25" customHeight="1" x14ac:dyDescent="0.35"/>
    <row r="2162" ht="14.25" customHeight="1" x14ac:dyDescent="0.35"/>
    <row r="2163" ht="14.25" customHeight="1" x14ac:dyDescent="0.35"/>
    <row r="2164" ht="14.25" customHeight="1" x14ac:dyDescent="0.35"/>
    <row r="2165" ht="14.25" customHeight="1" x14ac:dyDescent="0.35"/>
    <row r="2166" ht="14.25" customHeight="1" x14ac:dyDescent="0.35"/>
    <row r="2167" ht="14.25" customHeight="1" x14ac:dyDescent="0.35"/>
    <row r="2168" ht="14.25" customHeight="1" x14ac:dyDescent="0.35"/>
    <row r="2169" ht="14.25" customHeight="1" x14ac:dyDescent="0.35"/>
    <row r="2170" ht="14.25" customHeight="1" x14ac:dyDescent="0.35"/>
    <row r="2171" ht="14.25" customHeight="1" x14ac:dyDescent="0.35"/>
    <row r="2172" ht="14.25" customHeight="1" x14ac:dyDescent="0.35"/>
    <row r="2173" ht="14.25" customHeight="1" x14ac:dyDescent="0.35"/>
    <row r="2174" ht="14.25" customHeight="1" x14ac:dyDescent="0.35"/>
    <row r="2175" ht="14.25" customHeight="1" x14ac:dyDescent="0.35"/>
    <row r="2176" ht="14.25" customHeight="1" x14ac:dyDescent="0.35"/>
    <row r="2177" ht="14.25" customHeight="1" x14ac:dyDescent="0.35"/>
    <row r="2178" ht="14.25" customHeight="1" x14ac:dyDescent="0.35"/>
    <row r="2179" ht="14.25" customHeight="1" x14ac:dyDescent="0.35"/>
    <row r="2180" ht="14.25" customHeight="1" x14ac:dyDescent="0.35"/>
    <row r="2181" ht="14.25" customHeight="1" x14ac:dyDescent="0.35"/>
    <row r="2182" ht="14.25" customHeight="1" x14ac:dyDescent="0.35"/>
    <row r="2183" ht="14.25" customHeight="1" x14ac:dyDescent="0.35"/>
    <row r="2184" ht="14.25" customHeight="1" x14ac:dyDescent="0.35"/>
    <row r="2185" ht="14.25" customHeight="1" x14ac:dyDescent="0.35"/>
    <row r="2186" ht="14.25" customHeight="1" x14ac:dyDescent="0.35"/>
    <row r="2187" ht="14.25" customHeight="1" x14ac:dyDescent="0.35"/>
    <row r="2188" ht="14.25" customHeight="1" x14ac:dyDescent="0.35"/>
    <row r="2189" ht="14.25" customHeight="1" x14ac:dyDescent="0.35"/>
    <row r="2190" ht="14.25" customHeight="1" x14ac:dyDescent="0.35"/>
    <row r="2191" ht="14.25" customHeight="1" x14ac:dyDescent="0.35"/>
    <row r="2192" ht="14.25" customHeight="1" x14ac:dyDescent="0.35"/>
    <row r="2193" ht="14.25" customHeight="1" x14ac:dyDescent="0.35"/>
    <row r="2194" ht="14.25" customHeight="1" x14ac:dyDescent="0.35"/>
    <row r="2195" ht="14.25" customHeight="1" x14ac:dyDescent="0.35"/>
    <row r="2196" ht="14.25" customHeight="1" x14ac:dyDescent="0.35"/>
    <row r="2197" ht="14.25" customHeight="1" x14ac:dyDescent="0.35"/>
    <row r="2198" ht="14.25" customHeight="1" x14ac:dyDescent="0.35"/>
    <row r="2199" ht="14.25" customHeight="1" x14ac:dyDescent="0.35"/>
    <row r="2200" ht="14.25" customHeight="1" x14ac:dyDescent="0.35"/>
    <row r="2201" ht="14.25" customHeight="1" x14ac:dyDescent="0.35"/>
    <row r="2202" ht="14.25" customHeight="1" x14ac:dyDescent="0.35"/>
    <row r="2203" ht="14.25" customHeight="1" x14ac:dyDescent="0.35"/>
    <row r="2204" ht="14.25" customHeight="1" x14ac:dyDescent="0.35"/>
    <row r="2205" ht="14.25" customHeight="1" x14ac:dyDescent="0.35"/>
    <row r="2206" ht="14.25" customHeight="1" x14ac:dyDescent="0.35"/>
    <row r="2207" ht="14.25" customHeight="1" x14ac:dyDescent="0.35"/>
    <row r="2208" ht="14.25" customHeight="1" x14ac:dyDescent="0.35"/>
    <row r="2209" ht="14.25" customHeight="1" x14ac:dyDescent="0.35"/>
    <row r="2210" ht="14.25" customHeight="1" x14ac:dyDescent="0.35"/>
    <row r="2211" ht="14.25" customHeight="1" x14ac:dyDescent="0.35"/>
    <row r="2212" ht="14.25" customHeight="1" x14ac:dyDescent="0.35"/>
    <row r="2213" ht="14.25" customHeight="1" x14ac:dyDescent="0.35"/>
    <row r="2214" ht="14.25" customHeight="1" x14ac:dyDescent="0.35"/>
    <row r="2215" ht="14.25" customHeight="1" x14ac:dyDescent="0.35"/>
    <row r="2216" ht="14.25" customHeight="1" x14ac:dyDescent="0.35"/>
    <row r="2217" ht="14.25" customHeight="1" x14ac:dyDescent="0.35"/>
    <row r="2218" ht="14.25" customHeight="1" x14ac:dyDescent="0.35"/>
    <row r="2219" ht="14.25" customHeight="1" x14ac:dyDescent="0.35"/>
    <row r="2220" ht="14.25" customHeight="1" x14ac:dyDescent="0.35"/>
    <row r="2221" ht="14.25" customHeight="1" x14ac:dyDescent="0.35"/>
    <row r="2222" ht="14.25" customHeight="1" x14ac:dyDescent="0.35"/>
    <row r="2223" ht="14.25" customHeight="1" x14ac:dyDescent="0.35"/>
    <row r="2224" ht="14.25" customHeight="1" x14ac:dyDescent="0.35"/>
    <row r="2225" ht="14.25" customHeight="1" x14ac:dyDescent="0.35"/>
    <row r="2226" ht="14.25" customHeight="1" x14ac:dyDescent="0.35"/>
    <row r="2227" ht="14.25" customHeight="1" x14ac:dyDescent="0.35"/>
    <row r="2228" ht="14.25" customHeight="1" x14ac:dyDescent="0.35"/>
    <row r="2229" ht="14.25" customHeight="1" x14ac:dyDescent="0.35"/>
    <row r="2230" ht="14.25" customHeight="1" x14ac:dyDescent="0.35"/>
    <row r="2231" ht="14.25" customHeight="1" x14ac:dyDescent="0.35"/>
    <row r="2232" ht="14.25" customHeight="1" x14ac:dyDescent="0.35"/>
    <row r="2233" ht="14.25" customHeight="1" x14ac:dyDescent="0.35"/>
    <row r="2234" ht="14.25" customHeight="1" x14ac:dyDescent="0.35"/>
    <row r="2235" ht="14.25" customHeight="1" x14ac:dyDescent="0.35"/>
    <row r="2236" ht="14.25" customHeight="1" x14ac:dyDescent="0.35"/>
    <row r="2237" ht="14.25" customHeight="1" x14ac:dyDescent="0.35"/>
    <row r="2238" ht="14.25" customHeight="1" x14ac:dyDescent="0.35"/>
    <row r="2239" ht="14.25" customHeight="1" x14ac:dyDescent="0.35"/>
    <row r="2240" ht="14.25" customHeight="1" x14ac:dyDescent="0.35"/>
    <row r="2241" ht="14.25" customHeight="1" x14ac:dyDescent="0.35"/>
    <row r="2242" ht="14.25" customHeight="1" x14ac:dyDescent="0.35"/>
    <row r="2243" ht="14.25" customHeight="1" x14ac:dyDescent="0.35"/>
    <row r="2244" ht="14.25" customHeight="1" x14ac:dyDescent="0.35"/>
    <row r="2245" ht="14.25" customHeight="1" x14ac:dyDescent="0.35"/>
    <row r="2246" ht="14.25" customHeight="1" x14ac:dyDescent="0.35"/>
    <row r="2247" ht="14.25" customHeight="1" x14ac:dyDescent="0.35"/>
    <row r="2248" ht="14.25" customHeight="1" x14ac:dyDescent="0.35"/>
    <row r="2249" ht="14.25" customHeight="1" x14ac:dyDescent="0.35"/>
    <row r="2250" ht="14.25" customHeight="1" x14ac:dyDescent="0.35"/>
    <row r="2251" ht="14.25" customHeight="1" x14ac:dyDescent="0.35"/>
    <row r="2252" ht="14.25" customHeight="1" x14ac:dyDescent="0.35"/>
    <row r="2253" ht="14.25" customHeight="1" x14ac:dyDescent="0.35"/>
    <row r="2254" ht="14.25" customHeight="1" x14ac:dyDescent="0.35"/>
    <row r="2255" ht="14.25" customHeight="1" x14ac:dyDescent="0.35"/>
    <row r="2256" ht="14.25" customHeight="1" x14ac:dyDescent="0.35"/>
    <row r="2257" ht="14.25" customHeight="1" x14ac:dyDescent="0.35"/>
    <row r="2258" ht="14.25" customHeight="1" x14ac:dyDescent="0.35"/>
    <row r="2259" ht="14.25" customHeight="1" x14ac:dyDescent="0.35"/>
    <row r="2260" ht="14.25" customHeight="1" x14ac:dyDescent="0.35"/>
    <row r="2261" ht="14.25" customHeight="1" x14ac:dyDescent="0.35"/>
    <row r="2262" ht="14.25" customHeight="1" x14ac:dyDescent="0.35"/>
    <row r="2263" ht="14.25" customHeight="1" x14ac:dyDescent="0.35"/>
    <row r="2264" ht="14.25" customHeight="1" x14ac:dyDescent="0.35"/>
    <row r="2265" ht="14.25" customHeight="1" x14ac:dyDescent="0.35"/>
    <row r="2266" ht="14.25" customHeight="1" x14ac:dyDescent="0.35"/>
    <row r="2267" ht="14.25" customHeight="1" x14ac:dyDescent="0.35"/>
    <row r="2268" ht="14.25" customHeight="1" x14ac:dyDescent="0.35"/>
    <row r="2269" ht="14.25" customHeight="1" x14ac:dyDescent="0.35"/>
    <row r="2270" ht="14.25" customHeight="1" x14ac:dyDescent="0.35"/>
    <row r="2271" ht="14.25" customHeight="1" x14ac:dyDescent="0.35"/>
    <row r="2272" ht="14.25" customHeight="1" x14ac:dyDescent="0.35"/>
    <row r="2273" ht="14.25" customHeight="1" x14ac:dyDescent="0.35"/>
    <row r="2274" ht="14.25" customHeight="1" x14ac:dyDescent="0.35"/>
    <row r="2275" ht="14.25" customHeight="1" x14ac:dyDescent="0.35"/>
    <row r="2276" ht="14.25" customHeight="1" x14ac:dyDescent="0.35"/>
    <row r="2277" ht="14.25" customHeight="1" x14ac:dyDescent="0.35"/>
    <row r="2278" ht="14.25" customHeight="1" x14ac:dyDescent="0.35"/>
    <row r="2279" ht="14.25" customHeight="1" x14ac:dyDescent="0.35"/>
    <row r="2280" ht="14.25" customHeight="1" x14ac:dyDescent="0.35"/>
    <row r="2281" ht="14.25" customHeight="1" x14ac:dyDescent="0.35"/>
    <row r="2282" ht="14.25" customHeight="1" x14ac:dyDescent="0.35"/>
    <row r="2283" ht="14.25" customHeight="1" x14ac:dyDescent="0.35"/>
    <row r="2284" ht="14.25" customHeight="1" x14ac:dyDescent="0.35"/>
    <row r="2285" ht="14.25" customHeight="1" x14ac:dyDescent="0.35"/>
    <row r="2286" ht="14.25" customHeight="1" x14ac:dyDescent="0.35"/>
    <row r="2287" ht="14.25" customHeight="1" x14ac:dyDescent="0.35"/>
    <row r="2288" ht="14.25" customHeight="1" x14ac:dyDescent="0.35"/>
    <row r="2289" ht="14.25" customHeight="1" x14ac:dyDescent="0.35"/>
    <row r="2290" ht="14.25" customHeight="1" x14ac:dyDescent="0.35"/>
    <row r="2291" ht="14.25" customHeight="1" x14ac:dyDescent="0.35"/>
    <row r="2292" ht="14.25" customHeight="1" x14ac:dyDescent="0.35"/>
    <row r="2293" ht="14.25" customHeight="1" x14ac:dyDescent="0.35"/>
    <row r="2294" ht="14.25" customHeight="1" x14ac:dyDescent="0.35"/>
    <row r="2295" ht="14.25" customHeight="1" x14ac:dyDescent="0.35"/>
    <row r="2296" ht="14.25" customHeight="1" x14ac:dyDescent="0.35"/>
    <row r="2297" ht="14.25" customHeight="1" x14ac:dyDescent="0.35"/>
    <row r="2298" ht="14.25" customHeight="1" x14ac:dyDescent="0.35"/>
    <row r="2299" ht="14.25" customHeight="1" x14ac:dyDescent="0.35"/>
    <row r="2300" ht="14.25" customHeight="1" x14ac:dyDescent="0.35"/>
    <row r="2301" ht="14.25" customHeight="1" x14ac:dyDescent="0.35"/>
    <row r="2302" ht="14.25" customHeight="1" x14ac:dyDescent="0.35"/>
    <row r="2303" ht="14.25" customHeight="1" x14ac:dyDescent="0.35"/>
    <row r="2304" ht="14.25" customHeight="1" x14ac:dyDescent="0.35"/>
    <row r="2305" ht="14.25" customHeight="1" x14ac:dyDescent="0.35"/>
    <row r="2306" ht="14.25" customHeight="1" x14ac:dyDescent="0.35"/>
    <row r="2307" ht="14.25" customHeight="1" x14ac:dyDescent="0.35"/>
    <row r="2308" ht="14.25" customHeight="1" x14ac:dyDescent="0.35"/>
    <row r="2309" ht="14.25" customHeight="1" x14ac:dyDescent="0.35"/>
    <row r="2310" ht="14.25" customHeight="1" x14ac:dyDescent="0.35"/>
    <row r="2311" ht="14.25" customHeight="1" x14ac:dyDescent="0.35"/>
    <row r="2312" ht="14.25" customHeight="1" x14ac:dyDescent="0.35"/>
    <row r="2313" ht="14.25" customHeight="1" x14ac:dyDescent="0.35"/>
    <row r="2314" ht="14.25" customHeight="1" x14ac:dyDescent="0.35"/>
    <row r="2315" ht="14.25" customHeight="1" x14ac:dyDescent="0.35"/>
    <row r="2316" ht="14.25" customHeight="1" x14ac:dyDescent="0.35"/>
    <row r="2317" ht="14.25" customHeight="1" x14ac:dyDescent="0.35"/>
    <row r="2318" ht="14.25" customHeight="1" x14ac:dyDescent="0.35"/>
    <row r="2319" ht="14.25" customHeight="1" x14ac:dyDescent="0.35"/>
    <row r="2320" ht="14.25" customHeight="1" x14ac:dyDescent="0.35"/>
    <row r="2321" ht="14.25" customHeight="1" x14ac:dyDescent="0.35"/>
    <row r="2322" ht="14.25" customHeight="1" x14ac:dyDescent="0.35"/>
    <row r="2323" ht="14.25" customHeight="1" x14ac:dyDescent="0.35"/>
    <row r="2324" ht="14.25" customHeight="1" x14ac:dyDescent="0.35"/>
    <row r="2325" ht="14.25" customHeight="1" x14ac:dyDescent="0.35"/>
    <row r="2326" ht="14.25" customHeight="1" x14ac:dyDescent="0.35"/>
    <row r="2327" ht="14.25" customHeight="1" x14ac:dyDescent="0.35"/>
    <row r="2328" ht="14.25" customHeight="1" x14ac:dyDescent="0.35"/>
    <row r="2329" ht="14.25" customHeight="1" x14ac:dyDescent="0.35"/>
    <row r="2330" ht="14.25" customHeight="1" x14ac:dyDescent="0.35"/>
    <row r="2331" ht="14.25" customHeight="1" x14ac:dyDescent="0.35"/>
    <row r="2332" ht="14.25" customHeight="1" x14ac:dyDescent="0.35"/>
    <row r="2333" ht="14.25" customHeight="1" x14ac:dyDescent="0.35"/>
    <row r="2334" ht="14.25" customHeight="1" x14ac:dyDescent="0.35"/>
    <row r="2335" ht="14.25" customHeight="1" x14ac:dyDescent="0.35"/>
    <row r="2336" ht="14.25" customHeight="1" x14ac:dyDescent="0.35"/>
    <row r="2337" ht="14.25" customHeight="1" x14ac:dyDescent="0.35"/>
    <row r="2338" ht="14.25" customHeight="1" x14ac:dyDescent="0.35"/>
    <row r="2339" ht="14.25" customHeight="1" x14ac:dyDescent="0.35"/>
    <row r="2340" ht="14.25" customHeight="1" x14ac:dyDescent="0.35"/>
    <row r="2341" ht="14.25" customHeight="1" x14ac:dyDescent="0.35"/>
    <row r="2342" ht="14.25" customHeight="1" x14ac:dyDescent="0.35"/>
    <row r="2343" ht="14.25" customHeight="1" x14ac:dyDescent="0.35"/>
    <row r="2344" ht="14.25" customHeight="1" x14ac:dyDescent="0.35"/>
    <row r="2345" ht="14.25" customHeight="1" x14ac:dyDescent="0.35"/>
    <row r="2346" ht="14.25" customHeight="1" x14ac:dyDescent="0.35"/>
    <row r="2347" ht="14.25" customHeight="1" x14ac:dyDescent="0.35"/>
    <row r="2348" ht="14.25" customHeight="1" x14ac:dyDescent="0.35"/>
    <row r="2349" ht="14.25" customHeight="1" x14ac:dyDescent="0.35"/>
    <row r="2350" ht="14.25" customHeight="1" x14ac:dyDescent="0.35"/>
    <row r="2351" ht="14.25" customHeight="1" x14ac:dyDescent="0.35"/>
    <row r="2352" ht="14.25" customHeight="1" x14ac:dyDescent="0.35"/>
    <row r="2353" ht="14.25" customHeight="1" x14ac:dyDescent="0.35"/>
    <row r="2354" ht="14.25" customHeight="1" x14ac:dyDescent="0.35"/>
    <row r="2355" ht="14.25" customHeight="1" x14ac:dyDescent="0.35"/>
    <row r="2356" ht="14.25" customHeight="1" x14ac:dyDescent="0.35"/>
    <row r="2357" ht="14.25" customHeight="1" x14ac:dyDescent="0.35"/>
    <row r="2358" ht="14.25" customHeight="1" x14ac:dyDescent="0.35"/>
    <row r="2359" ht="14.25" customHeight="1" x14ac:dyDescent="0.35"/>
    <row r="2360" ht="14.25" customHeight="1" x14ac:dyDescent="0.35"/>
    <row r="2361" ht="14.25" customHeight="1" x14ac:dyDescent="0.35"/>
    <row r="2362" ht="14.25" customHeight="1" x14ac:dyDescent="0.35"/>
    <row r="2363" ht="14.25" customHeight="1" x14ac:dyDescent="0.35"/>
    <row r="2364" ht="14.25" customHeight="1" x14ac:dyDescent="0.35"/>
    <row r="2365" ht="14.25" customHeight="1" x14ac:dyDescent="0.35"/>
    <row r="2366" ht="14.25" customHeight="1" x14ac:dyDescent="0.35"/>
    <row r="2367" ht="14.25" customHeight="1" x14ac:dyDescent="0.35"/>
    <row r="2368" ht="14.25" customHeight="1" x14ac:dyDescent="0.35"/>
    <row r="2369" ht="14.25" customHeight="1" x14ac:dyDescent="0.35"/>
    <row r="2370" ht="14.25" customHeight="1" x14ac:dyDescent="0.35"/>
    <row r="2371" ht="14.25" customHeight="1" x14ac:dyDescent="0.35"/>
    <row r="2372" ht="14.25" customHeight="1" x14ac:dyDescent="0.35"/>
    <row r="2373" ht="14.25" customHeight="1" x14ac:dyDescent="0.35"/>
    <row r="2374" ht="14.25" customHeight="1" x14ac:dyDescent="0.35"/>
    <row r="2375" ht="14.25" customHeight="1" x14ac:dyDescent="0.35"/>
    <row r="2376" ht="14.25" customHeight="1" x14ac:dyDescent="0.35"/>
    <row r="2377" ht="14.25" customHeight="1" x14ac:dyDescent="0.35"/>
    <row r="2378" ht="14.25" customHeight="1" x14ac:dyDescent="0.35"/>
    <row r="2379" ht="14.25" customHeight="1" x14ac:dyDescent="0.35"/>
    <row r="2380" ht="14.25" customHeight="1" x14ac:dyDescent="0.35"/>
    <row r="2381" ht="14.25" customHeight="1" x14ac:dyDescent="0.35"/>
    <row r="2382" ht="14.25" customHeight="1" x14ac:dyDescent="0.35"/>
    <row r="2383" ht="14.25" customHeight="1" x14ac:dyDescent="0.35"/>
    <row r="2384" ht="14.25" customHeight="1" x14ac:dyDescent="0.35"/>
    <row r="2385" ht="14.25" customHeight="1" x14ac:dyDescent="0.35"/>
    <row r="2386" ht="14.25" customHeight="1" x14ac:dyDescent="0.35"/>
    <row r="2387" ht="14.25" customHeight="1" x14ac:dyDescent="0.35"/>
    <row r="2388" ht="14.25" customHeight="1" x14ac:dyDescent="0.35"/>
    <row r="2389" ht="14.25" customHeight="1" x14ac:dyDescent="0.35"/>
    <row r="2390" ht="14.25" customHeight="1" x14ac:dyDescent="0.35"/>
    <row r="2391" ht="14.25" customHeight="1" x14ac:dyDescent="0.35"/>
    <row r="2392" ht="14.25" customHeight="1" x14ac:dyDescent="0.35"/>
    <row r="2393" ht="14.25" customHeight="1" x14ac:dyDescent="0.35"/>
    <row r="2394" ht="14.25" customHeight="1" x14ac:dyDescent="0.35"/>
    <row r="2395" ht="14.25" customHeight="1" x14ac:dyDescent="0.35"/>
    <row r="2396" ht="14.25" customHeight="1" x14ac:dyDescent="0.35"/>
    <row r="2397" ht="14.25" customHeight="1" x14ac:dyDescent="0.35"/>
    <row r="2398" ht="14.25" customHeight="1" x14ac:dyDescent="0.35"/>
    <row r="2399" ht="14.25" customHeight="1" x14ac:dyDescent="0.35"/>
    <row r="2400" ht="14.25" customHeight="1" x14ac:dyDescent="0.35"/>
    <row r="2401" ht="14.25" customHeight="1" x14ac:dyDescent="0.35"/>
    <row r="2402" ht="14.25" customHeight="1" x14ac:dyDescent="0.35"/>
    <row r="2403" ht="14.25" customHeight="1" x14ac:dyDescent="0.35"/>
    <row r="2404" ht="14.25" customHeight="1" x14ac:dyDescent="0.35"/>
    <row r="2405" ht="14.25" customHeight="1" x14ac:dyDescent="0.35"/>
    <row r="2406" ht="14.25" customHeight="1" x14ac:dyDescent="0.35"/>
    <row r="2407" ht="14.25" customHeight="1" x14ac:dyDescent="0.35"/>
    <row r="2408" ht="14.25" customHeight="1" x14ac:dyDescent="0.35"/>
    <row r="2409" ht="14.25" customHeight="1" x14ac:dyDescent="0.35"/>
    <row r="2410" ht="14.25" customHeight="1" x14ac:dyDescent="0.35"/>
    <row r="2411" ht="14.25" customHeight="1" x14ac:dyDescent="0.35"/>
    <row r="2412" ht="14.25" customHeight="1" x14ac:dyDescent="0.35"/>
    <row r="2413" ht="14.25" customHeight="1" x14ac:dyDescent="0.35"/>
    <row r="2414" ht="14.25" customHeight="1" x14ac:dyDescent="0.35"/>
    <row r="2415" ht="14.25" customHeight="1" x14ac:dyDescent="0.35"/>
    <row r="2416" ht="14.25" customHeight="1" x14ac:dyDescent="0.35"/>
    <row r="2417" ht="14.25" customHeight="1" x14ac:dyDescent="0.35"/>
    <row r="2418" ht="14.25" customHeight="1" x14ac:dyDescent="0.35"/>
    <row r="2419" ht="14.25" customHeight="1" x14ac:dyDescent="0.35"/>
    <row r="2420" ht="14.25" customHeight="1" x14ac:dyDescent="0.35"/>
    <row r="2421" ht="14.25" customHeight="1" x14ac:dyDescent="0.35"/>
    <row r="2422" ht="14.25" customHeight="1" x14ac:dyDescent="0.35"/>
    <row r="2423" ht="14.25" customHeight="1" x14ac:dyDescent="0.35"/>
    <row r="2424" ht="14.25" customHeight="1" x14ac:dyDescent="0.35"/>
    <row r="2425" ht="14.25" customHeight="1" x14ac:dyDescent="0.35"/>
    <row r="2426" ht="14.25" customHeight="1" x14ac:dyDescent="0.35"/>
    <row r="2427" ht="14.25" customHeight="1" x14ac:dyDescent="0.35"/>
    <row r="2428" ht="14.25" customHeight="1" x14ac:dyDescent="0.35"/>
    <row r="2429" ht="14.25" customHeight="1" x14ac:dyDescent="0.35"/>
    <row r="2430" ht="14.25" customHeight="1" x14ac:dyDescent="0.35"/>
    <row r="2431" ht="14.25" customHeight="1" x14ac:dyDescent="0.35"/>
    <row r="2432" ht="14.25" customHeight="1" x14ac:dyDescent="0.35"/>
    <row r="2433" ht="14.25" customHeight="1" x14ac:dyDescent="0.35"/>
    <row r="2434" ht="14.25" customHeight="1" x14ac:dyDescent="0.35"/>
    <row r="2435" ht="14.25" customHeight="1" x14ac:dyDescent="0.35"/>
    <row r="2436" ht="14.25" customHeight="1" x14ac:dyDescent="0.35"/>
    <row r="2437" ht="14.25" customHeight="1" x14ac:dyDescent="0.35"/>
    <row r="2438" ht="14.25" customHeight="1" x14ac:dyDescent="0.35"/>
    <row r="2439" ht="14.25" customHeight="1" x14ac:dyDescent="0.35"/>
    <row r="2440" ht="14.25" customHeight="1" x14ac:dyDescent="0.35"/>
    <row r="2441" ht="14.25" customHeight="1" x14ac:dyDescent="0.35"/>
    <row r="2442" ht="14.25" customHeight="1" x14ac:dyDescent="0.35"/>
    <row r="2443" ht="14.25" customHeight="1" x14ac:dyDescent="0.35"/>
    <row r="2444" ht="14.25" customHeight="1" x14ac:dyDescent="0.35"/>
    <row r="2445" ht="14.25" customHeight="1" x14ac:dyDescent="0.35"/>
    <row r="2446" ht="14.25" customHeight="1" x14ac:dyDescent="0.35"/>
    <row r="2447" ht="14.25" customHeight="1" x14ac:dyDescent="0.35"/>
    <row r="2448" ht="14.25" customHeight="1" x14ac:dyDescent="0.35"/>
    <row r="2449" ht="14.25" customHeight="1" x14ac:dyDescent="0.35"/>
    <row r="2450" ht="14.25" customHeight="1" x14ac:dyDescent="0.35"/>
    <row r="2451" ht="14.25" customHeight="1" x14ac:dyDescent="0.35"/>
    <row r="2452" ht="14.25" customHeight="1" x14ac:dyDescent="0.35"/>
    <row r="2453" ht="14.25" customHeight="1" x14ac:dyDescent="0.35"/>
    <row r="2454" ht="14.25" customHeight="1" x14ac:dyDescent="0.35"/>
    <row r="2455" ht="14.25" customHeight="1" x14ac:dyDescent="0.35"/>
    <row r="2456" ht="14.25" customHeight="1" x14ac:dyDescent="0.35"/>
    <row r="2457" ht="14.25" customHeight="1" x14ac:dyDescent="0.35"/>
    <row r="2458" ht="14.25" customHeight="1" x14ac:dyDescent="0.35"/>
    <row r="2459" ht="14.25" customHeight="1" x14ac:dyDescent="0.35"/>
    <row r="2460" ht="14.25" customHeight="1" x14ac:dyDescent="0.35"/>
    <row r="2461" ht="14.25" customHeight="1" x14ac:dyDescent="0.35"/>
    <row r="2462" ht="14.25" customHeight="1" x14ac:dyDescent="0.35"/>
    <row r="2463" ht="14.25" customHeight="1" x14ac:dyDescent="0.35"/>
    <row r="2464" ht="14.25" customHeight="1" x14ac:dyDescent="0.35"/>
    <row r="2465" ht="14.25" customHeight="1" x14ac:dyDescent="0.35"/>
    <row r="2466" ht="14.25" customHeight="1" x14ac:dyDescent="0.35"/>
    <row r="2467" ht="14.25" customHeight="1" x14ac:dyDescent="0.35"/>
    <row r="2468" ht="14.25" customHeight="1" x14ac:dyDescent="0.35"/>
    <row r="2469" ht="14.25" customHeight="1" x14ac:dyDescent="0.35"/>
    <row r="2470" ht="14.25" customHeight="1" x14ac:dyDescent="0.35"/>
    <row r="2471" ht="14.25" customHeight="1" x14ac:dyDescent="0.35"/>
    <row r="2472" ht="14.25" customHeight="1" x14ac:dyDescent="0.35"/>
    <row r="2473" ht="14.25" customHeight="1" x14ac:dyDescent="0.35"/>
    <row r="2474" ht="14.25" customHeight="1" x14ac:dyDescent="0.35"/>
    <row r="2475" ht="14.25" customHeight="1" x14ac:dyDescent="0.35"/>
    <row r="2476" ht="14.25" customHeight="1" x14ac:dyDescent="0.35"/>
    <row r="2477" ht="14.25" customHeight="1" x14ac:dyDescent="0.35"/>
    <row r="2478" ht="14.25" customHeight="1" x14ac:dyDescent="0.35"/>
    <row r="2479" ht="14.25" customHeight="1" x14ac:dyDescent="0.35"/>
    <row r="2480" ht="14.25" customHeight="1" x14ac:dyDescent="0.35"/>
    <row r="2481" ht="14.25" customHeight="1" x14ac:dyDescent="0.35"/>
    <row r="2482" ht="14.25" customHeight="1" x14ac:dyDescent="0.35"/>
    <row r="2483" ht="14.25" customHeight="1" x14ac:dyDescent="0.35"/>
    <row r="2484" ht="14.25" customHeight="1" x14ac:dyDescent="0.35"/>
    <row r="2485" ht="14.25" customHeight="1" x14ac:dyDescent="0.35"/>
    <row r="2486" ht="14.25" customHeight="1" x14ac:dyDescent="0.35"/>
    <row r="2487" ht="14.25" customHeight="1" x14ac:dyDescent="0.35"/>
    <row r="2488" ht="14.25" customHeight="1" x14ac:dyDescent="0.35"/>
    <row r="2489" ht="14.25" customHeight="1" x14ac:dyDescent="0.35"/>
    <row r="2490" ht="14.25" customHeight="1" x14ac:dyDescent="0.35"/>
    <row r="2491" ht="14.25" customHeight="1" x14ac:dyDescent="0.35"/>
    <row r="2492" ht="14.25" customHeight="1" x14ac:dyDescent="0.35"/>
    <row r="2493" ht="14.25" customHeight="1" x14ac:dyDescent="0.35"/>
    <row r="2494" ht="14.25" customHeight="1" x14ac:dyDescent="0.35"/>
    <row r="2495" ht="14.25" customHeight="1" x14ac:dyDescent="0.35"/>
    <row r="2496" ht="14.25" customHeight="1" x14ac:dyDescent="0.35"/>
    <row r="2497" ht="14.25" customHeight="1" x14ac:dyDescent="0.35"/>
    <row r="2498" ht="14.25" customHeight="1" x14ac:dyDescent="0.35"/>
    <row r="2499" ht="14.25" customHeight="1" x14ac:dyDescent="0.35"/>
    <row r="2500" ht="14.25" customHeight="1" x14ac:dyDescent="0.35"/>
    <row r="2501" ht="14.25" customHeight="1" x14ac:dyDescent="0.35"/>
    <row r="2502" ht="14.25" customHeight="1" x14ac:dyDescent="0.35"/>
    <row r="2503" ht="14.25" customHeight="1" x14ac:dyDescent="0.35"/>
    <row r="2504" ht="14.25" customHeight="1" x14ac:dyDescent="0.35"/>
    <row r="2505" ht="14.25" customHeight="1" x14ac:dyDescent="0.35"/>
    <row r="2506" ht="14.25" customHeight="1" x14ac:dyDescent="0.35"/>
    <row r="2507" ht="14.25" customHeight="1" x14ac:dyDescent="0.35"/>
    <row r="2508" ht="14.25" customHeight="1" x14ac:dyDescent="0.35"/>
    <row r="2509" ht="14.25" customHeight="1" x14ac:dyDescent="0.35"/>
    <row r="2510" ht="14.25" customHeight="1" x14ac:dyDescent="0.35"/>
    <row r="2511" ht="14.25" customHeight="1" x14ac:dyDescent="0.35"/>
    <row r="2512" ht="14.25" customHeight="1" x14ac:dyDescent="0.35"/>
    <row r="2513" ht="14.25" customHeight="1" x14ac:dyDescent="0.35"/>
    <row r="2514" ht="14.25" customHeight="1" x14ac:dyDescent="0.35"/>
    <row r="2515" ht="14.25" customHeight="1" x14ac:dyDescent="0.35"/>
    <row r="2516" ht="14.25" customHeight="1" x14ac:dyDescent="0.35"/>
    <row r="2517" ht="14.25" customHeight="1" x14ac:dyDescent="0.35"/>
    <row r="2518" ht="14.25" customHeight="1" x14ac:dyDescent="0.35"/>
    <row r="2519" ht="14.25" customHeight="1" x14ac:dyDescent="0.35"/>
    <row r="2520" ht="14.25" customHeight="1" x14ac:dyDescent="0.35"/>
    <row r="2521" ht="14.25" customHeight="1" x14ac:dyDescent="0.35"/>
    <row r="2522" ht="14.25" customHeight="1" x14ac:dyDescent="0.35"/>
    <row r="2523" ht="14.25" customHeight="1" x14ac:dyDescent="0.35"/>
    <row r="2524" ht="14.25" customHeight="1" x14ac:dyDescent="0.35"/>
    <row r="2525" ht="14.25" customHeight="1" x14ac:dyDescent="0.35"/>
    <row r="2526" ht="14.25" customHeight="1" x14ac:dyDescent="0.35"/>
    <row r="2527" ht="14.25" customHeight="1" x14ac:dyDescent="0.35"/>
    <row r="2528" ht="14.25" customHeight="1" x14ac:dyDescent="0.35"/>
    <row r="2529" ht="14.25" customHeight="1" x14ac:dyDescent="0.35"/>
    <row r="2530" ht="14.25" customHeight="1" x14ac:dyDescent="0.35"/>
    <row r="2531" ht="14.25" customHeight="1" x14ac:dyDescent="0.35"/>
    <row r="2532" ht="14.25" customHeight="1" x14ac:dyDescent="0.35"/>
    <row r="2533" ht="14.25" customHeight="1" x14ac:dyDescent="0.35"/>
    <row r="2534" ht="14.25" customHeight="1" x14ac:dyDescent="0.35"/>
    <row r="2535" ht="14.25" customHeight="1" x14ac:dyDescent="0.35"/>
    <row r="2536" ht="14.25" customHeight="1" x14ac:dyDescent="0.35"/>
    <row r="2537" ht="14.25" customHeight="1" x14ac:dyDescent="0.35"/>
    <row r="2538" ht="14.25" customHeight="1" x14ac:dyDescent="0.35"/>
    <row r="2539" ht="14.25" customHeight="1" x14ac:dyDescent="0.35"/>
    <row r="2540" ht="14.25" customHeight="1" x14ac:dyDescent="0.35"/>
    <row r="2541" ht="14.25" customHeight="1" x14ac:dyDescent="0.35"/>
    <row r="2542" ht="14.25" customHeight="1" x14ac:dyDescent="0.35"/>
    <row r="2543" ht="14.25" customHeight="1" x14ac:dyDescent="0.35"/>
    <row r="2544" ht="14.25" customHeight="1" x14ac:dyDescent="0.35"/>
    <row r="2545" ht="14.25" customHeight="1" x14ac:dyDescent="0.35"/>
    <row r="2546" ht="14.25" customHeight="1" x14ac:dyDescent="0.35"/>
    <row r="2547" ht="14.25" customHeight="1" x14ac:dyDescent="0.35"/>
    <row r="2548" ht="14.25" customHeight="1" x14ac:dyDescent="0.35"/>
    <row r="2549" ht="14.25" customHeight="1" x14ac:dyDescent="0.35"/>
    <row r="2550" ht="14.25" customHeight="1" x14ac:dyDescent="0.35"/>
    <row r="2551" ht="14.25" customHeight="1" x14ac:dyDescent="0.35"/>
    <row r="2552" ht="14.25" customHeight="1" x14ac:dyDescent="0.35"/>
    <row r="2553" ht="14.25" customHeight="1" x14ac:dyDescent="0.35"/>
    <row r="2554" ht="14.25" customHeight="1" x14ac:dyDescent="0.35"/>
    <row r="2555" ht="14.25" customHeight="1" x14ac:dyDescent="0.35"/>
    <row r="2556" ht="14.25" customHeight="1" x14ac:dyDescent="0.35"/>
    <row r="2557" ht="14.25" customHeight="1" x14ac:dyDescent="0.35"/>
    <row r="2558" ht="14.25" customHeight="1" x14ac:dyDescent="0.35"/>
    <row r="2559" ht="14.25" customHeight="1" x14ac:dyDescent="0.35"/>
    <row r="2560" ht="14.25" customHeight="1" x14ac:dyDescent="0.35"/>
    <row r="2561" ht="14.25" customHeight="1" x14ac:dyDescent="0.35"/>
    <row r="2562" ht="14.25" customHeight="1" x14ac:dyDescent="0.35"/>
    <row r="2563" ht="14.25" customHeight="1" x14ac:dyDescent="0.35"/>
    <row r="2564" ht="14.25" customHeight="1" x14ac:dyDescent="0.35"/>
    <row r="2565" ht="14.25" customHeight="1" x14ac:dyDescent="0.35"/>
    <row r="2566" ht="14.25" customHeight="1" x14ac:dyDescent="0.35"/>
    <row r="2567" ht="14.25" customHeight="1" x14ac:dyDescent="0.35"/>
    <row r="2568" ht="14.25" customHeight="1" x14ac:dyDescent="0.35"/>
    <row r="2569" ht="14.25" customHeight="1" x14ac:dyDescent="0.35"/>
    <row r="2570" ht="14.25" customHeight="1" x14ac:dyDescent="0.35"/>
    <row r="2571" ht="14.25" customHeight="1" x14ac:dyDescent="0.35"/>
    <row r="2572" ht="14.25" customHeight="1" x14ac:dyDescent="0.35"/>
    <row r="2573" ht="14.25" customHeight="1" x14ac:dyDescent="0.35"/>
    <row r="2574" ht="14.25" customHeight="1" x14ac:dyDescent="0.35"/>
    <row r="2575" ht="14.25" customHeight="1" x14ac:dyDescent="0.35"/>
    <row r="2576" ht="14.25" customHeight="1" x14ac:dyDescent="0.35"/>
    <row r="2577" ht="14.25" customHeight="1" x14ac:dyDescent="0.35"/>
    <row r="2578" ht="14.25" customHeight="1" x14ac:dyDescent="0.35"/>
    <row r="2579" ht="14.25" customHeight="1" x14ac:dyDescent="0.35"/>
    <row r="2580" ht="14.25" customHeight="1" x14ac:dyDescent="0.35"/>
    <row r="2581" ht="14.25" customHeight="1" x14ac:dyDescent="0.35"/>
    <row r="2582" ht="14.25" customHeight="1" x14ac:dyDescent="0.35"/>
    <row r="2583" ht="14.25" customHeight="1" x14ac:dyDescent="0.35"/>
    <row r="2584" ht="14.25" customHeight="1" x14ac:dyDescent="0.35"/>
    <row r="2585" ht="14.25" customHeight="1" x14ac:dyDescent="0.35"/>
    <row r="2586" ht="14.25" customHeight="1" x14ac:dyDescent="0.35"/>
    <row r="2587" ht="14.25" customHeight="1" x14ac:dyDescent="0.35"/>
    <row r="2588" ht="14.25" customHeight="1" x14ac:dyDescent="0.35"/>
    <row r="2589" ht="14.25" customHeight="1" x14ac:dyDescent="0.35"/>
    <row r="2590" ht="14.25" customHeight="1" x14ac:dyDescent="0.35"/>
    <row r="2591" ht="14.25" customHeight="1" x14ac:dyDescent="0.35"/>
    <row r="2592" ht="14.25" customHeight="1" x14ac:dyDescent="0.35"/>
    <row r="2593" ht="14.25" customHeight="1" x14ac:dyDescent="0.35"/>
    <row r="2594" ht="14.25" customHeight="1" x14ac:dyDescent="0.35"/>
    <row r="2595" ht="14.25" customHeight="1" x14ac:dyDescent="0.35"/>
    <row r="2596" ht="14.25" customHeight="1" x14ac:dyDescent="0.35"/>
    <row r="2597" ht="14.25" customHeight="1" x14ac:dyDescent="0.35"/>
    <row r="2598" ht="14.25" customHeight="1" x14ac:dyDescent="0.35"/>
    <row r="2599" ht="14.25" customHeight="1" x14ac:dyDescent="0.35"/>
    <row r="2600" ht="14.25" customHeight="1" x14ac:dyDescent="0.35"/>
    <row r="2601" ht="14.25" customHeight="1" x14ac:dyDescent="0.35"/>
    <row r="2602" ht="14.25" customHeight="1" x14ac:dyDescent="0.35"/>
    <row r="2603" ht="14.25" customHeight="1" x14ac:dyDescent="0.35"/>
    <row r="2604" ht="14.25" customHeight="1" x14ac:dyDescent="0.35"/>
    <row r="2605" ht="14.25" customHeight="1" x14ac:dyDescent="0.35"/>
    <row r="2606" ht="14.25" customHeight="1" x14ac:dyDescent="0.35"/>
    <row r="2607" ht="14.25" customHeight="1" x14ac:dyDescent="0.35"/>
    <row r="2608" ht="14.25" customHeight="1" x14ac:dyDescent="0.35"/>
    <row r="2609" ht="14.25" customHeight="1" x14ac:dyDescent="0.35"/>
    <row r="2610" ht="14.25" customHeight="1" x14ac:dyDescent="0.35"/>
    <row r="2611" ht="14.25" customHeight="1" x14ac:dyDescent="0.35"/>
    <row r="2612" ht="14.25" customHeight="1" x14ac:dyDescent="0.35"/>
    <row r="2613" ht="14.25" customHeight="1" x14ac:dyDescent="0.35"/>
    <row r="2614" ht="14.25" customHeight="1" x14ac:dyDescent="0.35"/>
    <row r="2615" ht="14.25" customHeight="1" x14ac:dyDescent="0.35"/>
    <row r="2616" ht="14.25" customHeight="1" x14ac:dyDescent="0.35"/>
    <row r="2617" ht="14.25" customHeight="1" x14ac:dyDescent="0.35"/>
    <row r="2618" ht="14.25" customHeight="1" x14ac:dyDescent="0.35"/>
    <row r="2619" ht="14.25" customHeight="1" x14ac:dyDescent="0.35"/>
    <row r="2620" ht="14.25" customHeight="1" x14ac:dyDescent="0.35"/>
    <row r="2621" ht="14.25" customHeight="1" x14ac:dyDescent="0.35"/>
    <row r="2622" ht="14.25" customHeight="1" x14ac:dyDescent="0.35"/>
    <row r="2623" ht="14.25" customHeight="1" x14ac:dyDescent="0.35"/>
    <row r="2624" ht="14.25" customHeight="1" x14ac:dyDescent="0.35"/>
    <row r="2625" ht="14.25" customHeight="1" x14ac:dyDescent="0.35"/>
    <row r="2626" ht="14.25" customHeight="1" x14ac:dyDescent="0.35"/>
    <row r="2627" ht="14.25" customHeight="1" x14ac:dyDescent="0.35"/>
    <row r="2628" ht="14.25" customHeight="1" x14ac:dyDescent="0.35"/>
    <row r="2629" ht="14.25" customHeight="1" x14ac:dyDescent="0.35"/>
    <row r="2630" ht="14.25" customHeight="1" x14ac:dyDescent="0.35"/>
    <row r="2631" ht="14.25" customHeight="1" x14ac:dyDescent="0.35"/>
    <row r="2632" ht="14.25" customHeight="1" x14ac:dyDescent="0.35"/>
    <row r="2633" ht="14.25" customHeight="1" x14ac:dyDescent="0.35"/>
    <row r="2634" ht="14.25" customHeight="1" x14ac:dyDescent="0.35"/>
    <row r="2635" ht="14.25" customHeight="1" x14ac:dyDescent="0.35"/>
    <row r="2636" ht="14.25" customHeight="1" x14ac:dyDescent="0.35"/>
    <row r="2637" ht="14.25" customHeight="1" x14ac:dyDescent="0.35"/>
    <row r="2638" ht="14.25" customHeight="1" x14ac:dyDescent="0.35"/>
    <row r="2639" ht="14.25" customHeight="1" x14ac:dyDescent="0.35"/>
    <row r="2640" ht="14.25" customHeight="1" x14ac:dyDescent="0.35"/>
    <row r="2641" ht="14.25" customHeight="1" x14ac:dyDescent="0.35"/>
    <row r="2642" ht="14.25" customHeight="1" x14ac:dyDescent="0.35"/>
    <row r="2643" ht="14.25" customHeight="1" x14ac:dyDescent="0.35"/>
    <row r="2644" ht="14.25" customHeight="1" x14ac:dyDescent="0.35"/>
    <row r="2645" ht="14.25" customHeight="1" x14ac:dyDescent="0.35"/>
    <row r="2646" ht="14.25" customHeight="1" x14ac:dyDescent="0.35"/>
    <row r="2647" ht="14.25" customHeight="1" x14ac:dyDescent="0.35"/>
    <row r="2648" ht="14.25" customHeight="1" x14ac:dyDescent="0.35"/>
    <row r="2649" ht="14.25" customHeight="1" x14ac:dyDescent="0.35"/>
    <row r="2650" ht="14.25" customHeight="1" x14ac:dyDescent="0.35"/>
    <row r="2651" ht="14.25" customHeight="1" x14ac:dyDescent="0.35"/>
    <row r="2652" ht="14.25" customHeight="1" x14ac:dyDescent="0.35"/>
    <row r="2653" ht="14.25" customHeight="1" x14ac:dyDescent="0.35"/>
    <row r="2654" ht="14.25" customHeight="1" x14ac:dyDescent="0.35"/>
    <row r="2655" ht="14.25" customHeight="1" x14ac:dyDescent="0.35"/>
    <row r="2656" ht="14.25" customHeight="1" x14ac:dyDescent="0.35"/>
    <row r="2657" ht="14.25" customHeight="1" x14ac:dyDescent="0.35"/>
    <row r="2658" ht="14.25" customHeight="1" x14ac:dyDescent="0.35"/>
    <row r="2659" ht="14.25" customHeight="1" x14ac:dyDescent="0.35"/>
    <row r="2660" ht="14.25" customHeight="1" x14ac:dyDescent="0.35"/>
    <row r="2661" ht="14.25" customHeight="1" x14ac:dyDescent="0.35"/>
    <row r="2662" ht="14.25" customHeight="1" x14ac:dyDescent="0.35"/>
    <row r="2663" ht="14.25" customHeight="1" x14ac:dyDescent="0.35"/>
    <row r="2664" ht="14.25" customHeight="1" x14ac:dyDescent="0.35"/>
    <row r="2665" ht="14.25" customHeight="1" x14ac:dyDescent="0.35"/>
    <row r="2666" ht="14.25" customHeight="1" x14ac:dyDescent="0.35"/>
    <row r="2667" ht="14.25" customHeight="1" x14ac:dyDescent="0.35"/>
    <row r="2668" ht="14.25" customHeight="1" x14ac:dyDescent="0.35"/>
    <row r="2669" ht="14.25" customHeight="1" x14ac:dyDescent="0.35"/>
    <row r="2670" ht="14.25" customHeight="1" x14ac:dyDescent="0.35"/>
    <row r="2671" ht="14.25" customHeight="1" x14ac:dyDescent="0.35"/>
    <row r="2672" ht="14.25" customHeight="1" x14ac:dyDescent="0.35"/>
    <row r="2673" ht="14.25" customHeight="1" x14ac:dyDescent="0.35"/>
    <row r="2674" ht="14.25" customHeight="1" x14ac:dyDescent="0.35"/>
    <row r="2675" ht="14.25" customHeight="1" x14ac:dyDescent="0.35"/>
    <row r="2676" ht="14.25" customHeight="1" x14ac:dyDescent="0.35"/>
    <row r="2677" ht="14.25" customHeight="1" x14ac:dyDescent="0.35"/>
    <row r="2678" ht="14.25" customHeight="1" x14ac:dyDescent="0.35"/>
    <row r="2679" ht="14.25" customHeight="1" x14ac:dyDescent="0.35"/>
    <row r="2680" ht="14.25" customHeight="1" x14ac:dyDescent="0.35"/>
    <row r="2681" ht="14.25" customHeight="1" x14ac:dyDescent="0.35"/>
    <row r="2682" ht="14.25" customHeight="1" x14ac:dyDescent="0.35"/>
    <row r="2683" ht="14.25" customHeight="1" x14ac:dyDescent="0.35"/>
    <row r="2684" ht="14.25" customHeight="1" x14ac:dyDescent="0.35"/>
    <row r="2685" ht="14.25" customHeight="1" x14ac:dyDescent="0.35"/>
    <row r="2686" ht="14.25" customHeight="1" x14ac:dyDescent="0.35"/>
    <row r="2687" ht="14.25" customHeight="1" x14ac:dyDescent="0.35"/>
    <row r="2688" ht="14.25" customHeight="1" x14ac:dyDescent="0.35"/>
    <row r="2689" ht="14.25" customHeight="1" x14ac:dyDescent="0.35"/>
    <row r="2690" ht="14.25" customHeight="1" x14ac:dyDescent="0.35"/>
    <row r="2691" ht="14.25" customHeight="1" x14ac:dyDescent="0.35"/>
    <row r="2692" ht="14.25" customHeight="1" x14ac:dyDescent="0.35"/>
    <row r="2693" ht="14.25" customHeight="1" x14ac:dyDescent="0.35"/>
    <row r="2694" ht="14.25" customHeight="1" x14ac:dyDescent="0.35"/>
    <row r="2695" ht="14.25" customHeight="1" x14ac:dyDescent="0.35"/>
    <row r="2696" ht="14.25" customHeight="1" x14ac:dyDescent="0.35"/>
    <row r="2697" ht="14.25" customHeight="1" x14ac:dyDescent="0.35"/>
    <row r="2698" ht="14.25" customHeight="1" x14ac:dyDescent="0.35"/>
    <row r="2699" ht="14.25" customHeight="1" x14ac:dyDescent="0.35"/>
    <row r="2700" ht="14.25" customHeight="1" x14ac:dyDescent="0.35"/>
    <row r="2701" ht="14.25" customHeight="1" x14ac:dyDescent="0.35"/>
    <row r="2702" ht="14.25" customHeight="1" x14ac:dyDescent="0.35"/>
    <row r="2703" ht="14.25" customHeight="1" x14ac:dyDescent="0.35"/>
    <row r="2704" ht="14.25" customHeight="1" x14ac:dyDescent="0.35"/>
    <row r="2705" ht="14.25" customHeight="1" x14ac:dyDescent="0.35"/>
    <row r="2706" ht="14.25" customHeight="1" x14ac:dyDescent="0.35"/>
    <row r="2707" ht="14.25" customHeight="1" x14ac:dyDescent="0.35"/>
    <row r="2708" ht="14.25" customHeight="1" x14ac:dyDescent="0.35"/>
    <row r="2709" ht="14.25" customHeight="1" x14ac:dyDescent="0.35"/>
    <row r="2710" ht="14.25" customHeight="1" x14ac:dyDescent="0.35"/>
    <row r="2711" ht="14.25" customHeight="1" x14ac:dyDescent="0.35"/>
    <row r="2712" ht="14.25" customHeight="1" x14ac:dyDescent="0.35"/>
    <row r="2713" ht="14.25" customHeight="1" x14ac:dyDescent="0.35"/>
    <row r="2714" ht="14.25" customHeight="1" x14ac:dyDescent="0.35"/>
    <row r="2715" ht="14.25" customHeight="1" x14ac:dyDescent="0.35"/>
    <row r="2716" ht="14.25" customHeight="1" x14ac:dyDescent="0.35"/>
    <row r="2717" ht="14.25" customHeight="1" x14ac:dyDescent="0.35"/>
    <row r="2718" ht="14.25" customHeight="1" x14ac:dyDescent="0.35"/>
    <row r="2719" ht="14.25" customHeight="1" x14ac:dyDescent="0.35"/>
    <row r="2720" ht="14.25" customHeight="1" x14ac:dyDescent="0.35"/>
    <row r="2721" ht="14.25" customHeight="1" x14ac:dyDescent="0.35"/>
    <row r="2722" ht="14.25" customHeight="1" x14ac:dyDescent="0.35"/>
    <row r="2723" ht="14.25" customHeight="1" x14ac:dyDescent="0.35"/>
    <row r="2724" ht="14.25" customHeight="1" x14ac:dyDescent="0.35"/>
    <row r="2725" ht="14.25" customHeight="1" x14ac:dyDescent="0.35"/>
    <row r="2726" ht="14.25" customHeight="1" x14ac:dyDescent="0.35"/>
    <row r="2727" ht="14.25" customHeight="1" x14ac:dyDescent="0.35"/>
    <row r="2728" ht="14.25" customHeight="1" x14ac:dyDescent="0.35"/>
    <row r="2729" ht="14.25" customHeight="1" x14ac:dyDescent="0.35"/>
    <row r="2730" ht="14.25" customHeight="1" x14ac:dyDescent="0.35"/>
    <row r="2731" ht="14.25" customHeight="1" x14ac:dyDescent="0.35"/>
    <row r="2732" ht="14.25" customHeight="1" x14ac:dyDescent="0.35"/>
    <row r="2733" ht="14.25" customHeight="1" x14ac:dyDescent="0.35"/>
    <row r="2734" ht="14.25" customHeight="1" x14ac:dyDescent="0.35"/>
    <row r="2735" ht="14.25" customHeight="1" x14ac:dyDescent="0.35"/>
    <row r="2736" ht="14.25" customHeight="1" x14ac:dyDescent="0.35"/>
    <row r="2737" ht="14.25" customHeight="1" x14ac:dyDescent="0.35"/>
    <row r="2738" ht="14.25" customHeight="1" x14ac:dyDescent="0.35"/>
    <row r="2739" ht="14.25" customHeight="1" x14ac:dyDescent="0.35"/>
    <row r="2740" ht="14.25" customHeight="1" x14ac:dyDescent="0.35"/>
    <row r="2741" ht="14.25" customHeight="1" x14ac:dyDescent="0.35"/>
    <row r="2742" ht="14.25" customHeight="1" x14ac:dyDescent="0.35"/>
    <row r="2743" ht="14.25" customHeight="1" x14ac:dyDescent="0.35"/>
    <row r="2744" ht="14.25" customHeight="1" x14ac:dyDescent="0.35"/>
    <row r="2745" ht="14.25" customHeight="1" x14ac:dyDescent="0.35"/>
    <row r="2746" ht="14.25" customHeight="1" x14ac:dyDescent="0.35"/>
    <row r="2747" ht="14.25" customHeight="1" x14ac:dyDescent="0.35"/>
    <row r="2748" ht="14.25" customHeight="1" x14ac:dyDescent="0.35"/>
    <row r="2749" ht="14.25" customHeight="1" x14ac:dyDescent="0.35"/>
    <row r="2750" ht="14.25" customHeight="1" x14ac:dyDescent="0.35"/>
    <row r="2751" ht="14.25" customHeight="1" x14ac:dyDescent="0.35"/>
    <row r="2752" ht="14.25" customHeight="1" x14ac:dyDescent="0.35"/>
    <row r="2753" ht="14.25" customHeight="1" x14ac:dyDescent="0.35"/>
    <row r="2754" ht="14.25" customHeight="1" x14ac:dyDescent="0.35"/>
    <row r="2755" ht="14.25" customHeight="1" x14ac:dyDescent="0.35"/>
    <row r="2756" ht="14.25" customHeight="1" x14ac:dyDescent="0.35"/>
    <row r="2757" ht="14.25" customHeight="1" x14ac:dyDescent="0.35"/>
    <row r="2758" ht="14.25" customHeight="1" x14ac:dyDescent="0.35"/>
    <row r="2759" ht="14.25" customHeight="1" x14ac:dyDescent="0.35"/>
    <row r="2760" ht="14.25" customHeight="1" x14ac:dyDescent="0.35"/>
    <row r="2761" ht="14.25" customHeight="1" x14ac:dyDescent="0.35"/>
    <row r="2762" ht="14.25" customHeight="1" x14ac:dyDescent="0.35"/>
    <row r="2763" ht="14.25" customHeight="1" x14ac:dyDescent="0.35"/>
    <row r="2764" ht="14.25" customHeight="1" x14ac:dyDescent="0.35"/>
    <row r="2765" ht="14.25" customHeight="1" x14ac:dyDescent="0.35"/>
    <row r="2766" ht="14.25" customHeight="1" x14ac:dyDescent="0.35"/>
    <row r="2767" ht="14.25" customHeight="1" x14ac:dyDescent="0.35"/>
    <row r="2768" ht="14.25" customHeight="1" x14ac:dyDescent="0.35"/>
    <row r="2769" ht="14.25" customHeight="1" x14ac:dyDescent="0.35"/>
    <row r="2770" ht="14.25" customHeight="1" x14ac:dyDescent="0.35"/>
    <row r="2771" ht="14.25" customHeight="1" x14ac:dyDescent="0.35"/>
    <row r="2772" ht="14.25" customHeight="1" x14ac:dyDescent="0.35"/>
    <row r="2773" ht="14.25" customHeight="1" x14ac:dyDescent="0.35"/>
    <row r="2774" ht="14.25" customHeight="1" x14ac:dyDescent="0.35"/>
    <row r="2775" ht="14.25" customHeight="1" x14ac:dyDescent="0.35"/>
    <row r="2776" ht="14.25" customHeight="1" x14ac:dyDescent="0.35"/>
    <row r="2777" ht="14.25" customHeight="1" x14ac:dyDescent="0.35"/>
    <row r="2778" ht="14.25" customHeight="1" x14ac:dyDescent="0.35"/>
    <row r="2779" ht="14.25" customHeight="1" x14ac:dyDescent="0.35"/>
    <row r="2780" ht="14.25" customHeight="1" x14ac:dyDescent="0.35"/>
    <row r="2781" ht="14.25" customHeight="1" x14ac:dyDescent="0.35"/>
    <row r="2782" ht="14.25" customHeight="1" x14ac:dyDescent="0.35"/>
    <row r="2783" ht="14.25" customHeight="1" x14ac:dyDescent="0.35"/>
    <row r="2784" ht="14.25" customHeight="1" x14ac:dyDescent="0.35"/>
    <row r="2785" ht="14.25" customHeight="1" x14ac:dyDescent="0.35"/>
    <row r="2786" ht="14.25" customHeight="1" x14ac:dyDescent="0.35"/>
    <row r="2787" ht="14.25" customHeight="1" x14ac:dyDescent="0.35"/>
    <row r="2788" ht="14.25" customHeight="1" x14ac:dyDescent="0.35"/>
    <row r="2789" ht="14.25" customHeight="1" x14ac:dyDescent="0.35"/>
    <row r="2790" ht="14.25" customHeight="1" x14ac:dyDescent="0.35"/>
    <row r="2791" ht="14.25" customHeight="1" x14ac:dyDescent="0.35"/>
    <row r="2792" ht="14.25" customHeight="1" x14ac:dyDescent="0.35"/>
    <row r="2793" ht="14.25" customHeight="1" x14ac:dyDescent="0.35"/>
    <row r="2794" ht="14.25" customHeight="1" x14ac:dyDescent="0.35"/>
    <row r="2795" ht="14.25" customHeight="1" x14ac:dyDescent="0.35"/>
    <row r="2796" ht="14.25" customHeight="1" x14ac:dyDescent="0.35"/>
    <row r="2797" ht="14.25" customHeight="1" x14ac:dyDescent="0.35"/>
    <row r="2798" ht="14.25" customHeight="1" x14ac:dyDescent="0.35"/>
    <row r="2799" ht="14.25" customHeight="1" x14ac:dyDescent="0.35"/>
    <row r="2800" ht="14.25" customHeight="1" x14ac:dyDescent="0.35"/>
    <row r="2801" ht="14.25" customHeight="1" x14ac:dyDescent="0.35"/>
    <row r="2802" ht="14.25" customHeight="1" x14ac:dyDescent="0.35"/>
    <row r="2803" ht="14.25" customHeight="1" x14ac:dyDescent="0.35"/>
    <row r="2804" ht="14.25" customHeight="1" x14ac:dyDescent="0.35"/>
    <row r="2805" ht="14.25" customHeight="1" x14ac:dyDescent="0.35"/>
    <row r="2806" ht="14.25" customHeight="1" x14ac:dyDescent="0.35"/>
    <row r="2807" ht="14.25" customHeight="1" x14ac:dyDescent="0.35"/>
    <row r="2808" ht="14.25" customHeight="1" x14ac:dyDescent="0.35"/>
    <row r="2809" ht="14.25" customHeight="1" x14ac:dyDescent="0.35"/>
    <row r="2810" ht="14.25" customHeight="1" x14ac:dyDescent="0.35"/>
    <row r="2811" ht="14.25" customHeight="1" x14ac:dyDescent="0.35"/>
    <row r="2812" ht="14.25" customHeight="1" x14ac:dyDescent="0.35"/>
    <row r="2813" ht="14.25" customHeight="1" x14ac:dyDescent="0.35"/>
    <row r="2814" ht="14.25" customHeight="1" x14ac:dyDescent="0.35"/>
    <row r="2815" ht="14.25" customHeight="1" x14ac:dyDescent="0.35"/>
    <row r="2816" ht="14.25" customHeight="1" x14ac:dyDescent="0.35"/>
    <row r="2817" ht="14.25" customHeight="1" x14ac:dyDescent="0.35"/>
    <row r="2818" ht="14.25" customHeight="1" x14ac:dyDescent="0.35"/>
    <row r="2819" ht="14.25" customHeight="1" x14ac:dyDescent="0.35"/>
    <row r="2820" ht="14.25" customHeight="1" x14ac:dyDescent="0.35"/>
    <row r="2821" ht="14.25" customHeight="1" x14ac:dyDescent="0.35"/>
    <row r="2822" ht="14.25" customHeight="1" x14ac:dyDescent="0.35"/>
    <row r="2823" ht="14.25" customHeight="1" x14ac:dyDescent="0.35"/>
    <row r="2824" ht="14.25" customHeight="1" x14ac:dyDescent="0.35"/>
    <row r="2825" ht="14.25" customHeight="1" x14ac:dyDescent="0.35"/>
    <row r="2826" ht="14.25" customHeight="1" x14ac:dyDescent="0.35"/>
    <row r="2827" ht="14.25" customHeight="1" x14ac:dyDescent="0.35"/>
    <row r="2828" ht="14.25" customHeight="1" x14ac:dyDescent="0.35"/>
    <row r="2829" ht="14.25" customHeight="1" x14ac:dyDescent="0.35"/>
    <row r="2830" ht="14.25" customHeight="1" x14ac:dyDescent="0.35"/>
    <row r="2831" ht="14.25" customHeight="1" x14ac:dyDescent="0.35"/>
    <row r="2832" ht="14.25" customHeight="1" x14ac:dyDescent="0.35"/>
    <row r="2833" ht="14.25" customHeight="1" x14ac:dyDescent="0.35"/>
    <row r="2834" ht="14.25" customHeight="1" x14ac:dyDescent="0.35"/>
    <row r="2835" ht="14.25" customHeight="1" x14ac:dyDescent="0.35"/>
    <row r="2836" ht="14.25" customHeight="1" x14ac:dyDescent="0.35"/>
    <row r="2837" ht="14.25" customHeight="1" x14ac:dyDescent="0.35"/>
    <row r="2838" ht="14.25" customHeight="1" x14ac:dyDescent="0.35"/>
    <row r="2839" ht="14.25" customHeight="1" x14ac:dyDescent="0.35"/>
    <row r="2840" ht="14.25" customHeight="1" x14ac:dyDescent="0.35"/>
    <row r="2841" ht="14.25" customHeight="1" x14ac:dyDescent="0.35"/>
    <row r="2842" ht="14.25" customHeight="1" x14ac:dyDescent="0.35"/>
    <row r="2843" ht="14.25" customHeight="1" x14ac:dyDescent="0.35"/>
    <row r="2844" ht="14.25" customHeight="1" x14ac:dyDescent="0.35"/>
    <row r="2845" ht="14.25" customHeight="1" x14ac:dyDescent="0.35"/>
    <row r="2846" ht="14.25" customHeight="1" x14ac:dyDescent="0.35"/>
    <row r="2847" ht="14.25" customHeight="1" x14ac:dyDescent="0.35"/>
    <row r="2848" ht="14.25" customHeight="1" x14ac:dyDescent="0.35"/>
    <row r="2849" ht="14.25" customHeight="1" x14ac:dyDescent="0.35"/>
    <row r="2850" ht="14.25" customHeight="1" x14ac:dyDescent="0.35"/>
    <row r="2851" ht="14.25" customHeight="1" x14ac:dyDescent="0.35"/>
    <row r="2852" ht="14.25" customHeight="1" x14ac:dyDescent="0.35"/>
    <row r="2853" ht="14.25" customHeight="1" x14ac:dyDescent="0.35"/>
    <row r="2854" ht="14.25" customHeight="1" x14ac:dyDescent="0.35"/>
    <row r="2855" ht="14.25" customHeight="1" x14ac:dyDescent="0.35"/>
    <row r="2856" ht="14.25" customHeight="1" x14ac:dyDescent="0.35"/>
    <row r="2857" ht="14.25" customHeight="1" x14ac:dyDescent="0.35"/>
    <row r="2858" ht="14.25" customHeight="1" x14ac:dyDescent="0.35"/>
    <row r="2859" ht="14.25" customHeight="1" x14ac:dyDescent="0.35"/>
    <row r="2860" ht="14.25" customHeight="1" x14ac:dyDescent="0.35"/>
    <row r="2861" ht="14.25" customHeight="1" x14ac:dyDescent="0.35"/>
    <row r="2862" ht="14.25" customHeight="1" x14ac:dyDescent="0.35"/>
    <row r="2863" ht="14.25" customHeight="1" x14ac:dyDescent="0.35"/>
    <row r="2864" ht="14.25" customHeight="1" x14ac:dyDescent="0.35"/>
    <row r="2865" ht="14.25" customHeight="1" x14ac:dyDescent="0.35"/>
    <row r="2866" ht="14.25" customHeight="1" x14ac:dyDescent="0.35"/>
    <row r="2867" ht="14.25" customHeight="1" x14ac:dyDescent="0.35"/>
    <row r="2868" ht="14.25" customHeight="1" x14ac:dyDescent="0.35"/>
    <row r="2869" ht="14.25" customHeight="1" x14ac:dyDescent="0.35"/>
    <row r="2870" ht="14.25" customHeight="1" x14ac:dyDescent="0.35"/>
    <row r="2871" ht="14.25" customHeight="1" x14ac:dyDescent="0.35"/>
    <row r="2872" ht="14.25" customHeight="1" x14ac:dyDescent="0.35"/>
    <row r="2873" ht="14.25" customHeight="1" x14ac:dyDescent="0.35"/>
    <row r="2874" ht="14.25" customHeight="1" x14ac:dyDescent="0.35"/>
    <row r="2875" ht="14.25" customHeight="1" x14ac:dyDescent="0.35"/>
    <row r="2876" ht="14.25" customHeight="1" x14ac:dyDescent="0.35"/>
    <row r="2877" ht="14.25" customHeight="1" x14ac:dyDescent="0.35"/>
    <row r="2878" ht="14.25" customHeight="1" x14ac:dyDescent="0.35"/>
    <row r="2879" ht="14.25" customHeight="1" x14ac:dyDescent="0.35"/>
    <row r="2880" ht="14.25" customHeight="1" x14ac:dyDescent="0.35"/>
    <row r="2881" ht="14.25" customHeight="1" x14ac:dyDescent="0.35"/>
    <row r="2882" ht="14.25" customHeight="1" x14ac:dyDescent="0.35"/>
    <row r="2883" ht="14.25" customHeight="1" x14ac:dyDescent="0.35"/>
    <row r="2884" ht="14.25" customHeight="1" x14ac:dyDescent="0.35"/>
    <row r="2885" ht="14.25" customHeight="1" x14ac:dyDescent="0.35"/>
    <row r="2886" ht="14.25" customHeight="1" x14ac:dyDescent="0.35"/>
    <row r="2887" ht="14.25" customHeight="1" x14ac:dyDescent="0.35"/>
    <row r="2888" ht="14.25" customHeight="1" x14ac:dyDescent="0.35"/>
    <row r="2889" ht="14.25" customHeight="1" x14ac:dyDescent="0.35"/>
    <row r="2890" ht="14.25" customHeight="1" x14ac:dyDescent="0.35"/>
    <row r="2891" ht="14.25" customHeight="1" x14ac:dyDescent="0.35"/>
    <row r="2892" ht="14.25" customHeight="1" x14ac:dyDescent="0.35"/>
    <row r="2893" ht="14.25" customHeight="1" x14ac:dyDescent="0.35"/>
    <row r="2894" ht="14.25" customHeight="1" x14ac:dyDescent="0.35"/>
    <row r="2895" ht="14.25" customHeight="1" x14ac:dyDescent="0.35"/>
    <row r="2896" ht="14.25" customHeight="1" x14ac:dyDescent="0.35"/>
    <row r="2897" ht="14.25" customHeight="1" x14ac:dyDescent="0.35"/>
    <row r="2898" ht="14.25" customHeight="1" x14ac:dyDescent="0.35"/>
    <row r="2899" ht="14.25" customHeight="1" x14ac:dyDescent="0.35"/>
    <row r="2900" ht="14.25" customHeight="1" x14ac:dyDescent="0.35"/>
    <row r="2901" ht="14.25" customHeight="1" x14ac:dyDescent="0.35"/>
    <row r="2902" ht="14.25" customHeight="1" x14ac:dyDescent="0.35"/>
    <row r="2903" ht="14.25" customHeight="1" x14ac:dyDescent="0.35"/>
    <row r="2904" ht="14.25" customHeight="1" x14ac:dyDescent="0.35"/>
    <row r="2905" ht="14.25" customHeight="1" x14ac:dyDescent="0.35"/>
    <row r="2906" ht="14.25" customHeight="1" x14ac:dyDescent="0.35"/>
    <row r="2907" ht="14.25" customHeight="1" x14ac:dyDescent="0.35"/>
    <row r="2908" ht="14.25" customHeight="1" x14ac:dyDescent="0.35"/>
    <row r="2909" ht="14.25" customHeight="1" x14ac:dyDescent="0.35"/>
    <row r="2910" ht="14.25" customHeight="1" x14ac:dyDescent="0.35"/>
    <row r="2911" ht="14.25" customHeight="1" x14ac:dyDescent="0.35"/>
    <row r="2912" ht="14.25" customHeight="1" x14ac:dyDescent="0.35"/>
    <row r="2913" ht="14.25" customHeight="1" x14ac:dyDescent="0.35"/>
    <row r="2914" ht="14.25" customHeight="1" x14ac:dyDescent="0.35"/>
    <row r="2915" ht="14.25" customHeight="1" x14ac:dyDescent="0.35"/>
    <row r="2916" ht="14.25" customHeight="1" x14ac:dyDescent="0.35"/>
    <row r="2917" ht="14.25" customHeight="1" x14ac:dyDescent="0.35"/>
    <row r="2918" ht="14.25" customHeight="1" x14ac:dyDescent="0.35"/>
    <row r="2919" ht="14.25" customHeight="1" x14ac:dyDescent="0.35"/>
    <row r="2920" ht="14.25" customHeight="1" x14ac:dyDescent="0.35"/>
    <row r="2921" ht="14.25" customHeight="1" x14ac:dyDescent="0.35"/>
    <row r="2922" ht="14.25" customHeight="1" x14ac:dyDescent="0.35"/>
    <row r="2923" ht="14.25" customHeight="1" x14ac:dyDescent="0.35"/>
    <row r="2924" ht="14.25" customHeight="1" x14ac:dyDescent="0.35"/>
    <row r="2925" ht="14.25" customHeight="1" x14ac:dyDescent="0.35"/>
    <row r="2926" ht="14.25" customHeight="1" x14ac:dyDescent="0.35"/>
    <row r="2927" ht="14.25" customHeight="1" x14ac:dyDescent="0.35"/>
    <row r="2928" ht="14.25" customHeight="1" x14ac:dyDescent="0.35"/>
    <row r="2929" ht="14.25" customHeight="1" x14ac:dyDescent="0.35"/>
    <row r="2930" ht="14.25" customHeight="1" x14ac:dyDescent="0.35"/>
    <row r="2931" ht="14.25" customHeight="1" x14ac:dyDescent="0.35"/>
    <row r="2932" ht="14.25" customHeight="1" x14ac:dyDescent="0.35"/>
    <row r="2933" ht="14.25" customHeight="1" x14ac:dyDescent="0.35"/>
    <row r="2934" ht="14.25" customHeight="1" x14ac:dyDescent="0.35"/>
    <row r="2935" ht="14.25" customHeight="1" x14ac:dyDescent="0.35"/>
    <row r="2936" ht="14.25" customHeight="1" x14ac:dyDescent="0.35"/>
    <row r="2937" ht="14.25" customHeight="1" x14ac:dyDescent="0.35"/>
    <row r="2938" ht="14.25" customHeight="1" x14ac:dyDescent="0.35"/>
    <row r="2939" ht="14.25" customHeight="1" x14ac:dyDescent="0.35"/>
    <row r="2940" ht="14.25" customHeight="1" x14ac:dyDescent="0.35"/>
    <row r="2941" ht="14.25" customHeight="1" x14ac:dyDescent="0.35"/>
    <row r="2942" ht="14.25" customHeight="1" x14ac:dyDescent="0.35"/>
    <row r="2943" ht="14.25" customHeight="1" x14ac:dyDescent="0.35"/>
    <row r="2944" ht="14.25" customHeight="1" x14ac:dyDescent="0.35"/>
    <row r="2945" ht="14.25" customHeight="1" x14ac:dyDescent="0.35"/>
    <row r="2946" ht="14.25" customHeight="1" x14ac:dyDescent="0.35"/>
    <row r="2947" ht="14.25" customHeight="1" x14ac:dyDescent="0.35"/>
    <row r="2948" ht="14.25" customHeight="1" x14ac:dyDescent="0.35"/>
    <row r="2949" ht="14.25" customHeight="1" x14ac:dyDescent="0.35"/>
    <row r="2950" ht="14.25" customHeight="1" x14ac:dyDescent="0.35"/>
    <row r="2951" ht="14.25" customHeight="1" x14ac:dyDescent="0.35"/>
    <row r="2952" ht="14.25" customHeight="1" x14ac:dyDescent="0.35"/>
    <row r="2953" ht="14.25" customHeight="1" x14ac:dyDescent="0.35"/>
    <row r="2954" ht="14.25" customHeight="1" x14ac:dyDescent="0.35"/>
    <row r="2955" ht="14.25" customHeight="1" x14ac:dyDescent="0.35"/>
    <row r="2956" ht="14.25" customHeight="1" x14ac:dyDescent="0.35"/>
    <row r="2957" ht="14.25" customHeight="1" x14ac:dyDescent="0.35"/>
    <row r="2958" ht="14.25" customHeight="1" x14ac:dyDescent="0.35"/>
    <row r="2959" ht="14.25" customHeight="1" x14ac:dyDescent="0.35"/>
    <row r="2960" ht="14.25" customHeight="1" x14ac:dyDescent="0.35"/>
    <row r="2961" ht="14.25" customHeight="1" x14ac:dyDescent="0.35"/>
    <row r="2962" ht="14.25" customHeight="1" x14ac:dyDescent="0.35"/>
    <row r="2963" ht="14.25" customHeight="1" x14ac:dyDescent="0.35"/>
    <row r="2964" ht="14.25" customHeight="1" x14ac:dyDescent="0.35"/>
    <row r="2965" ht="14.25" customHeight="1" x14ac:dyDescent="0.35"/>
    <row r="2966" ht="14.25" customHeight="1" x14ac:dyDescent="0.35"/>
    <row r="2967" ht="14.25" customHeight="1" x14ac:dyDescent="0.35"/>
    <row r="2968" ht="14.25" customHeight="1" x14ac:dyDescent="0.35"/>
    <row r="2969" ht="14.25" customHeight="1" x14ac:dyDescent="0.35"/>
    <row r="2970" ht="14.25" customHeight="1" x14ac:dyDescent="0.35"/>
    <row r="2971" ht="14.25" customHeight="1" x14ac:dyDescent="0.35"/>
    <row r="2972" ht="14.25" customHeight="1" x14ac:dyDescent="0.35"/>
    <row r="2973" ht="14.25" customHeight="1" x14ac:dyDescent="0.35"/>
    <row r="2974" ht="14.25" customHeight="1" x14ac:dyDescent="0.35"/>
    <row r="2975" ht="14.25" customHeight="1" x14ac:dyDescent="0.35"/>
    <row r="2976" ht="14.25" customHeight="1" x14ac:dyDescent="0.35"/>
    <row r="2977" ht="14.25" customHeight="1" x14ac:dyDescent="0.35"/>
    <row r="2978" ht="14.25" customHeight="1" x14ac:dyDescent="0.35"/>
    <row r="2979" ht="14.25" customHeight="1" x14ac:dyDescent="0.35"/>
    <row r="2980" ht="14.25" customHeight="1" x14ac:dyDescent="0.35"/>
    <row r="2981" ht="14.25" customHeight="1" x14ac:dyDescent="0.35"/>
    <row r="2982" ht="14.25" customHeight="1" x14ac:dyDescent="0.35"/>
    <row r="2983" ht="14.25" customHeight="1" x14ac:dyDescent="0.35"/>
    <row r="2984" ht="14.25" customHeight="1" x14ac:dyDescent="0.35"/>
    <row r="2985" ht="14.25" customHeight="1" x14ac:dyDescent="0.35"/>
    <row r="2986" ht="14.25" customHeight="1" x14ac:dyDescent="0.35"/>
    <row r="2987" ht="14.25" customHeight="1" x14ac:dyDescent="0.35"/>
    <row r="2988" ht="14.25" customHeight="1" x14ac:dyDescent="0.35"/>
    <row r="2989" ht="14.25" customHeight="1" x14ac:dyDescent="0.35"/>
    <row r="2990" ht="14.25" customHeight="1" x14ac:dyDescent="0.35"/>
    <row r="2991" ht="14.25" customHeight="1" x14ac:dyDescent="0.35"/>
    <row r="2992" ht="14.25" customHeight="1" x14ac:dyDescent="0.35"/>
    <row r="2993" ht="14.25" customHeight="1" x14ac:dyDescent="0.35"/>
    <row r="2994" ht="14.25" customHeight="1" x14ac:dyDescent="0.35"/>
    <row r="2995" ht="14.25" customHeight="1" x14ac:dyDescent="0.35"/>
    <row r="2996" ht="14.25" customHeight="1" x14ac:dyDescent="0.35"/>
    <row r="2997" ht="14.25" customHeight="1" x14ac:dyDescent="0.35"/>
    <row r="2998" ht="14.25" customHeight="1" x14ac:dyDescent="0.35"/>
    <row r="2999" ht="14.25" customHeight="1" x14ac:dyDescent="0.35"/>
    <row r="3000" ht="14.25" customHeight="1" x14ac:dyDescent="0.35"/>
    <row r="3001" ht="14.25" customHeight="1" x14ac:dyDescent="0.35"/>
    <row r="3002" ht="14.25" customHeight="1" x14ac:dyDescent="0.35"/>
    <row r="3003" ht="14.25" customHeight="1" x14ac:dyDescent="0.35"/>
    <row r="3004" ht="14.25" customHeight="1" x14ac:dyDescent="0.35"/>
    <row r="3005" ht="14.25" customHeight="1" x14ac:dyDescent="0.35"/>
    <row r="3006" ht="14.25" customHeight="1" x14ac:dyDescent="0.35"/>
    <row r="3007" ht="14.25" customHeight="1" x14ac:dyDescent="0.35"/>
    <row r="3008" ht="14.25" customHeight="1" x14ac:dyDescent="0.35"/>
    <row r="3009" ht="14.25" customHeight="1" x14ac:dyDescent="0.35"/>
    <row r="3010" ht="14.25" customHeight="1" x14ac:dyDescent="0.35"/>
    <row r="3011" ht="14.25" customHeight="1" x14ac:dyDescent="0.35"/>
    <row r="3012" ht="14.25" customHeight="1" x14ac:dyDescent="0.35"/>
    <row r="3013" ht="14.25" customHeight="1" x14ac:dyDescent="0.35"/>
    <row r="3014" ht="14.25" customHeight="1" x14ac:dyDescent="0.35"/>
    <row r="3015" ht="14.25" customHeight="1" x14ac:dyDescent="0.35"/>
    <row r="3016" ht="14.25" customHeight="1" x14ac:dyDescent="0.35"/>
    <row r="3017" ht="14.25" customHeight="1" x14ac:dyDescent="0.35"/>
    <row r="3018" ht="14.25" customHeight="1" x14ac:dyDescent="0.35"/>
    <row r="3019" ht="14.25" customHeight="1" x14ac:dyDescent="0.35"/>
    <row r="3020" ht="14.25" customHeight="1" x14ac:dyDescent="0.35"/>
    <row r="3021" ht="14.25" customHeight="1" x14ac:dyDescent="0.35"/>
    <row r="3022" ht="14.25" customHeight="1" x14ac:dyDescent="0.35"/>
    <row r="3023" ht="14.25" customHeight="1" x14ac:dyDescent="0.35"/>
    <row r="3024" ht="14.25" customHeight="1" x14ac:dyDescent="0.35"/>
    <row r="3025" ht="14.25" customHeight="1" x14ac:dyDescent="0.35"/>
    <row r="3026" ht="14.25" customHeight="1" x14ac:dyDescent="0.35"/>
    <row r="3027" ht="14.25" customHeight="1" x14ac:dyDescent="0.35"/>
    <row r="3028" ht="14.25" customHeight="1" x14ac:dyDescent="0.35"/>
    <row r="3029" ht="14.25" customHeight="1" x14ac:dyDescent="0.35"/>
    <row r="3030" ht="14.25" customHeight="1" x14ac:dyDescent="0.35"/>
    <row r="3031" ht="14.25" customHeight="1" x14ac:dyDescent="0.35"/>
    <row r="3032" ht="14.25" customHeight="1" x14ac:dyDescent="0.35"/>
    <row r="3033" ht="14.25" customHeight="1" x14ac:dyDescent="0.35"/>
    <row r="3034" ht="14.25" customHeight="1" x14ac:dyDescent="0.35"/>
    <row r="3035" ht="14.25" customHeight="1" x14ac:dyDescent="0.35"/>
    <row r="3036" ht="14.25" customHeight="1" x14ac:dyDescent="0.35"/>
    <row r="3037" ht="14.25" customHeight="1" x14ac:dyDescent="0.35"/>
    <row r="3038" ht="14.25" customHeight="1" x14ac:dyDescent="0.35"/>
    <row r="3039" ht="14.25" customHeight="1" x14ac:dyDescent="0.35"/>
    <row r="3040" ht="14.25" customHeight="1" x14ac:dyDescent="0.35"/>
    <row r="3041" ht="14.25" customHeight="1" x14ac:dyDescent="0.35"/>
    <row r="3042" ht="14.25" customHeight="1" x14ac:dyDescent="0.35"/>
    <row r="3043" ht="14.25" customHeight="1" x14ac:dyDescent="0.35"/>
    <row r="3044" ht="14.25" customHeight="1" x14ac:dyDescent="0.35"/>
    <row r="3045" ht="14.25" customHeight="1" x14ac:dyDescent="0.35"/>
    <row r="3046" ht="14.25" customHeight="1" x14ac:dyDescent="0.35"/>
    <row r="3047" ht="14.25" customHeight="1" x14ac:dyDescent="0.35"/>
    <row r="3048" ht="14.25" customHeight="1" x14ac:dyDescent="0.35"/>
    <row r="3049" ht="14.25" customHeight="1" x14ac:dyDescent="0.35"/>
    <row r="3050" ht="14.25" customHeight="1" x14ac:dyDescent="0.35"/>
    <row r="3051" ht="14.25" customHeight="1" x14ac:dyDescent="0.35"/>
    <row r="3052" ht="14.25" customHeight="1" x14ac:dyDescent="0.35"/>
    <row r="3053" ht="14.25" customHeight="1" x14ac:dyDescent="0.35"/>
    <row r="3054" ht="14.25" customHeight="1" x14ac:dyDescent="0.35"/>
    <row r="3055" ht="14.25" customHeight="1" x14ac:dyDescent="0.35"/>
    <row r="3056" ht="14.25" customHeight="1" x14ac:dyDescent="0.35"/>
    <row r="3057" ht="14.25" customHeight="1" x14ac:dyDescent="0.35"/>
    <row r="3058" ht="14.25" customHeight="1" x14ac:dyDescent="0.35"/>
    <row r="3059" ht="14.25" customHeight="1" x14ac:dyDescent="0.35"/>
    <row r="3060" ht="14.25" customHeight="1" x14ac:dyDescent="0.35"/>
    <row r="3061" ht="14.25" customHeight="1" x14ac:dyDescent="0.35"/>
    <row r="3062" ht="14.25" customHeight="1" x14ac:dyDescent="0.35"/>
    <row r="3063" ht="14.25" customHeight="1" x14ac:dyDescent="0.35"/>
    <row r="3064" ht="14.25" customHeight="1" x14ac:dyDescent="0.35"/>
    <row r="3065" ht="14.25" customHeight="1" x14ac:dyDescent="0.35"/>
    <row r="3066" ht="14.25" customHeight="1" x14ac:dyDescent="0.35"/>
    <row r="3067" ht="14.25" customHeight="1" x14ac:dyDescent="0.35"/>
    <row r="3068" ht="14.25" customHeight="1" x14ac:dyDescent="0.35"/>
    <row r="3069" ht="14.25" customHeight="1" x14ac:dyDescent="0.35"/>
    <row r="3070" ht="14.25" customHeight="1" x14ac:dyDescent="0.35"/>
    <row r="3071" ht="14.25" customHeight="1" x14ac:dyDescent="0.35"/>
    <row r="3072" ht="14.25" customHeight="1" x14ac:dyDescent="0.35"/>
    <row r="3073" ht="14.25" customHeight="1" x14ac:dyDescent="0.35"/>
    <row r="3074" ht="14.25" customHeight="1" x14ac:dyDescent="0.35"/>
    <row r="3075" ht="14.25" customHeight="1" x14ac:dyDescent="0.35"/>
    <row r="3076" ht="14.25" customHeight="1" x14ac:dyDescent="0.35"/>
    <row r="3077" ht="14.25" customHeight="1" x14ac:dyDescent="0.35"/>
    <row r="3078" ht="14.25" customHeight="1" x14ac:dyDescent="0.35"/>
    <row r="3079" ht="14.25" customHeight="1" x14ac:dyDescent="0.35"/>
    <row r="3080" ht="14.25" customHeight="1" x14ac:dyDescent="0.35"/>
    <row r="3081" ht="14.25" customHeight="1" x14ac:dyDescent="0.35"/>
    <row r="3082" ht="14.25" customHeight="1" x14ac:dyDescent="0.35"/>
    <row r="3083" ht="14.25" customHeight="1" x14ac:dyDescent="0.35"/>
    <row r="3084" ht="14.25" customHeight="1" x14ac:dyDescent="0.35"/>
    <row r="3085" ht="14.25" customHeight="1" x14ac:dyDescent="0.35"/>
    <row r="3086" ht="14.25" customHeight="1" x14ac:dyDescent="0.35"/>
    <row r="3087" ht="14.25" customHeight="1" x14ac:dyDescent="0.35"/>
    <row r="3088" ht="14.25" customHeight="1" x14ac:dyDescent="0.35"/>
    <row r="3089" ht="14.25" customHeight="1" x14ac:dyDescent="0.35"/>
    <row r="3090" ht="14.25" customHeight="1" x14ac:dyDescent="0.35"/>
    <row r="3091" ht="14.25" customHeight="1" x14ac:dyDescent="0.35"/>
    <row r="3092" ht="14.25" customHeight="1" x14ac:dyDescent="0.35"/>
    <row r="3093" ht="14.25" customHeight="1" x14ac:dyDescent="0.35"/>
    <row r="3094" ht="14.25" customHeight="1" x14ac:dyDescent="0.35"/>
    <row r="3095" ht="14.25" customHeight="1" x14ac:dyDescent="0.35"/>
    <row r="3096" ht="14.25" customHeight="1" x14ac:dyDescent="0.35"/>
    <row r="3097" ht="14.25" customHeight="1" x14ac:dyDescent="0.35"/>
    <row r="3098" ht="14.25" customHeight="1" x14ac:dyDescent="0.35"/>
    <row r="3099" ht="14.25" customHeight="1" x14ac:dyDescent="0.35"/>
    <row r="3100" ht="14.25" customHeight="1" x14ac:dyDescent="0.35"/>
    <row r="3101" ht="14.25" customHeight="1" x14ac:dyDescent="0.35"/>
    <row r="3102" ht="14.25" customHeight="1" x14ac:dyDescent="0.35"/>
    <row r="3103" ht="14.25" customHeight="1" x14ac:dyDescent="0.35"/>
    <row r="3104" ht="14.25" customHeight="1" x14ac:dyDescent="0.35"/>
    <row r="3105" ht="14.25" customHeight="1" x14ac:dyDescent="0.35"/>
    <row r="3106" ht="14.25" customHeight="1" x14ac:dyDescent="0.35"/>
    <row r="3107" ht="14.25" customHeight="1" x14ac:dyDescent="0.35"/>
    <row r="3108" ht="14.25" customHeight="1" x14ac:dyDescent="0.35"/>
    <row r="3109" ht="14.25" customHeight="1" x14ac:dyDescent="0.35"/>
    <row r="3110" ht="14.25" customHeight="1" x14ac:dyDescent="0.35"/>
    <row r="3111" ht="14.25" customHeight="1" x14ac:dyDescent="0.35"/>
    <row r="3112" ht="14.25" customHeight="1" x14ac:dyDescent="0.35"/>
    <row r="3113" ht="14.25" customHeight="1" x14ac:dyDescent="0.35"/>
    <row r="3114" ht="14.25" customHeight="1" x14ac:dyDescent="0.35"/>
    <row r="3115" ht="14.25" customHeight="1" x14ac:dyDescent="0.35"/>
    <row r="3116" ht="14.25" customHeight="1" x14ac:dyDescent="0.35"/>
    <row r="3117" ht="14.25" customHeight="1" x14ac:dyDescent="0.35"/>
    <row r="3118" ht="14.25" customHeight="1" x14ac:dyDescent="0.35"/>
    <row r="3119" ht="14.25" customHeight="1" x14ac:dyDescent="0.35"/>
    <row r="3120" ht="14.25" customHeight="1" x14ac:dyDescent="0.35"/>
    <row r="3121" ht="14.25" customHeight="1" x14ac:dyDescent="0.35"/>
    <row r="3122" ht="14.25" customHeight="1" x14ac:dyDescent="0.35"/>
    <row r="3123" ht="14.25" customHeight="1" x14ac:dyDescent="0.35"/>
    <row r="3124" ht="14.25" customHeight="1" x14ac:dyDescent="0.35"/>
    <row r="3125" ht="14.25" customHeight="1" x14ac:dyDescent="0.35"/>
    <row r="3126" ht="14.25" customHeight="1" x14ac:dyDescent="0.35"/>
    <row r="3127" ht="14.25" customHeight="1" x14ac:dyDescent="0.35"/>
    <row r="3128" ht="14.25" customHeight="1" x14ac:dyDescent="0.35"/>
    <row r="3129" ht="14.25" customHeight="1" x14ac:dyDescent="0.35"/>
    <row r="3130" ht="14.25" customHeight="1" x14ac:dyDescent="0.35"/>
    <row r="3131" ht="14.25" customHeight="1" x14ac:dyDescent="0.35"/>
    <row r="3132" ht="14.25" customHeight="1" x14ac:dyDescent="0.35"/>
    <row r="3133" ht="14.25" customHeight="1" x14ac:dyDescent="0.35"/>
    <row r="3134" ht="14.25" customHeight="1" x14ac:dyDescent="0.35"/>
    <row r="3135" ht="14.25" customHeight="1" x14ac:dyDescent="0.35"/>
    <row r="3136" ht="14.25" customHeight="1" x14ac:dyDescent="0.35"/>
    <row r="3137" ht="14.25" customHeight="1" x14ac:dyDescent="0.35"/>
    <row r="3138" ht="14.25" customHeight="1" x14ac:dyDescent="0.35"/>
    <row r="3139" ht="14.25" customHeight="1" x14ac:dyDescent="0.35"/>
    <row r="3140" ht="14.25" customHeight="1" x14ac:dyDescent="0.35"/>
    <row r="3141" ht="14.25" customHeight="1" x14ac:dyDescent="0.35"/>
    <row r="3142" ht="14.25" customHeight="1" x14ac:dyDescent="0.35"/>
    <row r="3143" ht="14.25" customHeight="1" x14ac:dyDescent="0.35"/>
    <row r="3144" ht="14.25" customHeight="1" x14ac:dyDescent="0.35"/>
    <row r="3145" ht="14.25" customHeight="1" x14ac:dyDescent="0.35"/>
    <row r="3146" ht="14.25" customHeight="1" x14ac:dyDescent="0.35"/>
    <row r="3147" ht="14.25" customHeight="1" x14ac:dyDescent="0.35"/>
    <row r="3148" ht="14.25" customHeight="1" x14ac:dyDescent="0.35"/>
    <row r="3149" ht="14.25" customHeight="1" x14ac:dyDescent="0.35"/>
    <row r="3150" ht="14.25" customHeight="1" x14ac:dyDescent="0.35"/>
    <row r="3151" ht="14.25" customHeight="1" x14ac:dyDescent="0.35"/>
    <row r="3152" ht="14.25" customHeight="1" x14ac:dyDescent="0.35"/>
    <row r="3153" ht="14.25" customHeight="1" x14ac:dyDescent="0.35"/>
    <row r="3154" ht="14.25" customHeight="1" x14ac:dyDescent="0.35"/>
    <row r="3155" ht="14.25" customHeight="1" x14ac:dyDescent="0.35"/>
    <row r="3156" ht="14.25" customHeight="1" x14ac:dyDescent="0.35"/>
    <row r="3157" ht="14.25" customHeight="1" x14ac:dyDescent="0.35"/>
    <row r="3158" ht="14.25" customHeight="1" x14ac:dyDescent="0.35"/>
    <row r="3159" ht="14.25" customHeight="1" x14ac:dyDescent="0.35"/>
    <row r="3160" ht="14.25" customHeight="1" x14ac:dyDescent="0.35"/>
    <row r="3161" ht="14.25" customHeight="1" x14ac:dyDescent="0.35"/>
    <row r="3162" ht="14.25" customHeight="1" x14ac:dyDescent="0.35"/>
    <row r="3163" ht="14.25" customHeight="1" x14ac:dyDescent="0.35"/>
    <row r="3164" ht="14.25" customHeight="1" x14ac:dyDescent="0.35"/>
    <row r="3165" ht="14.25" customHeight="1" x14ac:dyDescent="0.35"/>
    <row r="3166" ht="14.25" customHeight="1" x14ac:dyDescent="0.35"/>
    <row r="3167" ht="14.25" customHeight="1" x14ac:dyDescent="0.35"/>
    <row r="3168" ht="14.25" customHeight="1" x14ac:dyDescent="0.35"/>
    <row r="3169" ht="14.25" customHeight="1" x14ac:dyDescent="0.35"/>
    <row r="3170" ht="14.25" customHeight="1" x14ac:dyDescent="0.35"/>
    <row r="3171" ht="14.25" customHeight="1" x14ac:dyDescent="0.35"/>
    <row r="3172" ht="14.25" customHeight="1" x14ac:dyDescent="0.35"/>
    <row r="3173" ht="14.25" customHeight="1" x14ac:dyDescent="0.35"/>
    <row r="3174" ht="14.25" customHeight="1" x14ac:dyDescent="0.35"/>
    <row r="3175" ht="14.25" customHeight="1" x14ac:dyDescent="0.35"/>
    <row r="3176" ht="14.25" customHeight="1" x14ac:dyDescent="0.35"/>
    <row r="3177" ht="14.25" customHeight="1" x14ac:dyDescent="0.35"/>
    <row r="3178" ht="14.25" customHeight="1" x14ac:dyDescent="0.35"/>
    <row r="3179" ht="14.25" customHeight="1" x14ac:dyDescent="0.35"/>
    <row r="3180" ht="14.25" customHeight="1" x14ac:dyDescent="0.35"/>
    <row r="3181" ht="14.25" customHeight="1" x14ac:dyDescent="0.35"/>
    <row r="3182" ht="14.25" customHeight="1" x14ac:dyDescent="0.35"/>
    <row r="3183" ht="14.25" customHeight="1" x14ac:dyDescent="0.35"/>
    <row r="3184" ht="14.25" customHeight="1" x14ac:dyDescent="0.35"/>
    <row r="3185" ht="14.25" customHeight="1" x14ac:dyDescent="0.35"/>
    <row r="3186" ht="14.25" customHeight="1" x14ac:dyDescent="0.35"/>
    <row r="3187" ht="14.25" customHeight="1" x14ac:dyDescent="0.35"/>
    <row r="3188" ht="14.25" customHeight="1" x14ac:dyDescent="0.35"/>
    <row r="3189" ht="14.25" customHeight="1" x14ac:dyDescent="0.35"/>
    <row r="3190" ht="14.25" customHeight="1" x14ac:dyDescent="0.35"/>
    <row r="3191" ht="14.25" customHeight="1" x14ac:dyDescent="0.35"/>
    <row r="3192" ht="14.25" customHeight="1" x14ac:dyDescent="0.35"/>
    <row r="3193" ht="14.25" customHeight="1" x14ac:dyDescent="0.35"/>
    <row r="3194" ht="14.25" customHeight="1" x14ac:dyDescent="0.35"/>
    <row r="3195" ht="14.25" customHeight="1" x14ac:dyDescent="0.35"/>
    <row r="3196" ht="14.25" customHeight="1" x14ac:dyDescent="0.35"/>
    <row r="3197" ht="14.25" customHeight="1" x14ac:dyDescent="0.35"/>
    <row r="3198" ht="14.25" customHeight="1" x14ac:dyDescent="0.35"/>
    <row r="3199" ht="14.25" customHeight="1" x14ac:dyDescent="0.35"/>
    <row r="3200" ht="14.25" customHeight="1" x14ac:dyDescent="0.35"/>
    <row r="3201" ht="14.25" customHeight="1" x14ac:dyDescent="0.35"/>
    <row r="3202" ht="14.25" customHeight="1" x14ac:dyDescent="0.35"/>
    <row r="3203" ht="14.25" customHeight="1" x14ac:dyDescent="0.35"/>
    <row r="3204" ht="14.25" customHeight="1" x14ac:dyDescent="0.35"/>
    <row r="3205" ht="14.25" customHeight="1" x14ac:dyDescent="0.35"/>
    <row r="3206" ht="14.25" customHeight="1" x14ac:dyDescent="0.35"/>
    <row r="3207" ht="14.25" customHeight="1" x14ac:dyDescent="0.35"/>
    <row r="3208" ht="14.25" customHeight="1" x14ac:dyDescent="0.35"/>
    <row r="3209" ht="14.25" customHeight="1" x14ac:dyDescent="0.35"/>
    <row r="3210" ht="14.25" customHeight="1" x14ac:dyDescent="0.35"/>
    <row r="3211" ht="14.25" customHeight="1" x14ac:dyDescent="0.35"/>
    <row r="3212" ht="14.25" customHeight="1" x14ac:dyDescent="0.35"/>
    <row r="3213" ht="14.25" customHeight="1" x14ac:dyDescent="0.35"/>
    <row r="3214" ht="14.25" customHeight="1" x14ac:dyDescent="0.35"/>
    <row r="3215" ht="14.25" customHeight="1" x14ac:dyDescent="0.35"/>
    <row r="3216" ht="14.25" customHeight="1" x14ac:dyDescent="0.35"/>
    <row r="3217" ht="14.25" customHeight="1" x14ac:dyDescent="0.35"/>
    <row r="3218" ht="14.25" customHeight="1" x14ac:dyDescent="0.35"/>
    <row r="3219" ht="14.25" customHeight="1" x14ac:dyDescent="0.35"/>
    <row r="3220" ht="14.25" customHeight="1" x14ac:dyDescent="0.35"/>
    <row r="3221" ht="14.25" customHeight="1" x14ac:dyDescent="0.35"/>
    <row r="3222" ht="14.25" customHeight="1" x14ac:dyDescent="0.35"/>
    <row r="3223" ht="14.25" customHeight="1" x14ac:dyDescent="0.35"/>
    <row r="3224" ht="14.25" customHeight="1" x14ac:dyDescent="0.35"/>
    <row r="3225" ht="14.25" customHeight="1" x14ac:dyDescent="0.35"/>
    <row r="3226" ht="14.25" customHeight="1" x14ac:dyDescent="0.35"/>
    <row r="3227" ht="14.25" customHeight="1" x14ac:dyDescent="0.35"/>
    <row r="3228" ht="14.25" customHeight="1" x14ac:dyDescent="0.35"/>
    <row r="3229" ht="14.25" customHeight="1" x14ac:dyDescent="0.35"/>
    <row r="3230" ht="14.25" customHeight="1" x14ac:dyDescent="0.35"/>
    <row r="3231" ht="14.25" customHeight="1" x14ac:dyDescent="0.35"/>
    <row r="3232" ht="14.25" customHeight="1" x14ac:dyDescent="0.35"/>
    <row r="3233" ht="14.25" customHeight="1" x14ac:dyDescent="0.35"/>
    <row r="3234" ht="14.25" customHeight="1" x14ac:dyDescent="0.35"/>
    <row r="3235" ht="14.25" customHeight="1" x14ac:dyDescent="0.35"/>
    <row r="3236" ht="14.25" customHeight="1" x14ac:dyDescent="0.35"/>
    <row r="3237" ht="14.25" customHeight="1" x14ac:dyDescent="0.35"/>
    <row r="3238" ht="14.25" customHeight="1" x14ac:dyDescent="0.35"/>
    <row r="3239" ht="14.25" customHeight="1" x14ac:dyDescent="0.35"/>
    <row r="3240" ht="14.25" customHeight="1" x14ac:dyDescent="0.35"/>
    <row r="3241" ht="14.25" customHeight="1" x14ac:dyDescent="0.35"/>
    <row r="3242" ht="14.25" customHeight="1" x14ac:dyDescent="0.35"/>
    <row r="3243" ht="14.25" customHeight="1" x14ac:dyDescent="0.35"/>
    <row r="3244" ht="14.25" customHeight="1" x14ac:dyDescent="0.35"/>
    <row r="3245" ht="14.25" customHeight="1" x14ac:dyDescent="0.35"/>
    <row r="3246" ht="14.25" customHeight="1" x14ac:dyDescent="0.35"/>
    <row r="3247" ht="14.25" customHeight="1" x14ac:dyDescent="0.35"/>
    <row r="3248" ht="14.25" customHeight="1" x14ac:dyDescent="0.35"/>
    <row r="3249" ht="14.25" customHeight="1" x14ac:dyDescent="0.35"/>
    <row r="3250" ht="14.25" customHeight="1" x14ac:dyDescent="0.35"/>
    <row r="3251" ht="14.25" customHeight="1" x14ac:dyDescent="0.35"/>
    <row r="3252" ht="14.25" customHeight="1" x14ac:dyDescent="0.35"/>
    <row r="3253" ht="14.25" customHeight="1" x14ac:dyDescent="0.35"/>
    <row r="3254" ht="14.25" customHeight="1" x14ac:dyDescent="0.35"/>
    <row r="3255" ht="14.25" customHeight="1" x14ac:dyDescent="0.35"/>
    <row r="3256" ht="14.25" customHeight="1" x14ac:dyDescent="0.35"/>
    <row r="3257" ht="14.25" customHeight="1" x14ac:dyDescent="0.35"/>
    <row r="3258" ht="14.25" customHeight="1" x14ac:dyDescent="0.35"/>
    <row r="3259" ht="14.25" customHeight="1" x14ac:dyDescent="0.35"/>
    <row r="3260" ht="14.25" customHeight="1" x14ac:dyDescent="0.35"/>
    <row r="3261" ht="14.25" customHeight="1" x14ac:dyDescent="0.35"/>
    <row r="3262" ht="14.25" customHeight="1" x14ac:dyDescent="0.35"/>
    <row r="3263" ht="14.25" customHeight="1" x14ac:dyDescent="0.35"/>
    <row r="3264" ht="14.25" customHeight="1" x14ac:dyDescent="0.35"/>
    <row r="3265" ht="14.25" customHeight="1" x14ac:dyDescent="0.35"/>
    <row r="3266" ht="14.25" customHeight="1" x14ac:dyDescent="0.35"/>
    <row r="3267" ht="14.25" customHeight="1" x14ac:dyDescent="0.35"/>
    <row r="3268" ht="14.25" customHeight="1" x14ac:dyDescent="0.35"/>
    <row r="3269" ht="14.25" customHeight="1" x14ac:dyDescent="0.35"/>
    <row r="3270" ht="14.25" customHeight="1" x14ac:dyDescent="0.35"/>
    <row r="3271" ht="14.25" customHeight="1" x14ac:dyDescent="0.35"/>
    <row r="3272" ht="14.25" customHeight="1" x14ac:dyDescent="0.35"/>
    <row r="3273" ht="14.25" customHeight="1" x14ac:dyDescent="0.35"/>
    <row r="3274" ht="14.25" customHeight="1" x14ac:dyDescent="0.35"/>
    <row r="3275" ht="14.25" customHeight="1" x14ac:dyDescent="0.35"/>
    <row r="3276" ht="14.25" customHeight="1" x14ac:dyDescent="0.35"/>
    <row r="3277" ht="14.25" customHeight="1" x14ac:dyDescent="0.35"/>
    <row r="3278" ht="14.25" customHeight="1" x14ac:dyDescent="0.35"/>
    <row r="3279" ht="14.25" customHeight="1" x14ac:dyDescent="0.35"/>
    <row r="3280" ht="14.25" customHeight="1" x14ac:dyDescent="0.35"/>
    <row r="3281" ht="14.25" customHeight="1" x14ac:dyDescent="0.35"/>
    <row r="3282" ht="14.25" customHeight="1" x14ac:dyDescent="0.35"/>
    <row r="3283" ht="14.25" customHeight="1" x14ac:dyDescent="0.35"/>
    <row r="3284" ht="14.25" customHeight="1" x14ac:dyDescent="0.35"/>
    <row r="3285" ht="14.25" customHeight="1" x14ac:dyDescent="0.35"/>
    <row r="3286" ht="14.25" customHeight="1" x14ac:dyDescent="0.35"/>
    <row r="3287" ht="14.25" customHeight="1" x14ac:dyDescent="0.35"/>
    <row r="3288" ht="14.25" customHeight="1" x14ac:dyDescent="0.35"/>
    <row r="3289" ht="14.25" customHeight="1" x14ac:dyDescent="0.35"/>
    <row r="3290" ht="14.25" customHeight="1" x14ac:dyDescent="0.35"/>
    <row r="3291" ht="14.25" customHeight="1" x14ac:dyDescent="0.35"/>
    <row r="3292" ht="14.25" customHeight="1" x14ac:dyDescent="0.35"/>
    <row r="3293" ht="14.25" customHeight="1" x14ac:dyDescent="0.35"/>
    <row r="3294" ht="14.25" customHeight="1" x14ac:dyDescent="0.35"/>
    <row r="3295" ht="14.25" customHeight="1" x14ac:dyDescent="0.35"/>
    <row r="3296" ht="14.25" customHeight="1" x14ac:dyDescent="0.35"/>
    <row r="3297" ht="14.25" customHeight="1" x14ac:dyDescent="0.35"/>
    <row r="3298" ht="14.25" customHeight="1" x14ac:dyDescent="0.35"/>
    <row r="3299" ht="14.25" customHeight="1" x14ac:dyDescent="0.35"/>
    <row r="3300" ht="14.25" customHeight="1" x14ac:dyDescent="0.35"/>
    <row r="3301" ht="14.25" customHeight="1" x14ac:dyDescent="0.35"/>
    <row r="3302" ht="14.25" customHeight="1" x14ac:dyDescent="0.35"/>
    <row r="3303" ht="14.25" customHeight="1" x14ac:dyDescent="0.35"/>
    <row r="3304" ht="14.25" customHeight="1" x14ac:dyDescent="0.35"/>
    <row r="3305" ht="14.25" customHeight="1" x14ac:dyDescent="0.35"/>
    <row r="3306" ht="14.25" customHeight="1" x14ac:dyDescent="0.35"/>
    <row r="3307" ht="14.25" customHeight="1" x14ac:dyDescent="0.35"/>
    <row r="3308" ht="14.25" customHeight="1" x14ac:dyDescent="0.35"/>
    <row r="3309" ht="14.25" customHeight="1" x14ac:dyDescent="0.35"/>
    <row r="3310" ht="14.25" customHeight="1" x14ac:dyDescent="0.35"/>
    <row r="3311" ht="14.25" customHeight="1" x14ac:dyDescent="0.35"/>
    <row r="3312" ht="14.25" customHeight="1" x14ac:dyDescent="0.35"/>
    <row r="3313" ht="14.25" customHeight="1" x14ac:dyDescent="0.35"/>
    <row r="3314" ht="14.25" customHeight="1" x14ac:dyDescent="0.35"/>
    <row r="3315" ht="14.25" customHeight="1" x14ac:dyDescent="0.35"/>
    <row r="3316" ht="14.25" customHeight="1" x14ac:dyDescent="0.35"/>
    <row r="3317" ht="14.25" customHeight="1" x14ac:dyDescent="0.35"/>
    <row r="3318" ht="14.25" customHeight="1" x14ac:dyDescent="0.35"/>
    <row r="3319" ht="14.25" customHeight="1" x14ac:dyDescent="0.35"/>
    <row r="3320" ht="14.25" customHeight="1" x14ac:dyDescent="0.35"/>
    <row r="3321" ht="14.25" customHeight="1" x14ac:dyDescent="0.35"/>
    <row r="3322" ht="14.25" customHeight="1" x14ac:dyDescent="0.35"/>
    <row r="3323" ht="14.25" customHeight="1" x14ac:dyDescent="0.35"/>
    <row r="3324" ht="14.25" customHeight="1" x14ac:dyDescent="0.35"/>
    <row r="3325" ht="14.25" customHeight="1" x14ac:dyDescent="0.35"/>
    <row r="3326" ht="14.25" customHeight="1" x14ac:dyDescent="0.35"/>
    <row r="3327" ht="14.25" customHeight="1" x14ac:dyDescent="0.35"/>
    <row r="3328" ht="14.25" customHeight="1" x14ac:dyDescent="0.35"/>
    <row r="3329" ht="14.25" customHeight="1" x14ac:dyDescent="0.35"/>
    <row r="3330" ht="14.25" customHeight="1" x14ac:dyDescent="0.35"/>
    <row r="3331" ht="14.25" customHeight="1" x14ac:dyDescent="0.35"/>
    <row r="3332" ht="14.25" customHeight="1" x14ac:dyDescent="0.35"/>
    <row r="3333" ht="14.25" customHeight="1" x14ac:dyDescent="0.35"/>
    <row r="3334" ht="14.25" customHeight="1" x14ac:dyDescent="0.35"/>
    <row r="3335" ht="14.25" customHeight="1" x14ac:dyDescent="0.35"/>
    <row r="3336" ht="14.25" customHeight="1" x14ac:dyDescent="0.35"/>
    <row r="3337" ht="14.25" customHeight="1" x14ac:dyDescent="0.35"/>
    <row r="3338" ht="14.25" customHeight="1" x14ac:dyDescent="0.35"/>
    <row r="3339" ht="14.25" customHeight="1" x14ac:dyDescent="0.35"/>
    <row r="3340" ht="14.25" customHeight="1" x14ac:dyDescent="0.35"/>
    <row r="3341" ht="14.25" customHeight="1" x14ac:dyDescent="0.35"/>
    <row r="3342" ht="14.25" customHeight="1" x14ac:dyDescent="0.35"/>
    <row r="3343" ht="14.25" customHeight="1" x14ac:dyDescent="0.35"/>
    <row r="3344" ht="14.25" customHeight="1" x14ac:dyDescent="0.35"/>
    <row r="3345" ht="14.25" customHeight="1" x14ac:dyDescent="0.35"/>
    <row r="3346" ht="14.25" customHeight="1" x14ac:dyDescent="0.35"/>
    <row r="3347" ht="14.25" customHeight="1" x14ac:dyDescent="0.35"/>
    <row r="3348" ht="14.25" customHeight="1" x14ac:dyDescent="0.35"/>
    <row r="3349" ht="14.25" customHeight="1" x14ac:dyDescent="0.35"/>
    <row r="3350" ht="14.25" customHeight="1" x14ac:dyDescent="0.35"/>
    <row r="3351" ht="14.25" customHeight="1" x14ac:dyDescent="0.35"/>
    <row r="3352" ht="14.25" customHeight="1" x14ac:dyDescent="0.35"/>
    <row r="3353" ht="14.25" customHeight="1" x14ac:dyDescent="0.35"/>
    <row r="3354" ht="14.25" customHeight="1" x14ac:dyDescent="0.35"/>
    <row r="3355" ht="14.25" customHeight="1" x14ac:dyDescent="0.35"/>
    <row r="3356" ht="14.25" customHeight="1" x14ac:dyDescent="0.35"/>
    <row r="3357" ht="14.25" customHeight="1" x14ac:dyDescent="0.35"/>
    <row r="3358" ht="14.25" customHeight="1" x14ac:dyDescent="0.35"/>
    <row r="3359" ht="14.25" customHeight="1" x14ac:dyDescent="0.35"/>
    <row r="3360" ht="14.25" customHeight="1" x14ac:dyDescent="0.35"/>
    <row r="3361" ht="14.25" customHeight="1" x14ac:dyDescent="0.35"/>
    <row r="3362" ht="14.25" customHeight="1" x14ac:dyDescent="0.35"/>
    <row r="3363" ht="14.25" customHeight="1" x14ac:dyDescent="0.35"/>
    <row r="3364" ht="14.25" customHeight="1" x14ac:dyDescent="0.35"/>
    <row r="3365" ht="14.25" customHeight="1" x14ac:dyDescent="0.35"/>
    <row r="3366" ht="14.25" customHeight="1" x14ac:dyDescent="0.35"/>
    <row r="3367" ht="14.25" customHeight="1" x14ac:dyDescent="0.35"/>
    <row r="3368" ht="14.25" customHeight="1" x14ac:dyDescent="0.35"/>
    <row r="3369" ht="14.25" customHeight="1" x14ac:dyDescent="0.35"/>
    <row r="3370" ht="14.25" customHeight="1" x14ac:dyDescent="0.35"/>
    <row r="3371" ht="14.25" customHeight="1" x14ac:dyDescent="0.35"/>
    <row r="3372" ht="14.25" customHeight="1" x14ac:dyDescent="0.35"/>
    <row r="3373" ht="14.25" customHeight="1" x14ac:dyDescent="0.35"/>
    <row r="3374" ht="14.25" customHeight="1" x14ac:dyDescent="0.35"/>
    <row r="3375" ht="14.25" customHeight="1" x14ac:dyDescent="0.35"/>
    <row r="3376" ht="14.25" customHeight="1" x14ac:dyDescent="0.35"/>
    <row r="3377" ht="14.25" customHeight="1" x14ac:dyDescent="0.35"/>
    <row r="3378" ht="14.25" customHeight="1" x14ac:dyDescent="0.35"/>
    <row r="3379" ht="14.25" customHeight="1" x14ac:dyDescent="0.35"/>
    <row r="3380" ht="14.25" customHeight="1" x14ac:dyDescent="0.35"/>
    <row r="3381" ht="14.25" customHeight="1" x14ac:dyDescent="0.35"/>
    <row r="3382" ht="14.25" customHeight="1" x14ac:dyDescent="0.35"/>
    <row r="3383" ht="14.25" customHeight="1" x14ac:dyDescent="0.35"/>
    <row r="3384" ht="14.25" customHeight="1" x14ac:dyDescent="0.35"/>
    <row r="3385" ht="14.25" customHeight="1" x14ac:dyDescent="0.35"/>
    <row r="3386" ht="14.25" customHeight="1" x14ac:dyDescent="0.35"/>
    <row r="3387" ht="14.25" customHeight="1" x14ac:dyDescent="0.35"/>
    <row r="3388" ht="14.25" customHeight="1" x14ac:dyDescent="0.35"/>
    <row r="3389" ht="14.25" customHeight="1" x14ac:dyDescent="0.35"/>
    <row r="3390" ht="14.25" customHeight="1" x14ac:dyDescent="0.35"/>
    <row r="3391" ht="14.25" customHeight="1" x14ac:dyDescent="0.35"/>
    <row r="3392" ht="14.25" customHeight="1" x14ac:dyDescent="0.35"/>
    <row r="3393" ht="14.25" customHeight="1" x14ac:dyDescent="0.35"/>
    <row r="3394" ht="14.25" customHeight="1" x14ac:dyDescent="0.35"/>
    <row r="3395" ht="14.25" customHeight="1" x14ac:dyDescent="0.35"/>
    <row r="3396" ht="14.25" customHeight="1" x14ac:dyDescent="0.35"/>
    <row r="3397" ht="14.25" customHeight="1" x14ac:dyDescent="0.35"/>
    <row r="3398" ht="14.25" customHeight="1" x14ac:dyDescent="0.35"/>
    <row r="3399" ht="14.25" customHeight="1" x14ac:dyDescent="0.35"/>
    <row r="3400" ht="14.25" customHeight="1" x14ac:dyDescent="0.35"/>
    <row r="3401" ht="14.25" customHeight="1" x14ac:dyDescent="0.35"/>
    <row r="3402" ht="14.25" customHeight="1" x14ac:dyDescent="0.35"/>
    <row r="3403" ht="14.25" customHeight="1" x14ac:dyDescent="0.35"/>
    <row r="3404" ht="14.25" customHeight="1" x14ac:dyDescent="0.35"/>
    <row r="3405" ht="14.25" customHeight="1" x14ac:dyDescent="0.35"/>
    <row r="3406" ht="14.25" customHeight="1" x14ac:dyDescent="0.35"/>
    <row r="3407" ht="14.25" customHeight="1" x14ac:dyDescent="0.35"/>
    <row r="3408" ht="14.25" customHeight="1" x14ac:dyDescent="0.35"/>
    <row r="3409" ht="14.25" customHeight="1" x14ac:dyDescent="0.35"/>
    <row r="3410" ht="14.25" customHeight="1" x14ac:dyDescent="0.35"/>
    <row r="3411" ht="14.25" customHeight="1" x14ac:dyDescent="0.35"/>
    <row r="3412" ht="14.25" customHeight="1" x14ac:dyDescent="0.35"/>
    <row r="3413" ht="14.25" customHeight="1" x14ac:dyDescent="0.35"/>
    <row r="3414" ht="14.25" customHeight="1" x14ac:dyDescent="0.35"/>
    <row r="3415" ht="14.25" customHeight="1" x14ac:dyDescent="0.35"/>
    <row r="3416" ht="14.25" customHeight="1" x14ac:dyDescent="0.35"/>
    <row r="3417" ht="14.25" customHeight="1" x14ac:dyDescent="0.35"/>
    <row r="3418" ht="14.25" customHeight="1" x14ac:dyDescent="0.35"/>
    <row r="3419" ht="14.25" customHeight="1" x14ac:dyDescent="0.35"/>
    <row r="3420" ht="14.25" customHeight="1" x14ac:dyDescent="0.35"/>
    <row r="3421" ht="14.25" customHeight="1" x14ac:dyDescent="0.35"/>
    <row r="3422" ht="14.25" customHeight="1" x14ac:dyDescent="0.35"/>
    <row r="3423" ht="14.25" customHeight="1" x14ac:dyDescent="0.35"/>
    <row r="3424" ht="14.25" customHeight="1" x14ac:dyDescent="0.35"/>
    <row r="3425" ht="14.25" customHeight="1" x14ac:dyDescent="0.35"/>
    <row r="3426" ht="14.25" customHeight="1" x14ac:dyDescent="0.35"/>
    <row r="3427" ht="14.25" customHeight="1" x14ac:dyDescent="0.35"/>
    <row r="3428" ht="14.25" customHeight="1" x14ac:dyDescent="0.35"/>
    <row r="3429" ht="14.25" customHeight="1" x14ac:dyDescent="0.35"/>
    <row r="3430" ht="14.25" customHeight="1" x14ac:dyDescent="0.35"/>
    <row r="3431" ht="14.25" customHeight="1" x14ac:dyDescent="0.35"/>
    <row r="3432" ht="14.25" customHeight="1" x14ac:dyDescent="0.35"/>
    <row r="3433" ht="14.25" customHeight="1" x14ac:dyDescent="0.35"/>
    <row r="3434" ht="14.25" customHeight="1" x14ac:dyDescent="0.35"/>
    <row r="3435" ht="14.25" customHeight="1" x14ac:dyDescent="0.35"/>
    <row r="3436" ht="14.25" customHeight="1" x14ac:dyDescent="0.35"/>
    <row r="3437" ht="14.25" customHeight="1" x14ac:dyDescent="0.35"/>
    <row r="3438" ht="14.25" customHeight="1" x14ac:dyDescent="0.35"/>
    <row r="3439" ht="14.25" customHeight="1" x14ac:dyDescent="0.35"/>
    <row r="3440" ht="14.25" customHeight="1" x14ac:dyDescent="0.35"/>
    <row r="3441" ht="14.25" customHeight="1" x14ac:dyDescent="0.35"/>
    <row r="3442" ht="14.25" customHeight="1" x14ac:dyDescent="0.35"/>
    <row r="3443" ht="14.25" customHeight="1" x14ac:dyDescent="0.35"/>
    <row r="3444" ht="14.25" customHeight="1" x14ac:dyDescent="0.35"/>
    <row r="3445" ht="14.25" customHeight="1" x14ac:dyDescent="0.35"/>
    <row r="3446" ht="14.25" customHeight="1" x14ac:dyDescent="0.35"/>
    <row r="3447" ht="14.25" customHeight="1" x14ac:dyDescent="0.35"/>
    <row r="3448" ht="14.25" customHeight="1" x14ac:dyDescent="0.35"/>
    <row r="3449" ht="14.25" customHeight="1" x14ac:dyDescent="0.35"/>
    <row r="3450" ht="14.25" customHeight="1" x14ac:dyDescent="0.35"/>
    <row r="3451" ht="14.25" customHeight="1" x14ac:dyDescent="0.35"/>
    <row r="3452" ht="14.25" customHeight="1" x14ac:dyDescent="0.35"/>
    <row r="3453" ht="14.25" customHeight="1" x14ac:dyDescent="0.35"/>
    <row r="3454" ht="14.25" customHeight="1" x14ac:dyDescent="0.35"/>
    <row r="3455" ht="14.25" customHeight="1" x14ac:dyDescent="0.35"/>
    <row r="3456" ht="14.25" customHeight="1" x14ac:dyDescent="0.35"/>
    <row r="3457" ht="14.25" customHeight="1" x14ac:dyDescent="0.35"/>
    <row r="3458" ht="14.25" customHeight="1" x14ac:dyDescent="0.35"/>
    <row r="3459" ht="14.25" customHeight="1" x14ac:dyDescent="0.35"/>
    <row r="3460" ht="14.25" customHeight="1" x14ac:dyDescent="0.35"/>
    <row r="3461" ht="14.25" customHeight="1" x14ac:dyDescent="0.35"/>
    <row r="3462" ht="14.25" customHeight="1" x14ac:dyDescent="0.35"/>
    <row r="3463" ht="14.25" customHeight="1" x14ac:dyDescent="0.35"/>
    <row r="3464" ht="14.25" customHeight="1" x14ac:dyDescent="0.35"/>
    <row r="3465" ht="14.25" customHeight="1" x14ac:dyDescent="0.35"/>
    <row r="3466" ht="14.25" customHeight="1" x14ac:dyDescent="0.35"/>
    <row r="3467" ht="14.25" customHeight="1" x14ac:dyDescent="0.35"/>
    <row r="3468" ht="14.25" customHeight="1" x14ac:dyDescent="0.35"/>
    <row r="3469" ht="14.25" customHeight="1" x14ac:dyDescent="0.35"/>
    <row r="3470" ht="14.25" customHeight="1" x14ac:dyDescent="0.35"/>
    <row r="3471" ht="14.25" customHeight="1" x14ac:dyDescent="0.35"/>
    <row r="3472" ht="14.25" customHeight="1" x14ac:dyDescent="0.35"/>
    <row r="3473" ht="14.25" customHeight="1" x14ac:dyDescent="0.35"/>
    <row r="3474" ht="14.25" customHeight="1" x14ac:dyDescent="0.35"/>
    <row r="3475" ht="14.25" customHeight="1" x14ac:dyDescent="0.35"/>
    <row r="3476" ht="14.25" customHeight="1" x14ac:dyDescent="0.35"/>
    <row r="3477" ht="14.25" customHeight="1" x14ac:dyDescent="0.35"/>
    <row r="3478" ht="14.25" customHeight="1" x14ac:dyDescent="0.35"/>
    <row r="3479" ht="14.25" customHeight="1" x14ac:dyDescent="0.35"/>
    <row r="3480" ht="14.25" customHeight="1" x14ac:dyDescent="0.35"/>
    <row r="3481" ht="14.25" customHeight="1" x14ac:dyDescent="0.35"/>
    <row r="3482" ht="14.25" customHeight="1" x14ac:dyDescent="0.35"/>
    <row r="3483" ht="14.25" customHeight="1" x14ac:dyDescent="0.35"/>
    <row r="3484" ht="14.25" customHeight="1" x14ac:dyDescent="0.35"/>
    <row r="3485" ht="14.25" customHeight="1" x14ac:dyDescent="0.35"/>
    <row r="3486" ht="14.25" customHeight="1" x14ac:dyDescent="0.35"/>
    <row r="3487" ht="14.25" customHeight="1" x14ac:dyDescent="0.35"/>
    <row r="3488" ht="14.25" customHeight="1" x14ac:dyDescent="0.35"/>
    <row r="3489" ht="14.25" customHeight="1" x14ac:dyDescent="0.35"/>
    <row r="3490" ht="14.25" customHeight="1" x14ac:dyDescent="0.35"/>
    <row r="3491" ht="14.25" customHeight="1" x14ac:dyDescent="0.35"/>
    <row r="3492" ht="14.25" customHeight="1" x14ac:dyDescent="0.35"/>
    <row r="3493" ht="14.25" customHeight="1" x14ac:dyDescent="0.35"/>
    <row r="3494" ht="14.25" customHeight="1" x14ac:dyDescent="0.35"/>
    <row r="3495" ht="14.25" customHeight="1" x14ac:dyDescent="0.35"/>
    <row r="3496" ht="14.25" customHeight="1" x14ac:dyDescent="0.35"/>
    <row r="3497" ht="14.25" customHeight="1" x14ac:dyDescent="0.35"/>
    <row r="3498" ht="14.25" customHeight="1" x14ac:dyDescent="0.35"/>
    <row r="3499" ht="14.25" customHeight="1" x14ac:dyDescent="0.35"/>
    <row r="3500" ht="14.25" customHeight="1" x14ac:dyDescent="0.35"/>
    <row r="3501" ht="14.25" customHeight="1" x14ac:dyDescent="0.35"/>
    <row r="3502" ht="14.25" customHeight="1" x14ac:dyDescent="0.35"/>
    <row r="3503" ht="14.25" customHeight="1" x14ac:dyDescent="0.35"/>
    <row r="3504" ht="14.25" customHeight="1" x14ac:dyDescent="0.35"/>
    <row r="3505" ht="14.25" customHeight="1" x14ac:dyDescent="0.35"/>
    <row r="3506" ht="14.25" customHeight="1" x14ac:dyDescent="0.35"/>
    <row r="3507" ht="14.25" customHeight="1" x14ac:dyDescent="0.35"/>
    <row r="3508" ht="14.25" customHeight="1" x14ac:dyDescent="0.35"/>
    <row r="3509" ht="14.25" customHeight="1" x14ac:dyDescent="0.35"/>
    <row r="3510" ht="14.25" customHeight="1" x14ac:dyDescent="0.35"/>
    <row r="3511" ht="14.25" customHeight="1" x14ac:dyDescent="0.35"/>
    <row r="3512" ht="14.25" customHeight="1" x14ac:dyDescent="0.35"/>
    <row r="3513" ht="14.25" customHeight="1" x14ac:dyDescent="0.35"/>
    <row r="3514" ht="14.25" customHeight="1" x14ac:dyDescent="0.35"/>
    <row r="3515" ht="14.25" customHeight="1" x14ac:dyDescent="0.35"/>
    <row r="3516" ht="14.25" customHeight="1" x14ac:dyDescent="0.35"/>
    <row r="3517" ht="14.25" customHeight="1" x14ac:dyDescent="0.35"/>
    <row r="3518" ht="14.25" customHeight="1" x14ac:dyDescent="0.35"/>
    <row r="3519" ht="14.25" customHeight="1" x14ac:dyDescent="0.35"/>
    <row r="3520" ht="14.25" customHeight="1" x14ac:dyDescent="0.35"/>
    <row r="3521" ht="14.25" customHeight="1" x14ac:dyDescent="0.35"/>
    <row r="3522" ht="14.25" customHeight="1" x14ac:dyDescent="0.35"/>
    <row r="3523" ht="14.25" customHeight="1" x14ac:dyDescent="0.35"/>
    <row r="3524" ht="14.25" customHeight="1" x14ac:dyDescent="0.35"/>
    <row r="3525" ht="14.25" customHeight="1" x14ac:dyDescent="0.35"/>
    <row r="3526" ht="14.25" customHeight="1" x14ac:dyDescent="0.35"/>
    <row r="3527" ht="14.25" customHeight="1" x14ac:dyDescent="0.35"/>
    <row r="3528" ht="14.25" customHeight="1" x14ac:dyDescent="0.35"/>
    <row r="3529" ht="14.25" customHeight="1" x14ac:dyDescent="0.35"/>
    <row r="3530" ht="14.25" customHeight="1" x14ac:dyDescent="0.35"/>
    <row r="3531" ht="14.25" customHeight="1" x14ac:dyDescent="0.35"/>
    <row r="3532" ht="14.25" customHeight="1" x14ac:dyDescent="0.35"/>
    <row r="3533" ht="14.25" customHeight="1" x14ac:dyDescent="0.35"/>
    <row r="3534" ht="14.25" customHeight="1" x14ac:dyDescent="0.35"/>
    <row r="3535" ht="14.25" customHeight="1" x14ac:dyDescent="0.35"/>
    <row r="3536" ht="14.25" customHeight="1" x14ac:dyDescent="0.35"/>
    <row r="3537" ht="14.25" customHeight="1" x14ac:dyDescent="0.35"/>
    <row r="3538" ht="14.25" customHeight="1" x14ac:dyDescent="0.35"/>
    <row r="3539" ht="14.25" customHeight="1" x14ac:dyDescent="0.35"/>
    <row r="3540" ht="14.25" customHeight="1" x14ac:dyDescent="0.35"/>
    <row r="3541" ht="14.25" customHeight="1" x14ac:dyDescent="0.35"/>
    <row r="3542" ht="14.25" customHeight="1" x14ac:dyDescent="0.35"/>
    <row r="3543" ht="14.25" customHeight="1" x14ac:dyDescent="0.35"/>
    <row r="3544" ht="14.25" customHeight="1" x14ac:dyDescent="0.35"/>
    <row r="3545" ht="14.25" customHeight="1" x14ac:dyDescent="0.35"/>
    <row r="3546" ht="14.25" customHeight="1" x14ac:dyDescent="0.35"/>
    <row r="3547" ht="14.25" customHeight="1" x14ac:dyDescent="0.35"/>
    <row r="3548" ht="14.25" customHeight="1" x14ac:dyDescent="0.35"/>
    <row r="3549" ht="14.25" customHeight="1" x14ac:dyDescent="0.35"/>
    <row r="3550" ht="14.25" customHeight="1" x14ac:dyDescent="0.35"/>
    <row r="3551" ht="14.25" customHeight="1" x14ac:dyDescent="0.35"/>
    <row r="3552" ht="14.25" customHeight="1" x14ac:dyDescent="0.35"/>
    <row r="3553" ht="14.25" customHeight="1" x14ac:dyDescent="0.35"/>
    <row r="3554" ht="14.25" customHeight="1" x14ac:dyDescent="0.35"/>
    <row r="3555" ht="14.25" customHeight="1" x14ac:dyDescent="0.35"/>
    <row r="3556" ht="14.25" customHeight="1" x14ac:dyDescent="0.35"/>
    <row r="3557" ht="14.25" customHeight="1" x14ac:dyDescent="0.35"/>
    <row r="3558" ht="14.25" customHeight="1" x14ac:dyDescent="0.35"/>
    <row r="3559" ht="14.25" customHeight="1" x14ac:dyDescent="0.35"/>
    <row r="3560" ht="14.25" customHeight="1" x14ac:dyDescent="0.35"/>
  </sheetData>
  <sheetProtection password="DF2A" sheet="1" objects="1" scenarios="1" selectLockedCells="1"/>
  <mergeCells count="5313">
    <mergeCell ref="D302:O302"/>
    <mergeCell ref="P302:Y302"/>
    <mergeCell ref="Z302:AI302"/>
    <mergeCell ref="AJ302:AT302"/>
    <mergeCell ref="AO1189:BI1189"/>
    <mergeCell ref="D1192:AN1192"/>
    <mergeCell ref="D1193:AN1193"/>
    <mergeCell ref="D1194:AN1194"/>
    <mergeCell ref="D1195:AN1195"/>
    <mergeCell ref="D1167:AN1167"/>
    <mergeCell ref="D1168:AN1168"/>
    <mergeCell ref="D1169:AN1169"/>
    <mergeCell ref="D1170:AN1170"/>
    <mergeCell ref="D1171:AN1171"/>
    <mergeCell ref="D1172:AN1172"/>
    <mergeCell ref="D1173:AN1173"/>
    <mergeCell ref="D1174:AN1174"/>
    <mergeCell ref="D1175:AN1175"/>
    <mergeCell ref="D1176:AN1176"/>
    <mergeCell ref="D1177:AN1177"/>
    <mergeCell ref="D1178:AN1178"/>
    <mergeCell ref="D1179:AN1179"/>
    <mergeCell ref="D810:AU811"/>
    <mergeCell ref="D1165:AN1165"/>
    <mergeCell ref="D1166:AN1166"/>
    <mergeCell ref="AO1168:BI1168"/>
    <mergeCell ref="D1139:AN1139"/>
    <mergeCell ref="AO1177:BI1177"/>
    <mergeCell ref="BJ1177:CD1177"/>
    <mergeCell ref="D1189:AN1189"/>
    <mergeCell ref="BJ1168:CD1168"/>
    <mergeCell ref="AO1158:BI1158"/>
    <mergeCell ref="AO1165:BI1165"/>
    <mergeCell ref="BJ1165:CD1165"/>
    <mergeCell ref="AO1170:BI1170"/>
    <mergeCell ref="BJ1170:CD1170"/>
    <mergeCell ref="AV522:CD522"/>
    <mergeCell ref="D562:V562"/>
    <mergeCell ref="AV562:BM562"/>
    <mergeCell ref="D570:V570"/>
    <mergeCell ref="D641:S641"/>
    <mergeCell ref="D684:AG684"/>
    <mergeCell ref="D749:AT750"/>
    <mergeCell ref="D872:AF872"/>
    <mergeCell ref="D1084:AU1084"/>
    <mergeCell ref="D1190:AN1190"/>
    <mergeCell ref="D1191:AN1191"/>
    <mergeCell ref="AO1186:BI1186"/>
    <mergeCell ref="BJ1186:CD1186"/>
    <mergeCell ref="CE1186:CN1186"/>
    <mergeCell ref="AO1185:BI1185"/>
    <mergeCell ref="BJ1185:CD1185"/>
    <mergeCell ref="CE1185:CN1185"/>
    <mergeCell ref="AO1178:BI1178"/>
    <mergeCell ref="BJ1178:CD1178"/>
    <mergeCell ref="CE1178:CN1178"/>
    <mergeCell ref="AO1179:BI1179"/>
    <mergeCell ref="BJ1179:CD1179"/>
    <mergeCell ref="CE1179:CN1179"/>
    <mergeCell ref="AO1181:BI1181"/>
    <mergeCell ref="BJ1181:CD1181"/>
    <mergeCell ref="CE1181:CN1181"/>
    <mergeCell ref="AO1182:BI1182"/>
    <mergeCell ref="BJ1182:CD1182"/>
    <mergeCell ref="CE1182:CN1182"/>
    <mergeCell ref="AO1188:BI1188"/>
    <mergeCell ref="AO1190:BI1190"/>
    <mergeCell ref="AO1191:BI1191"/>
    <mergeCell ref="D1180:AN1180"/>
    <mergeCell ref="D1181:AN1181"/>
    <mergeCell ref="D1182:AN1182"/>
    <mergeCell ref="D1183:AN1183"/>
    <mergeCell ref="D1184:AN1184"/>
    <mergeCell ref="D1185:AN1185"/>
    <mergeCell ref="D1186:AN1186"/>
    <mergeCell ref="D1187:AN1187"/>
    <mergeCell ref="D1188:AN1188"/>
    <mergeCell ref="AO1187:BI1187"/>
    <mergeCell ref="BJ1187:CD1187"/>
    <mergeCell ref="CE1187:CN1187"/>
    <mergeCell ref="BJ1189:CD1189"/>
    <mergeCell ref="AO1109:BI1109"/>
    <mergeCell ref="BJ1109:CD1109"/>
    <mergeCell ref="CE1109:CN1109"/>
    <mergeCell ref="AO1110:BI1110"/>
    <mergeCell ref="BJ1110:CD1110"/>
    <mergeCell ref="CE1110:CN1110"/>
    <mergeCell ref="AO1111:BI1111"/>
    <mergeCell ref="BJ1111:CD1111"/>
    <mergeCell ref="CE1111:CN1111"/>
    <mergeCell ref="AO1112:BI1112"/>
    <mergeCell ref="BJ1112:CD1112"/>
    <mergeCell ref="CE1112:CN1112"/>
    <mergeCell ref="AO1113:BI1113"/>
    <mergeCell ref="BJ1113:CD1113"/>
    <mergeCell ref="CE1113:CN1113"/>
    <mergeCell ref="AO1114:BI1114"/>
    <mergeCell ref="BJ1114:CD1114"/>
    <mergeCell ref="CE1114:CN1114"/>
    <mergeCell ref="AO1115:BI1115"/>
    <mergeCell ref="BJ1115:CD1115"/>
    <mergeCell ref="CE1115:CN1115"/>
    <mergeCell ref="AO1116:BI1116"/>
    <mergeCell ref="CE1146:CN1146"/>
    <mergeCell ref="AO1156:BI1156"/>
    <mergeCell ref="BJ1156:CD1156"/>
    <mergeCell ref="CE1156:CN1156"/>
    <mergeCell ref="BJ1155:CD1155"/>
    <mergeCell ref="AO1169:BI1169"/>
    <mergeCell ref="AO1183:BI1183"/>
    <mergeCell ref="BJ1183:CD1183"/>
    <mergeCell ref="CE1183:CN1183"/>
    <mergeCell ref="D1137:AN1137"/>
    <mergeCell ref="AO1184:BI1184"/>
    <mergeCell ref="BJ1184:CD1184"/>
    <mergeCell ref="CE1184:CN1184"/>
    <mergeCell ref="D1138:AN1138"/>
    <mergeCell ref="AO1180:BI1180"/>
    <mergeCell ref="BJ1180:CD1180"/>
    <mergeCell ref="CE1180:CN1180"/>
    <mergeCell ref="AO1172:BI1172"/>
    <mergeCell ref="BJ1172:CD1172"/>
    <mergeCell ref="CE1172:CN1172"/>
    <mergeCell ref="AO1173:BI1173"/>
    <mergeCell ref="BJ1173:CD1173"/>
    <mergeCell ref="CE1173:CN1173"/>
    <mergeCell ref="AO1174:BI1174"/>
    <mergeCell ref="BJ1174:CD1174"/>
    <mergeCell ref="CE1174:CN1174"/>
    <mergeCell ref="AO1175:BI1175"/>
    <mergeCell ref="BJ1175:CD1175"/>
    <mergeCell ref="CE1175:CN1175"/>
    <mergeCell ref="CE1169:CN1169"/>
    <mergeCell ref="BJ1164:CD1164"/>
    <mergeCell ref="CE1164:CN1164"/>
    <mergeCell ref="CE1177:CN1177"/>
    <mergeCell ref="D1140:AN1140"/>
    <mergeCell ref="BJ1163:CD1163"/>
    <mergeCell ref="CE1157:CN1157"/>
    <mergeCell ref="D1158:AN1158"/>
    <mergeCell ref="CE1168:CN1168"/>
    <mergeCell ref="D1129:AN1129"/>
    <mergeCell ref="AO1176:BI1176"/>
    <mergeCell ref="BJ1176:CD1176"/>
    <mergeCell ref="CE1176:CN1176"/>
    <mergeCell ref="D1130:AN1130"/>
    <mergeCell ref="D1131:AN1131"/>
    <mergeCell ref="D1132:AN1132"/>
    <mergeCell ref="D1133:AN1133"/>
    <mergeCell ref="AO1171:BI1171"/>
    <mergeCell ref="BJ1171:CD1171"/>
    <mergeCell ref="CE1171:CN1171"/>
    <mergeCell ref="AO1147:BI1147"/>
    <mergeCell ref="BJ1147:CD1147"/>
    <mergeCell ref="CE1147:CN1147"/>
    <mergeCell ref="AO1148:BI1148"/>
    <mergeCell ref="BJ1148:CD1148"/>
    <mergeCell ref="CE1148:CN1148"/>
    <mergeCell ref="AO1149:BI1149"/>
    <mergeCell ref="D1152:AN1152"/>
    <mergeCell ref="BJ1169:CD1169"/>
    <mergeCell ref="D1136:AN1136"/>
    <mergeCell ref="AO1136:BI1136"/>
    <mergeCell ref="BJ1158:CD1158"/>
    <mergeCell ref="CE1158:CN1158"/>
    <mergeCell ref="D1159:AN1159"/>
    <mergeCell ref="AO1159:BI1159"/>
    <mergeCell ref="BJ1159:CD1159"/>
    <mergeCell ref="CE1159:CN1159"/>
    <mergeCell ref="D1160:AN1160"/>
    <mergeCell ref="AO1160:BI1160"/>
    <mergeCell ref="BJ1160:CD1160"/>
    <mergeCell ref="CE1160:CN1160"/>
    <mergeCell ref="CE1138:CN1138"/>
    <mergeCell ref="CE1163:CN1163"/>
    <mergeCell ref="BJ1138:CD1138"/>
    <mergeCell ref="AO1164:BI1164"/>
    <mergeCell ref="D1134:AN1134"/>
    <mergeCell ref="CE1132:CN1132"/>
    <mergeCell ref="AO1134:BI1134"/>
    <mergeCell ref="BJ1134:CD1134"/>
    <mergeCell ref="CE1134:CN1134"/>
    <mergeCell ref="AO1135:BI1135"/>
    <mergeCell ref="BJ1135:CD1135"/>
    <mergeCell ref="CE1135:CN1135"/>
    <mergeCell ref="BJ1137:CD1137"/>
    <mergeCell ref="CE1137:CN1137"/>
    <mergeCell ref="D1161:AN1161"/>
    <mergeCell ref="AO1161:BI1161"/>
    <mergeCell ref="BJ1161:CD1161"/>
    <mergeCell ref="CE1161:CN1161"/>
    <mergeCell ref="D1162:AN1162"/>
    <mergeCell ref="D1163:AN1163"/>
    <mergeCell ref="D1164:AN1164"/>
    <mergeCell ref="D1150:AN1150"/>
    <mergeCell ref="AO1137:BI1137"/>
    <mergeCell ref="D1154:AN1154"/>
    <mergeCell ref="D1155:AN1155"/>
    <mergeCell ref="D1156:AN1156"/>
    <mergeCell ref="D1142:AN1142"/>
    <mergeCell ref="D1143:AN1143"/>
    <mergeCell ref="D1144:AN1144"/>
    <mergeCell ref="D1145:AN1145"/>
    <mergeCell ref="D1157:AN1157"/>
    <mergeCell ref="AO1129:BI1129"/>
    <mergeCell ref="BJ1129:CD1129"/>
    <mergeCell ref="CE1129:CN1129"/>
    <mergeCell ref="AO1130:BI1130"/>
    <mergeCell ref="BJ1130:CD1130"/>
    <mergeCell ref="CE1130:CN1130"/>
    <mergeCell ref="AO1131:BI1131"/>
    <mergeCell ref="BJ1131:CD1131"/>
    <mergeCell ref="CE1131:CN1131"/>
    <mergeCell ref="AO1132:BI1132"/>
    <mergeCell ref="BJ1132:CD1132"/>
    <mergeCell ref="AO1151:BI1151"/>
    <mergeCell ref="BJ1149:CD1149"/>
    <mergeCell ref="CE1149:CN1149"/>
    <mergeCell ref="D1135:AN1135"/>
    <mergeCell ref="CE1155:CN1155"/>
    <mergeCell ref="AO1157:BI1157"/>
    <mergeCell ref="BJ1150:CD1150"/>
    <mergeCell ref="CE1150:CN1150"/>
    <mergeCell ref="AO1142:BI1142"/>
    <mergeCell ref="D1149:AN1149"/>
    <mergeCell ref="BJ1136:CD1136"/>
    <mergeCell ref="CE1136:CN1136"/>
    <mergeCell ref="BJ1157:CD1157"/>
    <mergeCell ref="D1125:AN1125"/>
    <mergeCell ref="AO1166:BI1166"/>
    <mergeCell ref="BJ1166:CD1166"/>
    <mergeCell ref="CE1166:CN1166"/>
    <mergeCell ref="D1120:AN1120"/>
    <mergeCell ref="AO1167:BI1167"/>
    <mergeCell ref="BJ1167:CD1167"/>
    <mergeCell ref="CE1167:CN1167"/>
    <mergeCell ref="D1121:AN1121"/>
    <mergeCell ref="D1122:AN1122"/>
    <mergeCell ref="BJ1151:CD1151"/>
    <mergeCell ref="CE1151:CN1151"/>
    <mergeCell ref="AO1152:BI1152"/>
    <mergeCell ref="BJ1152:CD1152"/>
    <mergeCell ref="CE1152:CN1152"/>
    <mergeCell ref="AO1153:BI1153"/>
    <mergeCell ref="BJ1153:CD1153"/>
    <mergeCell ref="CE1153:CN1153"/>
    <mergeCell ref="AO1154:BI1154"/>
    <mergeCell ref="BJ1154:CD1154"/>
    <mergeCell ref="CE1154:CN1154"/>
    <mergeCell ref="AO1155:BI1155"/>
    <mergeCell ref="AO1150:BI1150"/>
    <mergeCell ref="AO1138:BI1138"/>
    <mergeCell ref="AO1127:BI1127"/>
    <mergeCell ref="BJ1140:CD1140"/>
    <mergeCell ref="CE1140:CN1140"/>
    <mergeCell ref="D1128:AN1128"/>
    <mergeCell ref="D1123:AN1123"/>
    <mergeCell ref="CE1165:CN1165"/>
    <mergeCell ref="D1151:AN1151"/>
    <mergeCell ref="D1153:AN1153"/>
    <mergeCell ref="AO1120:BI1120"/>
    <mergeCell ref="BJ1120:CD1120"/>
    <mergeCell ref="CE1120:CN1120"/>
    <mergeCell ref="D1110:AN1110"/>
    <mergeCell ref="AO1121:BI1121"/>
    <mergeCell ref="BJ1121:CD1121"/>
    <mergeCell ref="CE1121:CN1121"/>
    <mergeCell ref="D1111:AN1111"/>
    <mergeCell ref="AO1122:BI1122"/>
    <mergeCell ref="BJ1122:CD1122"/>
    <mergeCell ref="CE1122:CN1122"/>
    <mergeCell ref="D1112:AN1112"/>
    <mergeCell ref="AO1123:BI1123"/>
    <mergeCell ref="BJ1123:CD1123"/>
    <mergeCell ref="CE1123:CN1123"/>
    <mergeCell ref="D1113:AN1113"/>
    <mergeCell ref="AO1119:BI1119"/>
    <mergeCell ref="BJ1119:CD1119"/>
    <mergeCell ref="CE1119:CN1119"/>
    <mergeCell ref="BJ1116:CD1116"/>
    <mergeCell ref="CE1116:CN1116"/>
    <mergeCell ref="AO1117:BI1117"/>
    <mergeCell ref="BJ1117:CD1117"/>
    <mergeCell ref="CE1117:CN1117"/>
    <mergeCell ref="AO1118:BI1118"/>
    <mergeCell ref="CF993:CN993"/>
    <mergeCell ref="D1011:CN1012"/>
    <mergeCell ref="D1049:CN1050"/>
    <mergeCell ref="D1040:X1040"/>
    <mergeCell ref="Y1040:AI1040"/>
    <mergeCell ref="AV1040:BP1040"/>
    <mergeCell ref="D1094:Y1094"/>
    <mergeCell ref="D1095:Y1095"/>
    <mergeCell ref="D1096:Y1096"/>
    <mergeCell ref="D1097:Y1097"/>
    <mergeCell ref="D1098:Y1098"/>
    <mergeCell ref="D1099:Y1099"/>
    <mergeCell ref="D1100:Y1100"/>
    <mergeCell ref="AV1100:BC1100"/>
    <mergeCell ref="BD1100:BK1100"/>
    <mergeCell ref="BL1100:BS1100"/>
    <mergeCell ref="BT1100:CA1100"/>
    <mergeCell ref="BL1094:BS1094"/>
    <mergeCell ref="D1109:AN1109"/>
    <mergeCell ref="BY1043:CN1043"/>
    <mergeCell ref="AO1141:BI1141"/>
    <mergeCell ref="BJ1141:CD1141"/>
    <mergeCell ref="CE1141:CN1141"/>
    <mergeCell ref="BJ1118:CD1118"/>
    <mergeCell ref="CE1118:CN1118"/>
    <mergeCell ref="D1124:AN1124"/>
    <mergeCell ref="D1126:AN1126"/>
    <mergeCell ref="D1127:AN1127"/>
    <mergeCell ref="AO1126:BI1126"/>
    <mergeCell ref="BJ1126:CD1126"/>
    <mergeCell ref="CE1126:CN1126"/>
    <mergeCell ref="D1117:AN1117"/>
    <mergeCell ref="BJ1127:CD1127"/>
    <mergeCell ref="CE1127:CN1127"/>
    <mergeCell ref="CE1124:CN1124"/>
    <mergeCell ref="D1118:AN1118"/>
    <mergeCell ref="D1119:AN1119"/>
    <mergeCell ref="AO1107:BI1107"/>
    <mergeCell ref="AO1108:BI1108"/>
    <mergeCell ref="D1090:Y1090"/>
    <mergeCell ref="D1091:Y1091"/>
    <mergeCell ref="D1092:Y1092"/>
    <mergeCell ref="D1093:Y1093"/>
    <mergeCell ref="AO1124:BI1124"/>
    <mergeCell ref="BJ1124:CD1124"/>
    <mergeCell ref="D1114:AN1114"/>
    <mergeCell ref="AO1125:BI1125"/>
    <mergeCell ref="BJ1125:CD1125"/>
    <mergeCell ref="CE1125:CN1125"/>
    <mergeCell ref="D1115:AN1115"/>
    <mergeCell ref="D1116:AN1116"/>
    <mergeCell ref="AO1139:BI1139"/>
    <mergeCell ref="BJ1139:CD1139"/>
    <mergeCell ref="CE1139:CN1139"/>
    <mergeCell ref="AO1140:BI1140"/>
    <mergeCell ref="AF991:AM991"/>
    <mergeCell ref="AN991:AT991"/>
    <mergeCell ref="D992:Y992"/>
    <mergeCell ref="Z992:AE992"/>
    <mergeCell ref="BX1076:CN1076"/>
    <mergeCell ref="AV1077:BI1077"/>
    <mergeCell ref="BJ1077:BW1077"/>
    <mergeCell ref="BX1077:CN1077"/>
    <mergeCell ref="BR990:BW990"/>
    <mergeCell ref="BX990:CE990"/>
    <mergeCell ref="CF990:CN990"/>
    <mergeCell ref="AV991:BQ991"/>
    <mergeCell ref="BR991:BW991"/>
    <mergeCell ref="BX991:CE991"/>
    <mergeCell ref="CF991:CN991"/>
    <mergeCell ref="AV992:BQ992"/>
    <mergeCell ref="BR992:BW992"/>
    <mergeCell ref="BX992:CE992"/>
    <mergeCell ref="CF992:CN992"/>
    <mergeCell ref="AV993:BQ993"/>
    <mergeCell ref="BR993:BW993"/>
    <mergeCell ref="BX993:CE993"/>
    <mergeCell ref="AO1128:BI1128"/>
    <mergeCell ref="BJ1128:CD1128"/>
    <mergeCell ref="CE1128:CN1128"/>
    <mergeCell ref="AO1133:BI1133"/>
    <mergeCell ref="BJ1133:CD1133"/>
    <mergeCell ref="CE1133:CN1133"/>
    <mergeCell ref="AV1044:BP1044"/>
    <mergeCell ref="AV984:BQ984"/>
    <mergeCell ref="BR984:BW984"/>
    <mergeCell ref="BX984:CE984"/>
    <mergeCell ref="CF984:CN984"/>
    <mergeCell ref="BY1045:CN1045"/>
    <mergeCell ref="D1044:X1044"/>
    <mergeCell ref="Y1044:AI1044"/>
    <mergeCell ref="BR985:BW985"/>
    <mergeCell ref="BX985:CE985"/>
    <mergeCell ref="CF985:CN985"/>
    <mergeCell ref="AV986:BQ986"/>
    <mergeCell ref="BR986:BW986"/>
    <mergeCell ref="BX986:CE986"/>
    <mergeCell ref="CF986:CN986"/>
    <mergeCell ref="AV987:BQ987"/>
    <mergeCell ref="BR987:BW987"/>
    <mergeCell ref="BX987:CE987"/>
    <mergeCell ref="CF987:CN987"/>
    <mergeCell ref="AV988:BQ988"/>
    <mergeCell ref="BR988:BW988"/>
    <mergeCell ref="BX988:CE988"/>
    <mergeCell ref="CF988:CN988"/>
    <mergeCell ref="AV989:BQ989"/>
    <mergeCell ref="BR989:BW989"/>
    <mergeCell ref="BX989:CE989"/>
    <mergeCell ref="CF989:CN989"/>
    <mergeCell ref="D990:Y990"/>
    <mergeCell ref="Z990:AE990"/>
    <mergeCell ref="AF990:AM990"/>
    <mergeCell ref="AV1045:BP1045"/>
    <mergeCell ref="BQ1045:BX1045"/>
    <mergeCell ref="CF982:CN982"/>
    <mergeCell ref="AV983:BQ983"/>
    <mergeCell ref="BR983:BW983"/>
    <mergeCell ref="BX983:CE983"/>
    <mergeCell ref="CF983:CN983"/>
    <mergeCell ref="AF987:AM987"/>
    <mergeCell ref="AN987:AT987"/>
    <mergeCell ref="D988:Y988"/>
    <mergeCell ref="Z988:AE988"/>
    <mergeCell ref="AF988:AM988"/>
    <mergeCell ref="AN988:AT988"/>
    <mergeCell ref="D989:Y989"/>
    <mergeCell ref="Z981:AE981"/>
    <mergeCell ref="AF981:AM981"/>
    <mergeCell ref="AN981:AT981"/>
    <mergeCell ref="BQ1040:BX1040"/>
    <mergeCell ref="BY1040:CN1040"/>
    <mergeCell ref="BR975:BW975"/>
    <mergeCell ref="BX975:CE975"/>
    <mergeCell ref="CF975:CN975"/>
    <mergeCell ref="AV976:BQ976"/>
    <mergeCell ref="BR976:BW976"/>
    <mergeCell ref="BX976:CE976"/>
    <mergeCell ref="CF976:CN976"/>
    <mergeCell ref="AV977:BQ977"/>
    <mergeCell ref="BR977:BW977"/>
    <mergeCell ref="BX977:CE977"/>
    <mergeCell ref="CF977:CN977"/>
    <mergeCell ref="AV978:BQ978"/>
    <mergeCell ref="BR978:BW978"/>
    <mergeCell ref="BX978:CE978"/>
    <mergeCell ref="CF978:CN978"/>
    <mergeCell ref="AN990:AT990"/>
    <mergeCell ref="D991:Y991"/>
    <mergeCell ref="Z991:AE991"/>
    <mergeCell ref="AV979:BQ979"/>
    <mergeCell ref="BR979:BW979"/>
    <mergeCell ref="BX979:CE979"/>
    <mergeCell ref="CF979:CN979"/>
    <mergeCell ref="BR980:BW980"/>
    <mergeCell ref="BX980:CE980"/>
    <mergeCell ref="CF980:CN980"/>
    <mergeCell ref="AV981:BQ981"/>
    <mergeCell ref="BR981:BW981"/>
    <mergeCell ref="BX981:CE981"/>
    <mergeCell ref="CF981:CN981"/>
    <mergeCell ref="AV982:BQ982"/>
    <mergeCell ref="BR982:BW982"/>
    <mergeCell ref="BX982:CE982"/>
    <mergeCell ref="CF965:CN965"/>
    <mergeCell ref="AV966:BQ966"/>
    <mergeCell ref="BR966:BW966"/>
    <mergeCell ref="BX966:CE966"/>
    <mergeCell ref="CF966:CN966"/>
    <mergeCell ref="AV967:BQ967"/>
    <mergeCell ref="BR967:BW967"/>
    <mergeCell ref="BX967:CE967"/>
    <mergeCell ref="CF967:CN967"/>
    <mergeCell ref="AV968:BQ968"/>
    <mergeCell ref="BR968:BW968"/>
    <mergeCell ref="BX968:CE968"/>
    <mergeCell ref="CF968:CN968"/>
    <mergeCell ref="AV969:BQ969"/>
    <mergeCell ref="BR969:BW969"/>
    <mergeCell ref="BX969:CE969"/>
    <mergeCell ref="CF969:CN969"/>
    <mergeCell ref="AF992:AM992"/>
    <mergeCell ref="AN992:AT992"/>
    <mergeCell ref="Z978:AE978"/>
    <mergeCell ref="AF978:AM978"/>
    <mergeCell ref="AN978:AT978"/>
    <mergeCell ref="D979:Y979"/>
    <mergeCell ref="Z979:AE979"/>
    <mergeCell ref="AF979:AM979"/>
    <mergeCell ref="AN979:AT979"/>
    <mergeCell ref="Z989:AE989"/>
    <mergeCell ref="AF989:AM989"/>
    <mergeCell ref="AN989:AT989"/>
    <mergeCell ref="D980:Y980"/>
    <mergeCell ref="Z980:AE980"/>
    <mergeCell ref="AF980:AM980"/>
    <mergeCell ref="AN980:AT980"/>
    <mergeCell ref="D981:Y981"/>
    <mergeCell ref="AN986:AT986"/>
    <mergeCell ref="D987:Y987"/>
    <mergeCell ref="Z987:AE987"/>
    <mergeCell ref="D976:Y976"/>
    <mergeCell ref="Z976:AE976"/>
    <mergeCell ref="AF976:AM976"/>
    <mergeCell ref="AN976:AT976"/>
    <mergeCell ref="D977:Y977"/>
    <mergeCell ref="Z977:AE977"/>
    <mergeCell ref="AF977:AM977"/>
    <mergeCell ref="AN977:AT977"/>
    <mergeCell ref="D978:Y978"/>
    <mergeCell ref="BR970:BW970"/>
    <mergeCell ref="BX970:CE970"/>
    <mergeCell ref="CF970:CN970"/>
    <mergeCell ref="AV971:BQ971"/>
    <mergeCell ref="BR971:BW971"/>
    <mergeCell ref="BX971:CE971"/>
    <mergeCell ref="CF971:CN971"/>
    <mergeCell ref="AV972:BQ972"/>
    <mergeCell ref="Z983:AE983"/>
    <mergeCell ref="AF983:AM983"/>
    <mergeCell ref="AN983:AT983"/>
    <mergeCell ref="D984:Y984"/>
    <mergeCell ref="Z984:AE984"/>
    <mergeCell ref="AF984:AM984"/>
    <mergeCell ref="AN984:AT984"/>
    <mergeCell ref="CF973:CN973"/>
    <mergeCell ref="AV974:BQ974"/>
    <mergeCell ref="BR974:BW974"/>
    <mergeCell ref="BX974:CE974"/>
    <mergeCell ref="CF974:CN974"/>
    <mergeCell ref="D973:Y973"/>
    <mergeCell ref="Z973:AE973"/>
    <mergeCell ref="AF973:AM973"/>
    <mergeCell ref="AN973:AT973"/>
    <mergeCell ref="D974:Y974"/>
    <mergeCell ref="Z974:AE974"/>
    <mergeCell ref="AF974:AM974"/>
    <mergeCell ref="AN974:AT974"/>
    <mergeCell ref="D975:Y975"/>
    <mergeCell ref="Z975:AE975"/>
    <mergeCell ref="AF975:AM975"/>
    <mergeCell ref="AN975:AT975"/>
    <mergeCell ref="D993:Y993"/>
    <mergeCell ref="Z993:AE993"/>
    <mergeCell ref="AF993:AM993"/>
    <mergeCell ref="AN993:AT993"/>
    <mergeCell ref="AV962:BQ962"/>
    <mergeCell ref="AV963:BQ963"/>
    <mergeCell ref="AV964:BQ964"/>
    <mergeCell ref="AV965:BQ965"/>
    <mergeCell ref="AV970:BQ970"/>
    <mergeCell ref="AV975:BQ975"/>
    <mergeCell ref="AV980:BQ980"/>
    <mergeCell ref="AV985:BQ985"/>
    <mergeCell ref="AV990:BQ990"/>
    <mergeCell ref="D985:Y985"/>
    <mergeCell ref="Z985:AE985"/>
    <mergeCell ref="AF985:AM985"/>
    <mergeCell ref="AN985:AT985"/>
    <mergeCell ref="D986:Y986"/>
    <mergeCell ref="Z986:AE986"/>
    <mergeCell ref="AF986:AM986"/>
    <mergeCell ref="D847:R848"/>
    <mergeCell ref="S847:W848"/>
    <mergeCell ref="X847:AB848"/>
    <mergeCell ref="D870:AT870"/>
    <mergeCell ref="BL891:BZ891"/>
    <mergeCell ref="BL892:BZ892"/>
    <mergeCell ref="BL893:BZ893"/>
    <mergeCell ref="BL894:BZ894"/>
    <mergeCell ref="CA891:CN891"/>
    <mergeCell ref="CA892:CN892"/>
    <mergeCell ref="CA893:CN893"/>
    <mergeCell ref="CA894:CN894"/>
    <mergeCell ref="D994:Y994"/>
    <mergeCell ref="Z994:AE994"/>
    <mergeCell ref="AF994:AM994"/>
    <mergeCell ref="AN994:AT994"/>
    <mergeCell ref="D962:Y962"/>
    <mergeCell ref="Z962:AE962"/>
    <mergeCell ref="AF962:AM962"/>
    <mergeCell ref="AN962:AT962"/>
    <mergeCell ref="D963:Y963"/>
    <mergeCell ref="Z963:AE963"/>
    <mergeCell ref="AF963:AM963"/>
    <mergeCell ref="AN963:AT963"/>
    <mergeCell ref="D964:Y964"/>
    <mergeCell ref="Z964:AE964"/>
    <mergeCell ref="AF964:AM964"/>
    <mergeCell ref="AN964:AT964"/>
    <mergeCell ref="D965:Y965"/>
    <mergeCell ref="Z965:AE965"/>
    <mergeCell ref="AF965:AM965"/>
    <mergeCell ref="AN965:AT965"/>
    <mergeCell ref="D787:AT787"/>
    <mergeCell ref="D839:AK839"/>
    <mergeCell ref="AL839:CN839"/>
    <mergeCell ref="AA782:AT782"/>
    <mergeCell ref="AA784:AT784"/>
    <mergeCell ref="AA785:AT785"/>
    <mergeCell ref="AA786:AT786"/>
    <mergeCell ref="AV760:BE761"/>
    <mergeCell ref="BF760:BM761"/>
    <mergeCell ref="BN760:BV761"/>
    <mergeCell ref="BW760:CE761"/>
    <mergeCell ref="AK772:AO772"/>
    <mergeCell ref="AK773:AO773"/>
    <mergeCell ref="V659:Y659"/>
    <mergeCell ref="Z659:AC659"/>
    <mergeCell ref="AD659:AG659"/>
    <mergeCell ref="AH659:AK659"/>
    <mergeCell ref="AL659:AO659"/>
    <mergeCell ref="AP659:AT659"/>
    <mergeCell ref="AK769:AO769"/>
    <mergeCell ref="AK770:AO770"/>
    <mergeCell ref="AK771:AO771"/>
    <mergeCell ref="CC772:CH772"/>
    <mergeCell ref="BW786:CD786"/>
    <mergeCell ref="CE786:CN786"/>
    <mergeCell ref="AV768:BN768"/>
    <mergeCell ref="AV769:BN769"/>
    <mergeCell ref="AV776:CN777"/>
    <mergeCell ref="AV780:BN781"/>
    <mergeCell ref="BO780:BV781"/>
    <mergeCell ref="BW780:CD781"/>
    <mergeCell ref="AV782:BN782"/>
    <mergeCell ref="AD651:AG651"/>
    <mergeCell ref="AH651:AK651"/>
    <mergeCell ref="AL651:AO651"/>
    <mergeCell ref="AP651:AT651"/>
    <mergeCell ref="AL657:AO657"/>
    <mergeCell ref="AP657:AT657"/>
    <mergeCell ref="V658:Y658"/>
    <mergeCell ref="Z658:AC658"/>
    <mergeCell ref="AD658:AG658"/>
    <mergeCell ref="AH658:AK658"/>
    <mergeCell ref="AL658:AO658"/>
    <mergeCell ref="AP658:AT658"/>
    <mergeCell ref="AD652:AG652"/>
    <mergeCell ref="AH652:AK652"/>
    <mergeCell ref="AL652:AO652"/>
    <mergeCell ref="AP652:AT652"/>
    <mergeCell ref="V653:Y653"/>
    <mergeCell ref="Z653:AC653"/>
    <mergeCell ref="AD653:AG653"/>
    <mergeCell ref="AH653:AK653"/>
    <mergeCell ref="AL653:AO653"/>
    <mergeCell ref="AP653:AT653"/>
    <mergeCell ref="V654:Y654"/>
    <mergeCell ref="Z654:AC654"/>
    <mergeCell ref="AD654:AG654"/>
    <mergeCell ref="AH654:AK654"/>
    <mergeCell ref="AL654:AO654"/>
    <mergeCell ref="AP654:AT654"/>
    <mergeCell ref="V657:Y657"/>
    <mergeCell ref="Z657:AC657"/>
    <mergeCell ref="AD657:AG657"/>
    <mergeCell ref="AH657:AK657"/>
    <mergeCell ref="Z648:AC648"/>
    <mergeCell ref="V652:Y652"/>
    <mergeCell ref="Z652:AC652"/>
    <mergeCell ref="V656:Y656"/>
    <mergeCell ref="Z656:AC656"/>
    <mergeCell ref="R621:U621"/>
    <mergeCell ref="V621:Y621"/>
    <mergeCell ref="Z621:AC621"/>
    <mergeCell ref="AD621:AF621"/>
    <mergeCell ref="AD656:AG656"/>
    <mergeCell ref="AG621:AI621"/>
    <mergeCell ref="V655:Y655"/>
    <mergeCell ref="Z655:AC655"/>
    <mergeCell ref="AD655:AG655"/>
    <mergeCell ref="AH655:AK655"/>
    <mergeCell ref="AL655:AO655"/>
    <mergeCell ref="AP655:AT655"/>
    <mergeCell ref="AP648:AT648"/>
    <mergeCell ref="V649:Y649"/>
    <mergeCell ref="Z649:AC649"/>
    <mergeCell ref="AD649:AG649"/>
    <mergeCell ref="AH649:AK649"/>
    <mergeCell ref="AL649:AO649"/>
    <mergeCell ref="AP649:AT649"/>
    <mergeCell ref="V650:Y650"/>
    <mergeCell ref="Z650:AC650"/>
    <mergeCell ref="AD650:AG650"/>
    <mergeCell ref="AH650:AK650"/>
    <mergeCell ref="AL650:AO650"/>
    <mergeCell ref="AP650:AT650"/>
    <mergeCell ref="V651:Y651"/>
    <mergeCell ref="Z651:AC651"/>
    <mergeCell ref="AJ621:AL621"/>
    <mergeCell ref="AM621:AP621"/>
    <mergeCell ref="AQ621:AT621"/>
    <mergeCell ref="D646:U646"/>
    <mergeCell ref="D647:U647"/>
    <mergeCell ref="D648:U648"/>
    <mergeCell ref="D649:U649"/>
    <mergeCell ref="D650:U650"/>
    <mergeCell ref="D651:U651"/>
    <mergeCell ref="AD645:AG645"/>
    <mergeCell ref="AH645:AK645"/>
    <mergeCell ref="AL645:AO645"/>
    <mergeCell ref="AP645:AT645"/>
    <mergeCell ref="AD646:AG646"/>
    <mergeCell ref="AH646:AK646"/>
    <mergeCell ref="AL646:AO646"/>
    <mergeCell ref="AP646:AT646"/>
    <mergeCell ref="AD647:AG647"/>
    <mergeCell ref="AH647:AK647"/>
    <mergeCell ref="AL647:AO647"/>
    <mergeCell ref="AP647:AT647"/>
    <mergeCell ref="AD648:AG648"/>
    <mergeCell ref="AH648:AK648"/>
    <mergeCell ref="AL648:AO648"/>
    <mergeCell ref="D621:Q621"/>
    <mergeCell ref="V645:Y645"/>
    <mergeCell ref="Z645:AC645"/>
    <mergeCell ref="V646:Y646"/>
    <mergeCell ref="Z646:AC646"/>
    <mergeCell ref="V647:Y647"/>
    <mergeCell ref="Z647:AC647"/>
    <mergeCell ref="V648:Y648"/>
    <mergeCell ref="AG616:AI616"/>
    <mergeCell ref="AJ616:AL616"/>
    <mergeCell ref="AM616:AP616"/>
    <mergeCell ref="AQ616:AT616"/>
    <mergeCell ref="AD614:AF614"/>
    <mergeCell ref="AD615:AF615"/>
    <mergeCell ref="AD616:AF616"/>
    <mergeCell ref="V614:Y614"/>
    <mergeCell ref="V620:Y620"/>
    <mergeCell ref="Z620:AC620"/>
    <mergeCell ref="AG620:AI620"/>
    <mergeCell ref="AJ620:AL620"/>
    <mergeCell ref="AM620:AP620"/>
    <mergeCell ref="AQ620:AT620"/>
    <mergeCell ref="Z617:AC617"/>
    <mergeCell ref="AG617:AI617"/>
    <mergeCell ref="AJ617:AL617"/>
    <mergeCell ref="AM617:AP617"/>
    <mergeCell ref="AQ617:AT617"/>
    <mergeCell ref="V618:Y618"/>
    <mergeCell ref="Z618:AC618"/>
    <mergeCell ref="AG618:AI618"/>
    <mergeCell ref="AJ618:AL618"/>
    <mergeCell ref="AM618:AP618"/>
    <mergeCell ref="AQ618:AT618"/>
    <mergeCell ref="V619:Y619"/>
    <mergeCell ref="Z619:AC619"/>
    <mergeCell ref="AG619:AI619"/>
    <mergeCell ref="AJ619:AL619"/>
    <mergeCell ref="AM619:AP619"/>
    <mergeCell ref="AQ619:AT619"/>
    <mergeCell ref="AD618:AF618"/>
    <mergeCell ref="AM613:AP613"/>
    <mergeCell ref="AQ613:AT613"/>
    <mergeCell ref="AD613:AF613"/>
    <mergeCell ref="AG611:AI611"/>
    <mergeCell ref="AG613:AI613"/>
    <mergeCell ref="AJ613:AL613"/>
    <mergeCell ref="AG610:AI610"/>
    <mergeCell ref="AJ610:AL610"/>
    <mergeCell ref="AJ612:AL612"/>
    <mergeCell ref="AG614:AI614"/>
    <mergeCell ref="AJ614:AL614"/>
    <mergeCell ref="AM614:AP614"/>
    <mergeCell ref="AQ614:AT614"/>
    <mergeCell ref="R615:U615"/>
    <mergeCell ref="V615:Y615"/>
    <mergeCell ref="Z615:AC615"/>
    <mergeCell ref="AG615:AI615"/>
    <mergeCell ref="AJ615:AL615"/>
    <mergeCell ref="AM615:AP615"/>
    <mergeCell ref="AQ615:AT615"/>
    <mergeCell ref="D579:CN580"/>
    <mergeCell ref="AM610:AP610"/>
    <mergeCell ref="AQ610:AT610"/>
    <mergeCell ref="R611:U611"/>
    <mergeCell ref="V611:Y611"/>
    <mergeCell ref="Z611:AC611"/>
    <mergeCell ref="AJ611:AL611"/>
    <mergeCell ref="AM611:AP611"/>
    <mergeCell ref="AQ611:AT611"/>
    <mergeCell ref="R612:U612"/>
    <mergeCell ref="V612:Y612"/>
    <mergeCell ref="Z612:AC612"/>
    <mergeCell ref="AG612:AI612"/>
    <mergeCell ref="AM612:AP612"/>
    <mergeCell ref="AQ612:AT612"/>
    <mergeCell ref="AK596:AT596"/>
    <mergeCell ref="AK597:AT597"/>
    <mergeCell ref="D610:Q610"/>
    <mergeCell ref="D611:Q611"/>
    <mergeCell ref="D612:Q612"/>
    <mergeCell ref="AG608:AI608"/>
    <mergeCell ref="AJ608:AL608"/>
    <mergeCell ref="AM608:AP608"/>
    <mergeCell ref="D596:Z596"/>
    <mergeCell ref="D597:Z597"/>
    <mergeCell ref="CD606:CF606"/>
    <mergeCell ref="CG606:CJ606"/>
    <mergeCell ref="CK606:CN606"/>
    <mergeCell ref="AV605:BK606"/>
    <mergeCell ref="R609:U609"/>
    <mergeCell ref="V609:Y609"/>
    <mergeCell ref="Z609:AC609"/>
    <mergeCell ref="AG609:AI609"/>
    <mergeCell ref="AJ609:AL609"/>
    <mergeCell ref="AM609:AP609"/>
    <mergeCell ref="AQ609:AT609"/>
    <mergeCell ref="AD608:AF608"/>
    <mergeCell ref="AD609:AF609"/>
    <mergeCell ref="D555:N555"/>
    <mergeCell ref="D605:Q606"/>
    <mergeCell ref="R605:Y605"/>
    <mergeCell ref="Z605:AL605"/>
    <mergeCell ref="AM605:AT605"/>
    <mergeCell ref="R606:U606"/>
    <mergeCell ref="V606:Y606"/>
    <mergeCell ref="Z606:AC606"/>
    <mergeCell ref="D609:Q609"/>
    <mergeCell ref="O555:S555"/>
    <mergeCell ref="T555:X555"/>
    <mergeCell ref="Y555:AC555"/>
    <mergeCell ref="AD555:AH555"/>
    <mergeCell ref="AI555:AN555"/>
    <mergeCell ref="AO555:AT555"/>
    <mergeCell ref="D566:N566"/>
    <mergeCell ref="O566:V566"/>
    <mergeCell ref="D567:N567"/>
    <mergeCell ref="O567:V567"/>
    <mergeCell ref="AM607:AP607"/>
    <mergeCell ref="AQ607:AT607"/>
    <mergeCell ref="AJ607:AL607"/>
    <mergeCell ref="D594:Z595"/>
    <mergeCell ref="AQ608:AT608"/>
    <mergeCell ref="AD607:AF607"/>
    <mergeCell ref="R607:U607"/>
    <mergeCell ref="CF149:CJ149"/>
    <mergeCell ref="CK149:CN149"/>
    <mergeCell ref="BY150:CE150"/>
    <mergeCell ref="CF150:CJ150"/>
    <mergeCell ref="CK150:CN150"/>
    <mergeCell ref="BY151:CE151"/>
    <mergeCell ref="CF151:CJ151"/>
    <mergeCell ref="CK151:CN151"/>
    <mergeCell ref="BY152:CE152"/>
    <mergeCell ref="CF152:CJ152"/>
    <mergeCell ref="CK152:CN152"/>
    <mergeCell ref="BY153:CE153"/>
    <mergeCell ref="CF153:CJ153"/>
    <mergeCell ref="CK153:CN153"/>
    <mergeCell ref="E117:CN117"/>
    <mergeCell ref="CF143:CJ143"/>
    <mergeCell ref="CK143:CN143"/>
    <mergeCell ref="BY144:CE144"/>
    <mergeCell ref="CF144:CJ144"/>
    <mergeCell ref="CK144:CN144"/>
    <mergeCell ref="BY145:CE145"/>
    <mergeCell ref="CF145:CJ145"/>
    <mergeCell ref="CK145:CN145"/>
    <mergeCell ref="BY146:CE146"/>
    <mergeCell ref="CF146:CJ146"/>
    <mergeCell ref="CK146:CN146"/>
    <mergeCell ref="BY147:CE147"/>
    <mergeCell ref="CF147:CJ147"/>
    <mergeCell ref="CK147:CN147"/>
    <mergeCell ref="BY148:CE148"/>
    <mergeCell ref="CF148:CJ148"/>
    <mergeCell ref="CK148:CN148"/>
    <mergeCell ref="AI153:AO153"/>
    <mergeCell ref="AP153:AV153"/>
    <mergeCell ref="AW153:BC153"/>
    <mergeCell ref="BD153:BJ153"/>
    <mergeCell ref="BY134:CE134"/>
    <mergeCell ref="CF134:CJ134"/>
    <mergeCell ref="CK134:CN134"/>
    <mergeCell ref="BY135:CE135"/>
    <mergeCell ref="CF135:CJ135"/>
    <mergeCell ref="CK135:CN135"/>
    <mergeCell ref="BY136:CE136"/>
    <mergeCell ref="CF136:CJ136"/>
    <mergeCell ref="CK136:CN136"/>
    <mergeCell ref="BY137:CE137"/>
    <mergeCell ref="CF137:CJ137"/>
    <mergeCell ref="CK137:CN137"/>
    <mergeCell ref="BY138:CE138"/>
    <mergeCell ref="CF138:CJ138"/>
    <mergeCell ref="CK138:CN138"/>
    <mergeCell ref="BY139:CE139"/>
    <mergeCell ref="CF139:CJ139"/>
    <mergeCell ref="CK139:CN139"/>
    <mergeCell ref="BY140:CE140"/>
    <mergeCell ref="CF140:CJ140"/>
    <mergeCell ref="CK140:CN140"/>
    <mergeCell ref="BY141:CE141"/>
    <mergeCell ref="CF141:CJ141"/>
    <mergeCell ref="CK141:CN141"/>
    <mergeCell ref="BY142:CE142"/>
    <mergeCell ref="CF142:CJ142"/>
    <mergeCell ref="CK142:CN142"/>
    <mergeCell ref="AW147:BC147"/>
    <mergeCell ref="AI147:AO147"/>
    <mergeCell ref="AP147:AV147"/>
    <mergeCell ref="BD147:BJ147"/>
    <mergeCell ref="BY143:CE143"/>
    <mergeCell ref="AI148:AO148"/>
    <mergeCell ref="AP148:AV148"/>
    <mergeCell ref="AW148:BC148"/>
    <mergeCell ref="BD148:BJ148"/>
    <mergeCell ref="AI149:AO149"/>
    <mergeCell ref="AP149:AV149"/>
    <mergeCell ref="AW149:BC149"/>
    <mergeCell ref="BD149:BJ149"/>
    <mergeCell ref="AI150:AO150"/>
    <mergeCell ref="AP150:AV150"/>
    <mergeCell ref="AW150:BC150"/>
    <mergeCell ref="BD150:BJ150"/>
    <mergeCell ref="AI151:AO151"/>
    <mergeCell ref="AP151:AV151"/>
    <mergeCell ref="AW151:BC151"/>
    <mergeCell ref="BD151:BJ151"/>
    <mergeCell ref="BY149:CE149"/>
    <mergeCell ref="AI140:AO140"/>
    <mergeCell ref="AP140:AV140"/>
    <mergeCell ref="AW140:BC140"/>
    <mergeCell ref="BD140:BJ140"/>
    <mergeCell ref="AI141:AO141"/>
    <mergeCell ref="AP141:AV141"/>
    <mergeCell ref="AW141:BC141"/>
    <mergeCell ref="BD141:BJ141"/>
    <mergeCell ref="AI142:AO142"/>
    <mergeCell ref="AP142:AV142"/>
    <mergeCell ref="AW142:BC142"/>
    <mergeCell ref="BD142:BJ142"/>
    <mergeCell ref="AI152:AO152"/>
    <mergeCell ref="AP152:AV152"/>
    <mergeCell ref="AW152:BC152"/>
    <mergeCell ref="BD152:BJ152"/>
    <mergeCell ref="AI143:AO143"/>
    <mergeCell ref="AP143:AV143"/>
    <mergeCell ref="AW143:BC143"/>
    <mergeCell ref="BD143:BJ143"/>
    <mergeCell ref="AI144:AO144"/>
    <mergeCell ref="AP144:AV144"/>
    <mergeCell ref="AW144:BC144"/>
    <mergeCell ref="BD144:BJ144"/>
    <mergeCell ref="AI145:AO145"/>
    <mergeCell ref="AP145:AV145"/>
    <mergeCell ref="AW145:BC145"/>
    <mergeCell ref="BD145:BJ145"/>
    <mergeCell ref="AI146:AO146"/>
    <mergeCell ref="AP146:AV146"/>
    <mergeCell ref="AW146:BC146"/>
    <mergeCell ref="BD146:BJ146"/>
    <mergeCell ref="E150:F150"/>
    <mergeCell ref="G150:S150"/>
    <mergeCell ref="E151:F151"/>
    <mergeCell ref="G151:S151"/>
    <mergeCell ref="E152:F152"/>
    <mergeCell ref="G152:S152"/>
    <mergeCell ref="E153:F153"/>
    <mergeCell ref="G153:S153"/>
    <mergeCell ref="AI134:AO134"/>
    <mergeCell ref="AP134:AV134"/>
    <mergeCell ref="AW134:BC134"/>
    <mergeCell ref="BD134:BJ134"/>
    <mergeCell ref="AI135:AO135"/>
    <mergeCell ref="AP135:AV135"/>
    <mergeCell ref="AW135:BC135"/>
    <mergeCell ref="BD135:BJ135"/>
    <mergeCell ref="AI136:AO136"/>
    <mergeCell ref="AP136:AV136"/>
    <mergeCell ref="AW136:BC136"/>
    <mergeCell ref="BD136:BJ136"/>
    <mergeCell ref="AI137:AO137"/>
    <mergeCell ref="AP137:AV137"/>
    <mergeCell ref="AW137:BC137"/>
    <mergeCell ref="BD137:BJ137"/>
    <mergeCell ref="AI138:AO138"/>
    <mergeCell ref="AP138:AV138"/>
    <mergeCell ref="AW138:BC138"/>
    <mergeCell ref="BD138:BJ138"/>
    <mergeCell ref="AI139:AO139"/>
    <mergeCell ref="AP139:AV139"/>
    <mergeCell ref="AW139:BC139"/>
    <mergeCell ref="BD139:BJ139"/>
    <mergeCell ref="T154:AH154"/>
    <mergeCell ref="T155:AH155"/>
    <mergeCell ref="T157:AH157"/>
    <mergeCell ref="T158:AH158"/>
    <mergeCell ref="T159:AH159"/>
    <mergeCell ref="T160:AH160"/>
    <mergeCell ref="T161:AH161"/>
    <mergeCell ref="T162:AH162"/>
    <mergeCell ref="T163:AH163"/>
    <mergeCell ref="T156:AH156"/>
    <mergeCell ref="T171:AH171"/>
    <mergeCell ref="T172:AH172"/>
    <mergeCell ref="T173:AH173"/>
    <mergeCell ref="T174:AH174"/>
    <mergeCell ref="T175:AH175"/>
    <mergeCell ref="E134:F134"/>
    <mergeCell ref="G134:S134"/>
    <mergeCell ref="E135:F135"/>
    <mergeCell ref="G135:S135"/>
    <mergeCell ref="E136:F136"/>
    <mergeCell ref="G136:S136"/>
    <mergeCell ref="E137:F137"/>
    <mergeCell ref="G137:S137"/>
    <mergeCell ref="E138:F138"/>
    <mergeCell ref="G138:S138"/>
    <mergeCell ref="E139:F139"/>
    <mergeCell ref="G139:S139"/>
    <mergeCell ref="E140:F140"/>
    <mergeCell ref="G140:S140"/>
    <mergeCell ref="E141:F141"/>
    <mergeCell ref="G141:S141"/>
    <mergeCell ref="E142:F142"/>
    <mergeCell ref="AO895:BK895"/>
    <mergeCell ref="BL895:BZ895"/>
    <mergeCell ref="CA895:CN895"/>
    <mergeCell ref="BL890:BZ890"/>
    <mergeCell ref="CA890:CN890"/>
    <mergeCell ref="D890:AN890"/>
    <mergeCell ref="D891:AN891"/>
    <mergeCell ref="AO890:BK890"/>
    <mergeCell ref="AO891:BK891"/>
    <mergeCell ref="D892:AN892"/>
    <mergeCell ref="D893:AN893"/>
    <mergeCell ref="AO892:BK892"/>
    <mergeCell ref="AO893:BK893"/>
    <mergeCell ref="BL889:BZ889"/>
    <mergeCell ref="CA886:CN886"/>
    <mergeCell ref="CA885:CN885"/>
    <mergeCell ref="D885:AN885"/>
    <mergeCell ref="D886:AN886"/>
    <mergeCell ref="D887:AN887"/>
    <mergeCell ref="D888:AN888"/>
    <mergeCell ref="AO887:BK887"/>
    <mergeCell ref="BL886:BZ886"/>
    <mergeCell ref="BL887:BZ887"/>
    <mergeCell ref="CA887:CN887"/>
    <mergeCell ref="BL888:BZ888"/>
    <mergeCell ref="CA888:CN888"/>
    <mergeCell ref="AO889:BK889"/>
    <mergeCell ref="AO894:BK894"/>
    <mergeCell ref="BJ1193:CD1193"/>
    <mergeCell ref="BJ1194:CD1194"/>
    <mergeCell ref="BJ1195:CD1195"/>
    <mergeCell ref="D1266:Q1266"/>
    <mergeCell ref="D1267:Q1267"/>
    <mergeCell ref="CI1216:CN1216"/>
    <mergeCell ref="CI1231:CN1231"/>
    <mergeCell ref="D1232:AF1232"/>
    <mergeCell ref="AV1232:BO1232"/>
    <mergeCell ref="D1237:CN1237"/>
    <mergeCell ref="AH1239:BK1240"/>
    <mergeCell ref="D1241:AG1241"/>
    <mergeCell ref="AH1241:BK1241"/>
    <mergeCell ref="D1242:CN1242"/>
    <mergeCell ref="D1246:O1247"/>
    <mergeCell ref="P1246:AA1247"/>
    <mergeCell ref="AB1246:AM1247"/>
    <mergeCell ref="AN1246:AY1247"/>
    <mergeCell ref="D1248:O1248"/>
    <mergeCell ref="P1248:AA1248"/>
    <mergeCell ref="AZ1253:BO1254"/>
    <mergeCell ref="BU1216:CB1216"/>
    <mergeCell ref="CC1211:CH1211"/>
    <mergeCell ref="CC1213:CH1213"/>
    <mergeCell ref="CC1214:CH1214"/>
    <mergeCell ref="CC1216:CH1216"/>
    <mergeCell ref="CC1229:CH1229"/>
    <mergeCell ref="CC1230:CH1230"/>
    <mergeCell ref="BU1224:CB1224"/>
    <mergeCell ref="D1201:AI1202"/>
    <mergeCell ref="CE1162:CN1162"/>
    <mergeCell ref="AO1163:BI1163"/>
    <mergeCell ref="D1268:Q1268"/>
    <mergeCell ref="D1269:Q1269"/>
    <mergeCell ref="R1266:AE1266"/>
    <mergeCell ref="R1267:AE1267"/>
    <mergeCell ref="R1268:AE1268"/>
    <mergeCell ref="R1269:AE1269"/>
    <mergeCell ref="AF1266:AT1266"/>
    <mergeCell ref="AF1267:AT1267"/>
    <mergeCell ref="AF1268:AT1268"/>
    <mergeCell ref="AF1269:AT1269"/>
    <mergeCell ref="D1261:AT1262"/>
    <mergeCell ref="D1239:AG1240"/>
    <mergeCell ref="D1253:O1254"/>
    <mergeCell ref="P1253:AA1254"/>
    <mergeCell ref="AB1253:AM1254"/>
    <mergeCell ref="AN1253:AY1254"/>
    <mergeCell ref="D1255:O1255"/>
    <mergeCell ref="P1255:AA1255"/>
    <mergeCell ref="AB1255:AM1255"/>
    <mergeCell ref="AN1255:AY1255"/>
    <mergeCell ref="D1256:CN1256"/>
    <mergeCell ref="D1264:Q1265"/>
    <mergeCell ref="R1264:AE1265"/>
    <mergeCell ref="AF1264:AT1265"/>
    <mergeCell ref="BX1269:CN1269"/>
    <mergeCell ref="BP1248:CA1248"/>
    <mergeCell ref="CB1248:CN1248"/>
    <mergeCell ref="AO1193:BI1193"/>
    <mergeCell ref="AO1194:BI1194"/>
    <mergeCell ref="AO1195:BI1195"/>
    <mergeCell ref="AV1269:BI1269"/>
    <mergeCell ref="BJ1269:BW1269"/>
    <mergeCell ref="D1244:CN1244"/>
    <mergeCell ref="D1251:CN1251"/>
    <mergeCell ref="AB1248:AM1248"/>
    <mergeCell ref="AN1248:AY1248"/>
    <mergeCell ref="D1249:CN1249"/>
    <mergeCell ref="AV1227:BK1227"/>
    <mergeCell ref="AV1228:BK1228"/>
    <mergeCell ref="AV1229:BK1229"/>
    <mergeCell ref="AV1230:BK1230"/>
    <mergeCell ref="D1231:AF1231"/>
    <mergeCell ref="AG1231:AM1231"/>
    <mergeCell ref="AN1231:AT1231"/>
    <mergeCell ref="AV1231:BK1231"/>
    <mergeCell ref="CI1217:CN1217"/>
    <mergeCell ref="CI1218:CN1218"/>
    <mergeCell ref="BL1231:BT1231"/>
    <mergeCell ref="BU1231:CB1231"/>
    <mergeCell ref="CC1231:CH1231"/>
    <mergeCell ref="CC1217:CH1217"/>
    <mergeCell ref="CC1218:CH1218"/>
    <mergeCell ref="CC1219:CH1219"/>
    <mergeCell ref="CC1220:CH1220"/>
    <mergeCell ref="CC1221:CH1221"/>
    <mergeCell ref="CC1222:CH1222"/>
    <mergeCell ref="CC1223:CH1223"/>
    <mergeCell ref="CC1224:CH1224"/>
    <mergeCell ref="CC1225:CH1225"/>
    <mergeCell ref="CC1226:CH1226"/>
    <mergeCell ref="CC1227:CH1227"/>
    <mergeCell ref="CC1228:CH1228"/>
    <mergeCell ref="BU1227:CB1227"/>
    <mergeCell ref="BU1228:CB1228"/>
    <mergeCell ref="BU1229:CB1229"/>
    <mergeCell ref="BU1230:CB1230"/>
    <mergeCell ref="BU1213:CB1213"/>
    <mergeCell ref="BU1211:CB1211"/>
    <mergeCell ref="AV1216:BK1216"/>
    <mergeCell ref="AV1217:BK1217"/>
    <mergeCell ref="AV1218:BK1218"/>
    <mergeCell ref="AV1219:BK1219"/>
    <mergeCell ref="AV1220:BK1220"/>
    <mergeCell ref="AV1221:BK1221"/>
    <mergeCell ref="AV1222:BK1222"/>
    <mergeCell ref="AV1223:BK1223"/>
    <mergeCell ref="AV1224:BK1224"/>
    <mergeCell ref="AV1225:BK1225"/>
    <mergeCell ref="AV1226:BK1226"/>
    <mergeCell ref="BU1223:CB1223"/>
    <mergeCell ref="BU1215:CB1215"/>
    <mergeCell ref="BU1222:CB1222"/>
    <mergeCell ref="CC1215:CH1215"/>
    <mergeCell ref="BL1210:BT1210"/>
    <mergeCell ref="BL1211:BT1211"/>
    <mergeCell ref="BL1212:BT1212"/>
    <mergeCell ref="BL1213:BT1213"/>
    <mergeCell ref="BL1214:BT1214"/>
    <mergeCell ref="BL1215:BT1215"/>
    <mergeCell ref="BL1216:BT1216"/>
    <mergeCell ref="AV1210:BK1210"/>
    <mergeCell ref="AV1211:BK1211"/>
    <mergeCell ref="CI1228:CN1228"/>
    <mergeCell ref="CI1229:CN1229"/>
    <mergeCell ref="CI1230:CN1230"/>
    <mergeCell ref="BL1217:BT1217"/>
    <mergeCell ref="BL1218:BT1218"/>
    <mergeCell ref="BL1219:BT1219"/>
    <mergeCell ref="BL1220:BT1220"/>
    <mergeCell ref="BL1221:BT1221"/>
    <mergeCell ref="BL1222:BT1222"/>
    <mergeCell ref="BL1223:BT1223"/>
    <mergeCell ref="BL1224:BT1224"/>
    <mergeCell ref="BL1225:BT1225"/>
    <mergeCell ref="BL1226:BT1226"/>
    <mergeCell ref="BL1227:BT1227"/>
    <mergeCell ref="BL1228:BT1228"/>
    <mergeCell ref="BL1229:BT1229"/>
    <mergeCell ref="BL1230:BT1230"/>
    <mergeCell ref="BU1217:CB1217"/>
    <mergeCell ref="BU1218:CB1218"/>
    <mergeCell ref="BU1219:CB1219"/>
    <mergeCell ref="BU1220:CB1220"/>
    <mergeCell ref="BU1221:CB1221"/>
    <mergeCell ref="CI1219:CN1219"/>
    <mergeCell ref="CI1226:CN1226"/>
    <mergeCell ref="CI1227:CN1227"/>
    <mergeCell ref="AN1224:AT1224"/>
    <mergeCell ref="AN1225:AT1225"/>
    <mergeCell ref="AN1226:AT1226"/>
    <mergeCell ref="AN1227:AT1227"/>
    <mergeCell ref="AN1228:AT1228"/>
    <mergeCell ref="AN1229:AT1229"/>
    <mergeCell ref="AN1230:AT1230"/>
    <mergeCell ref="CI1214:CN1214"/>
    <mergeCell ref="D1217:AF1217"/>
    <mergeCell ref="D1218:AF1218"/>
    <mergeCell ref="D1219:AF1219"/>
    <mergeCell ref="D1220:AF1220"/>
    <mergeCell ref="D1221:AF1221"/>
    <mergeCell ref="D1222:AF1222"/>
    <mergeCell ref="D1223:AF1223"/>
    <mergeCell ref="D1224:AF1224"/>
    <mergeCell ref="D1225:AF1225"/>
    <mergeCell ref="D1226:AF1226"/>
    <mergeCell ref="D1227:AF1227"/>
    <mergeCell ref="D1228:AF1228"/>
    <mergeCell ref="D1229:AF1229"/>
    <mergeCell ref="D1230:AF1230"/>
    <mergeCell ref="AG1217:AM1217"/>
    <mergeCell ref="AG1218:AM1218"/>
    <mergeCell ref="AG1219:AM1219"/>
    <mergeCell ref="AG1220:AM1220"/>
    <mergeCell ref="CI1220:CN1220"/>
    <mergeCell ref="CI1221:CN1221"/>
    <mergeCell ref="CI1222:CN1222"/>
    <mergeCell ref="CI1223:CN1223"/>
    <mergeCell ref="CI1224:CN1224"/>
    <mergeCell ref="CI1225:CN1225"/>
    <mergeCell ref="AG1221:AM1221"/>
    <mergeCell ref="AG1222:AM1222"/>
    <mergeCell ref="AG1223:AM1223"/>
    <mergeCell ref="AG1224:AM1224"/>
    <mergeCell ref="AG1225:AM1225"/>
    <mergeCell ref="AG1226:AM1226"/>
    <mergeCell ref="AG1227:AM1227"/>
    <mergeCell ref="AG1228:AM1228"/>
    <mergeCell ref="AG1229:AM1229"/>
    <mergeCell ref="AG1230:AM1230"/>
    <mergeCell ref="AN1217:AT1217"/>
    <mergeCell ref="BU1225:CB1225"/>
    <mergeCell ref="BU1226:CB1226"/>
    <mergeCell ref="AN1205:AT1205"/>
    <mergeCell ref="AN1206:AT1206"/>
    <mergeCell ref="AN1207:AT1207"/>
    <mergeCell ref="AN1208:AT1208"/>
    <mergeCell ref="AN1209:AT1209"/>
    <mergeCell ref="AN1210:AT1210"/>
    <mergeCell ref="AN1211:AT1211"/>
    <mergeCell ref="AN1212:AT1212"/>
    <mergeCell ref="AN1213:AT1213"/>
    <mergeCell ref="AN1215:AT1215"/>
    <mergeCell ref="AN1216:AT1216"/>
    <mergeCell ref="AV1212:BK1212"/>
    <mergeCell ref="AV1213:BK1213"/>
    <mergeCell ref="AN1218:AT1218"/>
    <mergeCell ref="AN1219:AT1219"/>
    <mergeCell ref="AN1220:AT1220"/>
    <mergeCell ref="AN1221:AT1221"/>
    <mergeCell ref="AN1222:AT1222"/>
    <mergeCell ref="AN1223:AT1223"/>
    <mergeCell ref="D1214:AF1214"/>
    <mergeCell ref="AG1214:AM1214"/>
    <mergeCell ref="AN1214:AT1214"/>
    <mergeCell ref="D1205:AF1205"/>
    <mergeCell ref="D1206:AF1206"/>
    <mergeCell ref="D1207:AF1207"/>
    <mergeCell ref="D1208:AF1208"/>
    <mergeCell ref="D1209:AF1209"/>
    <mergeCell ref="D1210:AF1210"/>
    <mergeCell ref="D1211:AF1211"/>
    <mergeCell ref="D1212:AF1212"/>
    <mergeCell ref="D1213:AF1213"/>
    <mergeCell ref="D1215:AF1215"/>
    <mergeCell ref="D1216:AF1216"/>
    <mergeCell ref="AG1205:AM1205"/>
    <mergeCell ref="AG1206:AM1206"/>
    <mergeCell ref="AG1207:AM1207"/>
    <mergeCell ref="AG1208:AM1208"/>
    <mergeCell ref="AG1209:AM1209"/>
    <mergeCell ref="AG1210:AM1210"/>
    <mergeCell ref="AG1211:AM1211"/>
    <mergeCell ref="AG1212:AM1212"/>
    <mergeCell ref="AG1213:AM1213"/>
    <mergeCell ref="AG1215:AM1215"/>
    <mergeCell ref="AG1216:AM1216"/>
    <mergeCell ref="AO1192:BI1192"/>
    <mergeCell ref="D1203:AF1204"/>
    <mergeCell ref="AG1203:AT1203"/>
    <mergeCell ref="AG1204:AM1204"/>
    <mergeCell ref="AN1204:AT1204"/>
    <mergeCell ref="CE1106:CN1106"/>
    <mergeCell ref="CE1107:CN1107"/>
    <mergeCell ref="CE1108:CN1108"/>
    <mergeCell ref="CE1190:CN1190"/>
    <mergeCell ref="BJ1191:CD1191"/>
    <mergeCell ref="CE1191:CN1191"/>
    <mergeCell ref="BJ1192:CD1192"/>
    <mergeCell ref="AV1201:CN1202"/>
    <mergeCell ref="AV1203:BK1204"/>
    <mergeCell ref="BL1203:CB1203"/>
    <mergeCell ref="CC1203:CN1203"/>
    <mergeCell ref="D1105:AN1106"/>
    <mergeCell ref="D1107:AN1107"/>
    <mergeCell ref="D1108:AN1108"/>
    <mergeCell ref="D1141:AN1141"/>
    <mergeCell ref="CE1189:CN1189"/>
    <mergeCell ref="D1146:AN1146"/>
    <mergeCell ref="CE1193:CN1193"/>
    <mergeCell ref="CE1194:CN1194"/>
    <mergeCell ref="CE1195:CN1195"/>
    <mergeCell ref="D1147:AN1147"/>
    <mergeCell ref="D1148:AN1148"/>
    <mergeCell ref="BJ1107:CD1107"/>
    <mergeCell ref="BJ1108:CD1108"/>
    <mergeCell ref="CE1170:CN1170"/>
    <mergeCell ref="AO1162:BI1162"/>
    <mergeCell ref="BJ1162:CD1162"/>
    <mergeCell ref="BT1094:CA1094"/>
    <mergeCell ref="CB1094:CN1094"/>
    <mergeCell ref="AV1097:BC1097"/>
    <mergeCell ref="BT1092:CA1092"/>
    <mergeCell ref="CB1092:CN1092"/>
    <mergeCell ref="AV1093:BC1093"/>
    <mergeCell ref="BD1093:BK1093"/>
    <mergeCell ref="BL1093:BS1093"/>
    <mergeCell ref="CB1098:CN1098"/>
    <mergeCell ref="CB1097:CN1097"/>
    <mergeCell ref="AV1096:BC1096"/>
    <mergeCell ref="BD1096:BK1096"/>
    <mergeCell ref="BL1096:BS1096"/>
    <mergeCell ref="BT1096:CA1096"/>
    <mergeCell ref="Z1090:AJ1090"/>
    <mergeCell ref="Z1091:AJ1091"/>
    <mergeCell ref="Z1092:AJ1092"/>
    <mergeCell ref="Z1093:AJ1093"/>
    <mergeCell ref="Z1094:AJ1094"/>
    <mergeCell ref="Z1095:AJ1095"/>
    <mergeCell ref="Z1096:AJ1096"/>
    <mergeCell ref="Z1097:AJ1097"/>
    <mergeCell ref="Z1098:AJ1098"/>
    <mergeCell ref="AV1094:BC1094"/>
    <mergeCell ref="BT1093:CA1093"/>
    <mergeCell ref="CB1093:CN1093"/>
    <mergeCell ref="Z1099:AJ1099"/>
    <mergeCell ref="Z1100:AJ1100"/>
    <mergeCell ref="AK1088:AT1088"/>
    <mergeCell ref="AK1089:AT1089"/>
    <mergeCell ref="AK1090:AT1090"/>
    <mergeCell ref="AK1091:AT1091"/>
    <mergeCell ref="AK1092:AT1092"/>
    <mergeCell ref="AK1093:AT1093"/>
    <mergeCell ref="AK1094:AT1094"/>
    <mergeCell ref="AK1095:AT1095"/>
    <mergeCell ref="AK1096:AT1096"/>
    <mergeCell ref="AK1097:AT1097"/>
    <mergeCell ref="AK1098:AT1098"/>
    <mergeCell ref="AK1099:AT1099"/>
    <mergeCell ref="AK1100:AT1100"/>
    <mergeCell ref="D1086:Y1087"/>
    <mergeCell ref="D1088:Y1088"/>
    <mergeCell ref="D1089:Y1089"/>
    <mergeCell ref="Z1086:AJ1087"/>
    <mergeCell ref="AK1086:AT1087"/>
    <mergeCell ref="Z1088:AJ1088"/>
    <mergeCell ref="Z1089:AJ1089"/>
    <mergeCell ref="D584:Z585"/>
    <mergeCell ref="AA584:AJ585"/>
    <mergeCell ref="AK584:AT585"/>
    <mergeCell ref="D586:Z586"/>
    <mergeCell ref="D587:Z587"/>
    <mergeCell ref="D588:Z588"/>
    <mergeCell ref="D589:Z589"/>
    <mergeCell ref="AA586:AJ586"/>
    <mergeCell ref="AA587:AJ587"/>
    <mergeCell ref="AA588:AJ588"/>
    <mergeCell ref="AA589:AJ589"/>
    <mergeCell ref="AK586:AT586"/>
    <mergeCell ref="AK587:AT587"/>
    <mergeCell ref="AK588:AT588"/>
    <mergeCell ref="AK589:AT589"/>
    <mergeCell ref="D785:Z785"/>
    <mergeCell ref="D786:Z786"/>
    <mergeCell ref="AA780:AT780"/>
    <mergeCell ref="AA781:AT781"/>
    <mergeCell ref="D782:Z782"/>
    <mergeCell ref="D783:Z783"/>
    <mergeCell ref="D784:Z784"/>
    <mergeCell ref="AA783:AT783"/>
    <mergeCell ref="D756:T756"/>
    <mergeCell ref="D757:T757"/>
    <mergeCell ref="D758:T758"/>
    <mergeCell ref="D754:T755"/>
    <mergeCell ref="D759:T759"/>
    <mergeCell ref="D760:T760"/>
    <mergeCell ref="D761:T761"/>
    <mergeCell ref="U756:AA756"/>
    <mergeCell ref="U757:AA757"/>
    <mergeCell ref="AK766:AT766"/>
    <mergeCell ref="AK767:AO767"/>
    <mergeCell ref="AP767:AT767"/>
    <mergeCell ref="D768:V768"/>
    <mergeCell ref="D769:V769"/>
    <mergeCell ref="D770:V770"/>
    <mergeCell ref="D771:V771"/>
    <mergeCell ref="D772:V772"/>
    <mergeCell ref="D773:V773"/>
    <mergeCell ref="W768:AC768"/>
    <mergeCell ref="W769:AC769"/>
    <mergeCell ref="W770:AC770"/>
    <mergeCell ref="W771:AC771"/>
    <mergeCell ref="W772:AC772"/>
    <mergeCell ref="W773:AC773"/>
    <mergeCell ref="AD768:AJ768"/>
    <mergeCell ref="AP771:AT771"/>
    <mergeCell ref="AP772:AT772"/>
    <mergeCell ref="AP773:AT773"/>
    <mergeCell ref="AD773:AJ773"/>
    <mergeCell ref="AK768:AO768"/>
    <mergeCell ref="U758:AA758"/>
    <mergeCell ref="U759:AA759"/>
    <mergeCell ref="U760:AA760"/>
    <mergeCell ref="U761:AA761"/>
    <mergeCell ref="AB756:AH756"/>
    <mergeCell ref="AB757:AH757"/>
    <mergeCell ref="AB758:AH758"/>
    <mergeCell ref="CE780:CN781"/>
    <mergeCell ref="D762:AU762"/>
    <mergeCell ref="BO768:CB768"/>
    <mergeCell ref="BO769:CB769"/>
    <mergeCell ref="D774:AT774"/>
    <mergeCell ref="D778:Z779"/>
    <mergeCell ref="AA778:AT779"/>
    <mergeCell ref="D780:Z780"/>
    <mergeCell ref="D781:Z781"/>
    <mergeCell ref="AD769:AJ769"/>
    <mergeCell ref="AD770:AJ770"/>
    <mergeCell ref="AD771:AJ771"/>
    <mergeCell ref="AD772:AJ772"/>
    <mergeCell ref="AP768:AT768"/>
    <mergeCell ref="AP769:AT769"/>
    <mergeCell ref="AP770:AT770"/>
    <mergeCell ref="CI772:CN772"/>
    <mergeCell ref="CI773:CN773"/>
    <mergeCell ref="AV772:BN772"/>
    <mergeCell ref="AV773:BN773"/>
    <mergeCell ref="AV778:CN779"/>
    <mergeCell ref="D766:V767"/>
    <mergeCell ref="W766:AJ766"/>
    <mergeCell ref="W767:AC767"/>
    <mergeCell ref="AD767:AJ767"/>
    <mergeCell ref="U754:AH754"/>
    <mergeCell ref="U755:AA755"/>
    <mergeCell ref="AB755:AH755"/>
    <mergeCell ref="AI754:AT755"/>
    <mergeCell ref="AO745:AT745"/>
    <mergeCell ref="AO746:AT746"/>
    <mergeCell ref="AB759:AH759"/>
    <mergeCell ref="AB760:AH760"/>
    <mergeCell ref="AB761:AH761"/>
    <mergeCell ref="AI756:AT756"/>
    <mergeCell ref="AI757:AT757"/>
    <mergeCell ref="AI758:AT758"/>
    <mergeCell ref="AI759:AT759"/>
    <mergeCell ref="AI760:AT760"/>
    <mergeCell ref="AI761:AT761"/>
    <mergeCell ref="D746:V746"/>
    <mergeCell ref="W741:AB741"/>
    <mergeCell ref="W742:AB742"/>
    <mergeCell ref="W743:AB743"/>
    <mergeCell ref="AC741:AH741"/>
    <mergeCell ref="AC742:AH742"/>
    <mergeCell ref="AC743:AH743"/>
    <mergeCell ref="AI741:AN741"/>
    <mergeCell ref="AI742:AN742"/>
    <mergeCell ref="AI743:AN743"/>
    <mergeCell ref="AO741:AT741"/>
    <mergeCell ref="AO742:AT742"/>
    <mergeCell ref="AO743:AT743"/>
    <mergeCell ref="W744:AB744"/>
    <mergeCell ref="W745:AB745"/>
    <mergeCell ref="W746:AB746"/>
    <mergeCell ref="AC744:AH744"/>
    <mergeCell ref="AC745:AH745"/>
    <mergeCell ref="AC746:AH746"/>
    <mergeCell ref="AI744:AN744"/>
    <mergeCell ref="AI745:AN745"/>
    <mergeCell ref="AI746:AN746"/>
    <mergeCell ref="AO744:AT744"/>
    <mergeCell ref="D739:V740"/>
    <mergeCell ref="W739:AH739"/>
    <mergeCell ref="AI739:AT739"/>
    <mergeCell ref="W740:AB740"/>
    <mergeCell ref="AC740:AH740"/>
    <mergeCell ref="AI740:AN740"/>
    <mergeCell ref="AO740:AT740"/>
    <mergeCell ref="D741:V741"/>
    <mergeCell ref="D742:V742"/>
    <mergeCell ref="D743:V743"/>
    <mergeCell ref="D744:V744"/>
    <mergeCell ref="D745:V745"/>
    <mergeCell ref="D733:G733"/>
    <mergeCell ref="H733:K733"/>
    <mergeCell ref="L733:O733"/>
    <mergeCell ref="P733:S733"/>
    <mergeCell ref="T733:W733"/>
    <mergeCell ref="X733:AB733"/>
    <mergeCell ref="AC733:AF733"/>
    <mergeCell ref="AG733:AK733"/>
    <mergeCell ref="AL733:AO733"/>
    <mergeCell ref="AP733:AT733"/>
    <mergeCell ref="D734:G734"/>
    <mergeCell ref="H734:K734"/>
    <mergeCell ref="L734:O734"/>
    <mergeCell ref="P734:S734"/>
    <mergeCell ref="T734:W734"/>
    <mergeCell ref="AC734:AF734"/>
    <mergeCell ref="AL734:AO734"/>
    <mergeCell ref="AP734:AT734"/>
    <mergeCell ref="V616:Y616"/>
    <mergeCell ref="Z616:AC616"/>
    <mergeCell ref="R618:U618"/>
    <mergeCell ref="R619:U619"/>
    <mergeCell ref="X734:AB734"/>
    <mergeCell ref="AG734:AK734"/>
    <mergeCell ref="D645:U645"/>
    <mergeCell ref="D731:AT731"/>
    <mergeCell ref="D732:K732"/>
    <mergeCell ref="L732:S732"/>
    <mergeCell ref="T732:AB732"/>
    <mergeCell ref="AC732:AK732"/>
    <mergeCell ref="AL732:AT732"/>
    <mergeCell ref="D655:U655"/>
    <mergeCell ref="V643:AC643"/>
    <mergeCell ref="V644:Y644"/>
    <mergeCell ref="Z644:AC644"/>
    <mergeCell ref="AD643:AT643"/>
    <mergeCell ref="AD644:AG644"/>
    <mergeCell ref="AH644:AK644"/>
    <mergeCell ref="AL644:AO644"/>
    <mergeCell ref="AP644:AT644"/>
    <mergeCell ref="D656:U656"/>
    <mergeCell ref="D657:U657"/>
    <mergeCell ref="D658:U658"/>
    <mergeCell ref="D643:U644"/>
    <mergeCell ref="D652:U652"/>
    <mergeCell ref="D653:U653"/>
    <mergeCell ref="D654:U654"/>
    <mergeCell ref="AH656:AK656"/>
    <mergeCell ref="AL656:AO656"/>
    <mergeCell ref="AP656:AT656"/>
    <mergeCell ref="AJ606:AL606"/>
    <mergeCell ref="AM606:AP606"/>
    <mergeCell ref="AQ606:AT606"/>
    <mergeCell ref="AG607:AI607"/>
    <mergeCell ref="AA594:AJ595"/>
    <mergeCell ref="AK594:AT595"/>
    <mergeCell ref="D613:Q613"/>
    <mergeCell ref="D614:Q614"/>
    <mergeCell ref="D615:Q615"/>
    <mergeCell ref="D616:Q616"/>
    <mergeCell ref="D617:Q617"/>
    <mergeCell ref="D618:Q618"/>
    <mergeCell ref="D619:Q619"/>
    <mergeCell ref="D620:Q620"/>
    <mergeCell ref="R610:U610"/>
    <mergeCell ref="R614:U614"/>
    <mergeCell ref="R617:U617"/>
    <mergeCell ref="R620:U620"/>
    <mergeCell ref="AD619:AF619"/>
    <mergeCell ref="AD620:AF620"/>
    <mergeCell ref="AD610:AF610"/>
    <mergeCell ref="AD611:AF611"/>
    <mergeCell ref="AD612:AF612"/>
    <mergeCell ref="AD617:AF617"/>
    <mergeCell ref="V610:Y610"/>
    <mergeCell ref="Z610:AC610"/>
    <mergeCell ref="Z614:AC614"/>
    <mergeCell ref="V617:Y617"/>
    <mergeCell ref="R613:U613"/>
    <mergeCell ref="V613:Y613"/>
    <mergeCell ref="Z613:AC613"/>
    <mergeCell ref="R616:U616"/>
    <mergeCell ref="AE548:AH548"/>
    <mergeCell ref="AI548:AL548"/>
    <mergeCell ref="AM548:AP548"/>
    <mergeCell ref="AQ548:AT548"/>
    <mergeCell ref="O547:R547"/>
    <mergeCell ref="S547:V547"/>
    <mergeCell ref="AI567:AN567"/>
    <mergeCell ref="O548:R548"/>
    <mergeCell ref="S548:V548"/>
    <mergeCell ref="W548:Z548"/>
    <mergeCell ref="AA548:AD548"/>
    <mergeCell ref="D451:H455"/>
    <mergeCell ref="I451:Q455"/>
    <mergeCell ref="R451:V455"/>
    <mergeCell ref="D553:N553"/>
    <mergeCell ref="AO567:AT567"/>
    <mergeCell ref="W566:AB566"/>
    <mergeCell ref="AC566:AH566"/>
    <mergeCell ref="W567:AB567"/>
    <mergeCell ref="AC567:AH567"/>
    <mergeCell ref="T554:X554"/>
    <mergeCell ref="Y553:AH553"/>
    <mergeCell ref="AI553:AT553"/>
    <mergeCell ref="O554:S554"/>
    <mergeCell ref="AE547:AH547"/>
    <mergeCell ref="AI547:AL547"/>
    <mergeCell ref="W547:Z547"/>
    <mergeCell ref="AA547:AD547"/>
    <mergeCell ref="AQ547:AT547"/>
    <mergeCell ref="AI566:AN566"/>
    <mergeCell ref="D538:U538"/>
    <mergeCell ref="V529:AB530"/>
    <mergeCell ref="D444:Q447"/>
    <mergeCell ref="V474:Y474"/>
    <mergeCell ref="AC495:AK495"/>
    <mergeCell ref="D489:AT490"/>
    <mergeCell ref="AC496:AK496"/>
    <mergeCell ref="D505:K505"/>
    <mergeCell ref="L505:U505"/>
    <mergeCell ref="V505:AD505"/>
    <mergeCell ref="AE505:AL505"/>
    <mergeCell ref="AM505:AT505"/>
    <mergeCell ref="C479:K479"/>
    <mergeCell ref="C478:K478"/>
    <mergeCell ref="AG473:AM473"/>
    <mergeCell ref="AC537:AT537"/>
    <mergeCell ref="T494:AB494"/>
    <mergeCell ref="T495:AB495"/>
    <mergeCell ref="T496:AB496"/>
    <mergeCell ref="AC494:AK494"/>
    <mergeCell ref="AL494:AT494"/>
    <mergeCell ref="L483:Q483"/>
    <mergeCell ref="L479:Q479"/>
    <mergeCell ref="Z481:AF481"/>
    <mergeCell ref="Z482:AF482"/>
    <mergeCell ref="AG479:AM479"/>
    <mergeCell ref="AG480:AM480"/>
    <mergeCell ref="AG481:AM481"/>
    <mergeCell ref="AG482:AM482"/>
    <mergeCell ref="Z483:AF483"/>
    <mergeCell ref="D529:U530"/>
    <mergeCell ref="D522:AK522"/>
    <mergeCell ref="D520:AF521"/>
    <mergeCell ref="AG520:AJ521"/>
    <mergeCell ref="AG432:AM432"/>
    <mergeCell ref="O546:V546"/>
    <mergeCell ref="AE546:AL546"/>
    <mergeCell ref="AM546:AT546"/>
    <mergeCell ref="D448:H450"/>
    <mergeCell ref="I448:Q450"/>
    <mergeCell ref="R444:V450"/>
    <mergeCell ref="W444:AA450"/>
    <mergeCell ref="AB444:AJ450"/>
    <mergeCell ref="AK444:AT450"/>
    <mergeCell ref="T491:AB493"/>
    <mergeCell ref="AC491:AK493"/>
    <mergeCell ref="AL491:AT493"/>
    <mergeCell ref="D537:U537"/>
    <mergeCell ref="V533:AB533"/>
    <mergeCell ref="R482:U482"/>
    <mergeCell ref="L481:Q481"/>
    <mergeCell ref="L476:Q476"/>
    <mergeCell ref="AN432:AT432"/>
    <mergeCell ref="AN433:AT433"/>
    <mergeCell ref="AN434:AT434"/>
    <mergeCell ref="AN435:AT435"/>
    <mergeCell ref="W451:AA455"/>
    <mergeCell ref="AB451:AJ455"/>
    <mergeCell ref="V536:AB536"/>
    <mergeCell ref="V539:AB541"/>
    <mergeCell ref="AC538:AT538"/>
    <mergeCell ref="AC535:AT535"/>
    <mergeCell ref="AC536:AT536"/>
    <mergeCell ref="Z435:AF435"/>
    <mergeCell ref="AC531:AT531"/>
    <mergeCell ref="AC532:AT532"/>
    <mergeCell ref="D430:R430"/>
    <mergeCell ref="AG434:AM434"/>
    <mergeCell ref="AV444:BV445"/>
    <mergeCell ref="AV446:BV446"/>
    <mergeCell ref="AV537:BE537"/>
    <mergeCell ref="AK451:AT455"/>
    <mergeCell ref="D456:H459"/>
    <mergeCell ref="I456:Q459"/>
    <mergeCell ref="R456:V459"/>
    <mergeCell ref="W456:AA459"/>
    <mergeCell ref="AB456:AJ459"/>
    <mergeCell ref="AK456:AT459"/>
    <mergeCell ref="D514:AF514"/>
    <mergeCell ref="AG483:AM483"/>
    <mergeCell ref="R483:U483"/>
    <mergeCell ref="D512:AF513"/>
    <mergeCell ref="AV460:CN460"/>
    <mergeCell ref="AV462:CN463"/>
    <mergeCell ref="AV442:CH443"/>
    <mergeCell ref="BW449:CE449"/>
    <mergeCell ref="AV447:BV447"/>
    <mergeCell ref="AV448:BV448"/>
    <mergeCell ref="AV449:BV449"/>
    <mergeCell ref="BW454:CE454"/>
    <mergeCell ref="CF454:CN454"/>
    <mergeCell ref="AV456:BV456"/>
    <mergeCell ref="AV457:BV457"/>
    <mergeCell ref="BW456:CE456"/>
    <mergeCell ref="BW457:CE457"/>
    <mergeCell ref="D531:U531"/>
    <mergeCell ref="D532:U532"/>
    <mergeCell ref="D533:U533"/>
    <mergeCell ref="D428:R428"/>
    <mergeCell ref="D429:R429"/>
    <mergeCell ref="S429:Y429"/>
    <mergeCell ref="AN429:AT429"/>
    <mergeCell ref="S428:Y428"/>
    <mergeCell ref="AV451:BV451"/>
    <mergeCell ref="AV452:BV452"/>
    <mergeCell ref="AV453:BV453"/>
    <mergeCell ref="AV458:BV458"/>
    <mergeCell ref="AV459:BV459"/>
    <mergeCell ref="AV450:BV450"/>
    <mergeCell ref="AV454:BV454"/>
    <mergeCell ref="BI466:BQ466"/>
    <mergeCell ref="BI467:BQ467"/>
    <mergeCell ref="BR466:BZ466"/>
    <mergeCell ref="AV497:CN497"/>
    <mergeCell ref="S426:Y427"/>
    <mergeCell ref="Z426:AF427"/>
    <mergeCell ref="D425:R427"/>
    <mergeCell ref="AV483:BU483"/>
    <mergeCell ref="AV478:BU478"/>
    <mergeCell ref="CF456:CN456"/>
    <mergeCell ref="CF457:CN457"/>
    <mergeCell ref="AV455:BV455"/>
    <mergeCell ref="AV479:BU479"/>
    <mergeCell ref="AV480:BU480"/>
    <mergeCell ref="BR467:BZ467"/>
    <mergeCell ref="BI465:BZ465"/>
    <mergeCell ref="CA465:CN465"/>
    <mergeCell ref="CA466:CG466"/>
    <mergeCell ref="CA467:CG467"/>
    <mergeCell ref="CH466:CN466"/>
    <mergeCell ref="S425:AF425"/>
    <mergeCell ref="Z428:AF428"/>
    <mergeCell ref="Z429:AF429"/>
    <mergeCell ref="AN428:AT428"/>
    <mergeCell ref="AG429:AM429"/>
    <mergeCell ref="BV419:CA419"/>
    <mergeCell ref="CF414:CK414"/>
    <mergeCell ref="CL414:CN414"/>
    <mergeCell ref="BF537:BL537"/>
    <mergeCell ref="AV541:BE541"/>
    <mergeCell ref="BF541:BL541"/>
    <mergeCell ref="AC539:AT541"/>
    <mergeCell ref="AV539:BE539"/>
    <mergeCell ref="AV540:BE540"/>
    <mergeCell ref="AV484:CN484"/>
    <mergeCell ref="AV489:CN490"/>
    <mergeCell ref="BF535:BL535"/>
    <mergeCell ref="D524:CN525"/>
    <mergeCell ref="D460:AT460"/>
    <mergeCell ref="CG501:CN502"/>
    <mergeCell ref="AV536:BE536"/>
    <mergeCell ref="V535:AB535"/>
    <mergeCell ref="AC534:AT534"/>
    <mergeCell ref="D534:U534"/>
    <mergeCell ref="V534:AB534"/>
    <mergeCell ref="CG503:CN503"/>
    <mergeCell ref="D539:U541"/>
    <mergeCell ref="V538:AB538"/>
    <mergeCell ref="AV414:BL414"/>
    <mergeCell ref="AV415:BL415"/>
    <mergeCell ref="BV414:CA414"/>
    <mergeCell ref="BV415:CA415"/>
    <mergeCell ref="BV416:CA416"/>
    <mergeCell ref="AP418:AT418"/>
    <mergeCell ref="AP419:AT419"/>
    <mergeCell ref="AK417:AO417"/>
    <mergeCell ref="AK418:AO418"/>
    <mergeCell ref="AK419:AO419"/>
    <mergeCell ref="D422:CN423"/>
    <mergeCell ref="D420:AT420"/>
    <mergeCell ref="D414:N416"/>
    <mergeCell ref="O414:S416"/>
    <mergeCell ref="AP417:AT417"/>
    <mergeCell ref="D419:N419"/>
    <mergeCell ref="O417:S417"/>
    <mergeCell ref="CF416:CK416"/>
    <mergeCell ref="CL415:CN415"/>
    <mergeCell ref="CL416:CN416"/>
    <mergeCell ref="CL417:CN417"/>
    <mergeCell ref="CL418:CN418"/>
    <mergeCell ref="Y417:AB417"/>
    <mergeCell ref="AC417:AF417"/>
    <mergeCell ref="BM417:BR417"/>
    <mergeCell ref="BM418:BR418"/>
    <mergeCell ref="BS419:BU419"/>
    <mergeCell ref="AC419:AF419"/>
    <mergeCell ref="AG419:AJ419"/>
    <mergeCell ref="BS414:BU414"/>
    <mergeCell ref="AV420:CN420"/>
    <mergeCell ref="AV416:BL416"/>
    <mergeCell ref="AV417:BL417"/>
    <mergeCell ref="AV418:BL418"/>
    <mergeCell ref="AV419:BL419"/>
    <mergeCell ref="O418:S418"/>
    <mergeCell ref="AA405:AF405"/>
    <mergeCell ref="AA406:AF406"/>
    <mergeCell ref="AA407:AF407"/>
    <mergeCell ref="AA408:AF408"/>
    <mergeCell ref="BW409:CB409"/>
    <mergeCell ref="CI402:CN402"/>
    <mergeCell ref="CI403:CN403"/>
    <mergeCell ref="CI404:CN404"/>
    <mergeCell ref="CI405:CN405"/>
    <mergeCell ref="BE406:BJ406"/>
    <mergeCell ref="BE407:BJ407"/>
    <mergeCell ref="BE398:BJ398"/>
    <mergeCell ref="AM403:AR403"/>
    <mergeCell ref="AM404:AR404"/>
    <mergeCell ref="CI406:CN406"/>
    <mergeCell ref="CI407:CN407"/>
    <mergeCell ref="AM405:AR405"/>
    <mergeCell ref="AY404:BD404"/>
    <mergeCell ref="AY405:BD405"/>
    <mergeCell ref="CC407:CH407"/>
    <mergeCell ref="AG407:AL407"/>
    <mergeCell ref="AM406:AR406"/>
    <mergeCell ref="AM407:AR407"/>
    <mergeCell ref="AM408:AR408"/>
    <mergeCell ref="AM409:AR409"/>
    <mergeCell ref="AA398:AF398"/>
    <mergeCell ref="BW408:CB408"/>
    <mergeCell ref="BW407:CB407"/>
    <mergeCell ref="BE408:BJ408"/>
    <mergeCell ref="BQ406:BV406"/>
    <mergeCell ref="BQ407:BV407"/>
    <mergeCell ref="AY399:BD399"/>
    <mergeCell ref="BW406:CB406"/>
    <mergeCell ref="BE392:BJ392"/>
    <mergeCell ref="BK402:BP402"/>
    <mergeCell ref="BK403:BP403"/>
    <mergeCell ref="BK404:BP404"/>
    <mergeCell ref="BK405:BP405"/>
    <mergeCell ref="BE399:BJ399"/>
    <mergeCell ref="BE400:BJ400"/>
    <mergeCell ref="BE401:BJ401"/>
    <mergeCell ref="AM396:AR396"/>
    <mergeCell ref="BK395:BP395"/>
    <mergeCell ref="BK396:BP396"/>
    <mergeCell ref="BK397:BP397"/>
    <mergeCell ref="BQ403:BV403"/>
    <mergeCell ref="BQ404:BV404"/>
    <mergeCell ref="BQ405:BV405"/>
    <mergeCell ref="BQ401:BV401"/>
    <mergeCell ref="AY398:BD398"/>
    <mergeCell ref="BK392:BP392"/>
    <mergeCell ref="BK393:BP393"/>
    <mergeCell ref="BK394:BP394"/>
    <mergeCell ref="AG401:AL401"/>
    <mergeCell ref="AG402:AL402"/>
    <mergeCell ref="AG403:AL403"/>
    <mergeCell ref="AG398:AL398"/>
    <mergeCell ref="AG399:AL399"/>
    <mergeCell ref="AY402:BD402"/>
    <mergeCell ref="AG400:AL400"/>
    <mergeCell ref="AG404:AL404"/>
    <mergeCell ref="AY393:BD393"/>
    <mergeCell ref="BW397:CB397"/>
    <mergeCell ref="BE404:BJ404"/>
    <mergeCell ref="BE405:BJ405"/>
    <mergeCell ref="BW405:CB405"/>
    <mergeCell ref="AS400:AX400"/>
    <mergeCell ref="AM390:AR390"/>
    <mergeCell ref="AM391:AR391"/>
    <mergeCell ref="AM392:AR392"/>
    <mergeCell ref="AM393:AR393"/>
    <mergeCell ref="AM394:AR394"/>
    <mergeCell ref="AM395:AR395"/>
    <mergeCell ref="BK391:BP391"/>
    <mergeCell ref="CI401:CN401"/>
    <mergeCell ref="CI400:CN400"/>
    <mergeCell ref="AY390:BD390"/>
    <mergeCell ref="AY391:BD391"/>
    <mergeCell ref="AY397:BD397"/>
    <mergeCell ref="AY403:BD403"/>
    <mergeCell ref="AY394:BD394"/>
    <mergeCell ref="AY395:BD395"/>
    <mergeCell ref="AY396:BD396"/>
    <mergeCell ref="BE393:BJ393"/>
    <mergeCell ref="BE394:BJ394"/>
    <mergeCell ref="BE395:BJ395"/>
    <mergeCell ref="BE396:BJ396"/>
    <mergeCell ref="BE397:BJ397"/>
    <mergeCell ref="AY392:BD392"/>
    <mergeCell ref="AS390:AX390"/>
    <mergeCell ref="AS391:AX391"/>
    <mergeCell ref="AS392:AX392"/>
    <mergeCell ref="AS393:AX393"/>
    <mergeCell ref="AS394:AX394"/>
    <mergeCell ref="CI399:CN399"/>
    <mergeCell ref="BQ390:BV390"/>
    <mergeCell ref="BE391:BJ391"/>
    <mergeCell ref="BK399:BP399"/>
    <mergeCell ref="BK400:BP400"/>
    <mergeCell ref="AS396:AX396"/>
    <mergeCell ref="AS397:AX397"/>
    <mergeCell ref="BW390:CB390"/>
    <mergeCell ref="BW391:CB391"/>
    <mergeCell ref="BW392:CB392"/>
    <mergeCell ref="BW393:CB393"/>
    <mergeCell ref="BW394:CB394"/>
    <mergeCell ref="U399:Z399"/>
    <mergeCell ref="U400:Z400"/>
    <mergeCell ref="U398:Z398"/>
    <mergeCell ref="CC390:CH390"/>
    <mergeCell ref="CI390:CN390"/>
    <mergeCell ref="BQ400:BV400"/>
    <mergeCell ref="AA399:AF399"/>
    <mergeCell ref="AA400:AF400"/>
    <mergeCell ref="U393:Z393"/>
    <mergeCell ref="U394:Z394"/>
    <mergeCell ref="U395:Z395"/>
    <mergeCell ref="U396:Z396"/>
    <mergeCell ref="U397:Z397"/>
    <mergeCell ref="U390:Z390"/>
    <mergeCell ref="AA390:AF390"/>
    <mergeCell ref="AA391:AF391"/>
    <mergeCell ref="AA392:AF392"/>
    <mergeCell ref="AA393:AF393"/>
    <mergeCell ref="AA394:AF394"/>
    <mergeCell ref="AA395:AF395"/>
    <mergeCell ref="BQ397:BV397"/>
    <mergeCell ref="BQ398:BV398"/>
    <mergeCell ref="AS398:AX398"/>
    <mergeCell ref="AS399:AX399"/>
    <mergeCell ref="AV332:BK332"/>
    <mergeCell ref="K370:Q371"/>
    <mergeCell ref="D370:J371"/>
    <mergeCell ref="R367:AE367"/>
    <mergeCell ref="AF367:AT367"/>
    <mergeCell ref="R368:X369"/>
    <mergeCell ref="Y368:AE369"/>
    <mergeCell ref="R370:X371"/>
    <mergeCell ref="D395:T395"/>
    <mergeCell ref="D396:T396"/>
    <mergeCell ref="D397:T397"/>
    <mergeCell ref="D398:T398"/>
    <mergeCell ref="BK398:BP398"/>
    <mergeCell ref="CI391:CN391"/>
    <mergeCell ref="CI392:CN392"/>
    <mergeCell ref="CI393:CN393"/>
    <mergeCell ref="CI394:CN394"/>
    <mergeCell ref="CI395:CN395"/>
    <mergeCell ref="CI396:CN396"/>
    <mergeCell ref="CI397:CN397"/>
    <mergeCell ref="CI398:CN398"/>
    <mergeCell ref="AG396:AL396"/>
    <mergeCell ref="AG397:AL397"/>
    <mergeCell ref="W351:AD351"/>
    <mergeCell ref="AE351:AL351"/>
    <mergeCell ref="AM351:AT351"/>
    <mergeCell ref="U391:Z391"/>
    <mergeCell ref="U392:Z392"/>
    <mergeCell ref="BW395:CB395"/>
    <mergeCell ref="BW396:CB396"/>
    <mergeCell ref="BE389:BV389"/>
    <mergeCell ref="AM389:BD389"/>
    <mergeCell ref="AV334:BK334"/>
    <mergeCell ref="BL334:BT334"/>
    <mergeCell ref="BW398:CB398"/>
    <mergeCell ref="BW399:CB399"/>
    <mergeCell ref="BW400:CB400"/>
    <mergeCell ref="BW401:CB401"/>
    <mergeCell ref="BW402:CB402"/>
    <mergeCell ref="BW403:CB403"/>
    <mergeCell ref="BW404:CB404"/>
    <mergeCell ref="CC398:CH398"/>
    <mergeCell ref="CC399:CH399"/>
    <mergeCell ref="CC400:CH400"/>
    <mergeCell ref="CC391:CH391"/>
    <mergeCell ref="CC392:CH392"/>
    <mergeCell ref="CC393:CH393"/>
    <mergeCell ref="CC394:CH394"/>
    <mergeCell ref="CC395:CH395"/>
    <mergeCell ref="CC396:CH396"/>
    <mergeCell ref="CC401:CH401"/>
    <mergeCell ref="CC402:CH402"/>
    <mergeCell ref="CC403:CH403"/>
    <mergeCell ref="CC404:CH404"/>
    <mergeCell ref="BQ399:BV399"/>
    <mergeCell ref="BW389:CN389"/>
    <mergeCell ref="BV340:CN340"/>
    <mergeCell ref="AS401:AX401"/>
    <mergeCell ref="BK401:BP401"/>
    <mergeCell ref="AS402:AX402"/>
    <mergeCell ref="AS403:AX403"/>
    <mergeCell ref="AS404:AX404"/>
    <mergeCell ref="D386:CN387"/>
    <mergeCell ref="BQ402:BV402"/>
    <mergeCell ref="AW109:CN109"/>
    <mergeCell ref="AW110:CN110"/>
    <mergeCell ref="AW111:CN111"/>
    <mergeCell ref="AW112:CN112"/>
    <mergeCell ref="AW113:CN113"/>
    <mergeCell ref="AW114:CN114"/>
    <mergeCell ref="AW115:CN115"/>
    <mergeCell ref="AW116:CN116"/>
    <mergeCell ref="CF125:CJ125"/>
    <mergeCell ref="CF126:CJ126"/>
    <mergeCell ref="CF127:CJ127"/>
    <mergeCell ref="CF128:CJ128"/>
    <mergeCell ref="CF129:CJ129"/>
    <mergeCell ref="CF130:CJ130"/>
    <mergeCell ref="CF131:CJ131"/>
    <mergeCell ref="CF132:CJ132"/>
    <mergeCell ref="CF133:CJ133"/>
    <mergeCell ref="CK129:CN129"/>
    <mergeCell ref="AW128:BC128"/>
    <mergeCell ref="CK130:CN130"/>
    <mergeCell ref="CK133:CN133"/>
    <mergeCell ref="AW132:BC132"/>
    <mergeCell ref="BY132:CE132"/>
    <mergeCell ref="BR133:BX133"/>
    <mergeCell ref="BY133:CE133"/>
    <mergeCell ref="BY128:CE128"/>
    <mergeCell ref="D119:CN120"/>
    <mergeCell ref="E111:G111"/>
    <mergeCell ref="H111:AV111"/>
    <mergeCell ref="E131:F131"/>
    <mergeCell ref="G131:S131"/>
    <mergeCell ref="T131:AH131"/>
    <mergeCell ref="AV1270:CN1270"/>
    <mergeCell ref="D1283:AT1283"/>
    <mergeCell ref="AV997:CN998"/>
    <mergeCell ref="AV957:CN958"/>
    <mergeCell ref="AV1035:CN1036"/>
    <mergeCell ref="AV1051:CN1052"/>
    <mergeCell ref="AV1069:CN1070"/>
    <mergeCell ref="AV1083:CN1085"/>
    <mergeCell ref="AW85:CN86"/>
    <mergeCell ref="AW87:CN87"/>
    <mergeCell ref="AW88:CN88"/>
    <mergeCell ref="AW89:CN89"/>
    <mergeCell ref="AW90:CN90"/>
    <mergeCell ref="AW91:CN91"/>
    <mergeCell ref="AW92:CN92"/>
    <mergeCell ref="AW93:CN93"/>
    <mergeCell ref="AW94:CN94"/>
    <mergeCell ref="AW95:CN95"/>
    <mergeCell ref="AW96:CN96"/>
    <mergeCell ref="AW97:CN97"/>
    <mergeCell ref="AW98:CN98"/>
    <mergeCell ref="AW99:CN99"/>
    <mergeCell ref="AW100:CN100"/>
    <mergeCell ref="AW101:CN101"/>
    <mergeCell ref="D342:AT343"/>
    <mergeCell ref="AQ335:AT335"/>
    <mergeCell ref="AM337:AP337"/>
    <mergeCell ref="AM338:AP338"/>
    <mergeCell ref="AM339:AP339"/>
    <mergeCell ref="Y339:AA339"/>
    <mergeCell ref="AB337:AD337"/>
    <mergeCell ref="BY1039:CN1039"/>
    <mergeCell ref="BY1041:CN1041"/>
    <mergeCell ref="BY1042:CN1042"/>
    <mergeCell ref="BY1046:CN1046"/>
    <mergeCell ref="AV1047:CL1047"/>
    <mergeCell ref="AV1037:BP1038"/>
    <mergeCell ref="BQ1037:BX1038"/>
    <mergeCell ref="BY1037:CN1038"/>
    <mergeCell ref="AV1039:BP1039"/>
    <mergeCell ref="AV1041:BP1041"/>
    <mergeCell ref="AV1042:BP1042"/>
    <mergeCell ref="AV1033:CL1033"/>
    <mergeCell ref="D399:T399"/>
    <mergeCell ref="BK406:BP406"/>
    <mergeCell ref="BK407:BP407"/>
    <mergeCell ref="AS407:AX407"/>
    <mergeCell ref="AS408:AX408"/>
    <mergeCell ref="AS409:AX409"/>
    <mergeCell ref="AY406:BD406"/>
    <mergeCell ref="AY407:BD407"/>
    <mergeCell ref="AY408:BD408"/>
    <mergeCell ref="AY409:BD409"/>
    <mergeCell ref="CF419:CK419"/>
    <mergeCell ref="CB414:CE414"/>
    <mergeCell ref="CB415:CE415"/>
    <mergeCell ref="U403:Z403"/>
    <mergeCell ref="U404:Z404"/>
    <mergeCell ref="CI409:CN409"/>
    <mergeCell ref="BK1030:BQ1030"/>
    <mergeCell ref="BR1030:BX1030"/>
    <mergeCell ref="BY1030:CA1030"/>
    <mergeCell ref="CB1030:CJ1030"/>
    <mergeCell ref="AV1028:BJ1028"/>
    <mergeCell ref="BY1021:CA1021"/>
    <mergeCell ref="BR1021:BX1021"/>
    <mergeCell ref="BK1021:BQ1021"/>
    <mergeCell ref="AV1021:BJ1021"/>
    <mergeCell ref="BK1028:BQ1028"/>
    <mergeCell ref="BR1028:BX1028"/>
    <mergeCell ref="BY1028:CA1028"/>
    <mergeCell ref="CB1028:CJ1028"/>
    <mergeCell ref="CK1028:CN1028"/>
    <mergeCell ref="CK1029:CN1029"/>
    <mergeCell ref="CK1030:CN1030"/>
    <mergeCell ref="BK1031:BQ1031"/>
    <mergeCell ref="BR1031:BX1031"/>
    <mergeCell ref="BY1031:CA1031"/>
    <mergeCell ref="CB1031:CJ1031"/>
    <mergeCell ref="CK1031:CN1031"/>
    <mergeCell ref="AV1032:BJ1032"/>
    <mergeCell ref="BK1032:BQ1032"/>
    <mergeCell ref="BR1032:BX1032"/>
    <mergeCell ref="BY1032:CA1032"/>
    <mergeCell ref="CB1032:CJ1032"/>
    <mergeCell ref="CK1032:CN1032"/>
    <mergeCell ref="AV1031:BJ1031"/>
    <mergeCell ref="AV1030:BJ1030"/>
    <mergeCell ref="AV1029:BJ1029"/>
    <mergeCell ref="BK1029:BQ1029"/>
    <mergeCell ref="BR1029:BX1029"/>
    <mergeCell ref="BY1029:CA1029"/>
    <mergeCell ref="CB1029:CJ1029"/>
    <mergeCell ref="BX961:CE961"/>
    <mergeCell ref="BR962:BW962"/>
    <mergeCell ref="BX962:CE962"/>
    <mergeCell ref="CF962:CN962"/>
    <mergeCell ref="CF961:CN961"/>
    <mergeCell ref="AV1001:BQ1001"/>
    <mergeCell ref="CK1020:CN1020"/>
    <mergeCell ref="CB1020:CJ1020"/>
    <mergeCell ref="BY1020:CA1020"/>
    <mergeCell ref="BR1020:BX1020"/>
    <mergeCell ref="BK1020:BQ1020"/>
    <mergeCell ref="AV1020:BJ1020"/>
    <mergeCell ref="AV1024:CN1025"/>
    <mergeCell ref="AV1026:BJ1027"/>
    <mergeCell ref="BK1026:BQ1027"/>
    <mergeCell ref="BR1026:BX1027"/>
    <mergeCell ref="BY1026:CN1026"/>
    <mergeCell ref="AV1015:BJ1016"/>
    <mergeCell ref="BK1015:BQ1016"/>
    <mergeCell ref="BR1015:BX1016"/>
    <mergeCell ref="BY1015:CN1015"/>
    <mergeCell ref="BY1016:CA1016"/>
    <mergeCell ref="CB1016:CJ1016"/>
    <mergeCell ref="CK1016:CN1016"/>
    <mergeCell ref="AV1017:BJ1017"/>
    <mergeCell ref="AV1018:BJ1018"/>
    <mergeCell ref="AV1022:CL1022"/>
    <mergeCell ref="CK1027:CN1027"/>
    <mergeCell ref="CB1027:CJ1027"/>
    <mergeCell ref="BY1027:CA1027"/>
    <mergeCell ref="CK1021:CN1021"/>
    <mergeCell ref="CB1021:CJ1021"/>
    <mergeCell ref="BL904:BR904"/>
    <mergeCell ref="BL905:BR905"/>
    <mergeCell ref="BL906:BR906"/>
    <mergeCell ref="BL907:BR907"/>
    <mergeCell ref="BL908:BR908"/>
    <mergeCell ref="BL909:BR909"/>
    <mergeCell ref="BL910:BR910"/>
    <mergeCell ref="BL911:BR911"/>
    <mergeCell ref="BL912:BR912"/>
    <mergeCell ref="BL913:BR913"/>
    <mergeCell ref="BL914:BR914"/>
    <mergeCell ref="BZ912:CF912"/>
    <mergeCell ref="AV933:CL933"/>
    <mergeCell ref="AV952:CL952"/>
    <mergeCell ref="CD1004:CI1004"/>
    <mergeCell ref="CJ1004:CN1004"/>
    <mergeCell ref="CJ1003:CN1003"/>
    <mergeCell ref="CJ1002:CN1002"/>
    <mergeCell ref="CJ1001:CN1001"/>
    <mergeCell ref="AV1004:BQ1004"/>
    <mergeCell ref="BR1004:BW1004"/>
    <mergeCell ref="BX1004:CC1004"/>
    <mergeCell ref="BR1003:BW1003"/>
    <mergeCell ref="BX1003:CC1003"/>
    <mergeCell ref="BX1002:CC1002"/>
    <mergeCell ref="BX1001:CC1001"/>
    <mergeCell ref="AV1002:BQ1002"/>
    <mergeCell ref="BR1002:BW1002"/>
    <mergeCell ref="AV1003:BQ1003"/>
    <mergeCell ref="CD1002:CI1002"/>
    <mergeCell ref="CD1003:CI1003"/>
    <mergeCell ref="BR961:BW961"/>
    <mergeCell ref="AV914:BK914"/>
    <mergeCell ref="AV684:CL685"/>
    <mergeCell ref="AV701:CL701"/>
    <mergeCell ref="AY698:BJ698"/>
    <mergeCell ref="BM698:BW698"/>
    <mergeCell ref="CB698:CL698"/>
    <mergeCell ref="AZ716:BQ716"/>
    <mergeCell ref="BW716:CG716"/>
    <mergeCell ref="AV720:CL720"/>
    <mergeCell ref="AV758:AZ759"/>
    <mergeCell ref="BA758:BE759"/>
    <mergeCell ref="BF758:BI759"/>
    <mergeCell ref="BJ758:BM759"/>
    <mergeCell ref="BN758:BQ759"/>
    <mergeCell ref="BR758:BV759"/>
    <mergeCell ref="BW758:BZ759"/>
    <mergeCell ref="CA758:CE759"/>
    <mergeCell ref="CF758:CI759"/>
    <mergeCell ref="CJ758:CN759"/>
    <mergeCell ref="AZ710:BQ710"/>
    <mergeCell ref="AZ712:BQ712"/>
    <mergeCell ref="BW712:CG712"/>
    <mergeCell ref="BS911:BY911"/>
    <mergeCell ref="BZ911:CF911"/>
    <mergeCell ref="BL885:BZ885"/>
    <mergeCell ref="CG902:CN903"/>
    <mergeCell ref="CG904:CN904"/>
    <mergeCell ref="CG905:CN905"/>
    <mergeCell ref="CG906:CN906"/>
    <mergeCell ref="CG907:CN907"/>
    <mergeCell ref="CG908:CN908"/>
    <mergeCell ref="CG909:CN909"/>
    <mergeCell ref="BW452:CE452"/>
    <mergeCell ref="CF452:CN452"/>
    <mergeCell ref="BW453:CE453"/>
    <mergeCell ref="CF453:CN453"/>
    <mergeCell ref="BW458:CE458"/>
    <mergeCell ref="CF458:CN458"/>
    <mergeCell ref="BW459:CE459"/>
    <mergeCell ref="CF459:CN459"/>
    <mergeCell ref="D462:AT463"/>
    <mergeCell ref="D464:AT464"/>
    <mergeCell ref="BW444:CE445"/>
    <mergeCell ref="K368:Q369"/>
    <mergeCell ref="AV361:BK362"/>
    <mergeCell ref="D368:J369"/>
    <mergeCell ref="AV904:BK904"/>
    <mergeCell ref="AV905:BK905"/>
    <mergeCell ref="AV906:BK906"/>
    <mergeCell ref="BQ396:BV396"/>
    <mergeCell ref="AG390:AL390"/>
    <mergeCell ref="AG391:AL391"/>
    <mergeCell ref="AG392:AL392"/>
    <mergeCell ref="AG393:AL393"/>
    <mergeCell ref="AG394:AL394"/>
    <mergeCell ref="AG395:AL395"/>
    <mergeCell ref="D400:T400"/>
    <mergeCell ref="D389:T390"/>
    <mergeCell ref="D391:T391"/>
    <mergeCell ref="D392:T392"/>
    <mergeCell ref="U401:Z401"/>
    <mergeCell ref="U402:Z402"/>
    <mergeCell ref="BE402:BJ402"/>
    <mergeCell ref="BE403:BJ403"/>
    <mergeCell ref="D348:V348"/>
    <mergeCell ref="D349:V349"/>
    <mergeCell ref="D350:V350"/>
    <mergeCell ref="D351:V351"/>
    <mergeCell ref="D352:V352"/>
    <mergeCell ref="W352:AD352"/>
    <mergeCell ref="AE352:AL352"/>
    <mergeCell ref="AM352:AT352"/>
    <mergeCell ref="D353:V353"/>
    <mergeCell ref="D354:V354"/>
    <mergeCell ref="AQ339:AT339"/>
    <mergeCell ref="BP359:BY360"/>
    <mergeCell ref="BP361:BY362"/>
    <mergeCell ref="CD359:CN360"/>
    <mergeCell ref="CD361:CN362"/>
    <mergeCell ref="BW451:CE451"/>
    <mergeCell ref="CF451:CN451"/>
    <mergeCell ref="BE390:BJ390"/>
    <mergeCell ref="BK390:BP390"/>
    <mergeCell ref="U389:AL389"/>
    <mergeCell ref="AA396:AF396"/>
    <mergeCell ref="AA397:AF397"/>
    <mergeCell ref="D394:T394"/>
    <mergeCell ref="AM397:AR397"/>
    <mergeCell ref="AM398:AR398"/>
    <mergeCell ref="AM399:AR399"/>
    <mergeCell ref="AM400:AR400"/>
    <mergeCell ref="AM401:AR401"/>
    <mergeCell ref="AM402:AR402"/>
    <mergeCell ref="AY400:BD400"/>
    <mergeCell ref="AY401:BD401"/>
    <mergeCell ref="AS395:AX395"/>
    <mergeCell ref="AL310:AT310"/>
    <mergeCell ref="AL311:AT311"/>
    <mergeCell ref="AL312:AT312"/>
    <mergeCell ref="AL313:AT313"/>
    <mergeCell ref="AL314:AT314"/>
    <mergeCell ref="AL315:AT315"/>
    <mergeCell ref="AL316:AT316"/>
    <mergeCell ref="AL317:AT317"/>
    <mergeCell ref="AL318:AT318"/>
    <mergeCell ref="AL319:AT319"/>
    <mergeCell ref="AL320:AT320"/>
    <mergeCell ref="AL324:AT324"/>
    <mergeCell ref="AQ332:AT333"/>
    <mergeCell ref="AE337:AH337"/>
    <mergeCell ref="AE338:AH338"/>
    <mergeCell ref="AE339:AH339"/>
    <mergeCell ref="AM332:AP333"/>
    <mergeCell ref="AQ334:AT334"/>
    <mergeCell ref="AB327:AK327"/>
    <mergeCell ref="AL327:AT327"/>
    <mergeCell ref="D330:AT331"/>
    <mergeCell ref="D328:W328"/>
    <mergeCell ref="AB325:AK325"/>
    <mergeCell ref="AB326:AK326"/>
    <mergeCell ref="AL325:AT325"/>
    <mergeCell ref="D326:P326"/>
    <mergeCell ref="D319:P319"/>
    <mergeCell ref="D320:P320"/>
    <mergeCell ref="Y335:AA335"/>
    <mergeCell ref="Y337:AA337"/>
    <mergeCell ref="Y338:AA338"/>
    <mergeCell ref="AB338:AD338"/>
    <mergeCell ref="P288:Y289"/>
    <mergeCell ref="P290:Y290"/>
    <mergeCell ref="P291:Y291"/>
    <mergeCell ref="P292:Y292"/>
    <mergeCell ref="P293:Y293"/>
    <mergeCell ref="Q321:AA321"/>
    <mergeCell ref="Q322:AA322"/>
    <mergeCell ref="Q323:AA323"/>
    <mergeCell ref="AI334:AL334"/>
    <mergeCell ref="AI335:AL335"/>
    <mergeCell ref="AI336:AL336"/>
    <mergeCell ref="Q327:AA327"/>
    <mergeCell ref="AE336:AH336"/>
    <mergeCell ref="AI332:AL333"/>
    <mergeCell ref="Q332:T333"/>
    <mergeCell ref="Q334:T334"/>
    <mergeCell ref="Q335:T335"/>
    <mergeCell ref="Q336:T336"/>
    <mergeCell ref="AB332:AD333"/>
    <mergeCell ref="AB334:AD334"/>
    <mergeCell ref="AB335:AD335"/>
    <mergeCell ref="AB336:AD336"/>
    <mergeCell ref="AL321:AT321"/>
    <mergeCell ref="AL322:AT322"/>
    <mergeCell ref="AL323:AT323"/>
    <mergeCell ref="AB308:AK309"/>
    <mergeCell ref="AL308:AT309"/>
    <mergeCell ref="AB310:AK310"/>
    <mergeCell ref="AB311:AK311"/>
    <mergeCell ref="AB312:AK312"/>
    <mergeCell ref="AB313:AK313"/>
    <mergeCell ref="AB314:AK314"/>
    <mergeCell ref="AJ298:AT298"/>
    <mergeCell ref="AJ299:AT299"/>
    <mergeCell ref="D300:O300"/>
    <mergeCell ref="D301:O301"/>
    <mergeCell ref="AJ288:AT289"/>
    <mergeCell ref="AJ290:AT290"/>
    <mergeCell ref="AJ291:AT291"/>
    <mergeCell ref="AJ292:AT292"/>
    <mergeCell ref="AJ293:AT293"/>
    <mergeCell ref="AJ294:AT294"/>
    <mergeCell ref="AJ295:AT295"/>
    <mergeCell ref="AJ296:AT296"/>
    <mergeCell ref="AJ297:AT297"/>
    <mergeCell ref="AJ300:AT300"/>
    <mergeCell ref="AJ301:AT301"/>
    <mergeCell ref="P294:Y294"/>
    <mergeCell ref="P295:Y295"/>
    <mergeCell ref="P296:Y296"/>
    <mergeCell ref="P297:Y297"/>
    <mergeCell ref="P298:Y298"/>
    <mergeCell ref="P299:Y299"/>
    <mergeCell ref="P300:Y300"/>
    <mergeCell ref="P301:Y301"/>
    <mergeCell ref="Z288:AI289"/>
    <mergeCell ref="Z290:AI290"/>
    <mergeCell ref="Z291:AI291"/>
    <mergeCell ref="Z292:AI292"/>
    <mergeCell ref="Z293:AI293"/>
    <mergeCell ref="Z294:AI294"/>
    <mergeCell ref="Z295:AI295"/>
    <mergeCell ref="Z296:AI296"/>
    <mergeCell ref="Z297:AI297"/>
    <mergeCell ref="BG261:BX262"/>
    <mergeCell ref="BG259:BX260"/>
    <mergeCell ref="BX241:CD242"/>
    <mergeCell ref="BX243:CD246"/>
    <mergeCell ref="CE241:CN242"/>
    <mergeCell ref="CE243:CN246"/>
    <mergeCell ref="BX267:CF268"/>
    <mergeCell ref="BX269:CF270"/>
    <mergeCell ref="CG267:CN268"/>
    <mergeCell ref="CG269:CN270"/>
    <mergeCell ref="V254:W259"/>
    <mergeCell ref="X254:Y259"/>
    <mergeCell ref="Z254:AB259"/>
    <mergeCell ref="AC254:AF259"/>
    <mergeCell ref="D249:AT250"/>
    <mergeCell ref="AN254:AO259"/>
    <mergeCell ref="AV259:BF260"/>
    <mergeCell ref="AV261:BF262"/>
    <mergeCell ref="P267:AG268"/>
    <mergeCell ref="P269:AG270"/>
    <mergeCell ref="CC253:CN254"/>
    <mergeCell ref="CC251:CN252"/>
    <mergeCell ref="AV243:BF246"/>
    <mergeCell ref="BG243:BL246"/>
    <mergeCell ref="AV255:CN255"/>
    <mergeCell ref="BG241:BL242"/>
    <mergeCell ref="N254:Q259"/>
    <mergeCell ref="R254:S259"/>
    <mergeCell ref="AK282:AO283"/>
    <mergeCell ref="AV271:BV271"/>
    <mergeCell ref="AV265:CN266"/>
    <mergeCell ref="D265:AT266"/>
    <mergeCell ref="D267:O268"/>
    <mergeCell ref="D269:O270"/>
    <mergeCell ref="AH267:AT268"/>
    <mergeCell ref="AH269:AT270"/>
    <mergeCell ref="AV267:BI268"/>
    <mergeCell ref="AV269:BI270"/>
    <mergeCell ref="BJ267:BW268"/>
    <mergeCell ref="BJ269:BW270"/>
    <mergeCell ref="AF278:AT279"/>
    <mergeCell ref="A273:CN274"/>
    <mergeCell ref="D282:H283"/>
    <mergeCell ref="I282:M283"/>
    <mergeCell ref="D276:AT277"/>
    <mergeCell ref="N282:Q283"/>
    <mergeCell ref="AB282:AE283"/>
    <mergeCell ref="AP282:AT283"/>
    <mergeCell ref="D280:H281"/>
    <mergeCell ref="I280:M281"/>
    <mergeCell ref="N280:Q281"/>
    <mergeCell ref="R280:V281"/>
    <mergeCell ref="W280:AA281"/>
    <mergeCell ref="AB280:AE281"/>
    <mergeCell ref="AF280:AJ281"/>
    <mergeCell ref="AK280:AO281"/>
    <mergeCell ref="AP280:AT281"/>
    <mergeCell ref="D278:Q279"/>
    <mergeCell ref="R278:AE279"/>
    <mergeCell ref="F212:N212"/>
    <mergeCell ref="O212:W212"/>
    <mergeCell ref="X212:AF212"/>
    <mergeCell ref="AG212:AK212"/>
    <mergeCell ref="BX240:CN240"/>
    <mergeCell ref="AV249:CN250"/>
    <mergeCell ref="AV257:CN258"/>
    <mergeCell ref="AV251:BF252"/>
    <mergeCell ref="AV253:BF254"/>
    <mergeCell ref="BG251:BQ252"/>
    <mergeCell ref="BG253:BQ254"/>
    <mergeCell ref="BR251:CB252"/>
    <mergeCell ref="BR253:CB254"/>
    <mergeCell ref="K254:M259"/>
    <mergeCell ref="BY259:CN260"/>
    <mergeCell ref="BY261:CN262"/>
    <mergeCell ref="AG254:AJ259"/>
    <mergeCell ref="AK254:AM259"/>
    <mergeCell ref="D251:W253"/>
    <mergeCell ref="X251:AO253"/>
    <mergeCell ref="D260:E262"/>
    <mergeCell ref="F260:H262"/>
    <mergeCell ref="I260:J262"/>
    <mergeCell ref="K260:M262"/>
    <mergeCell ref="N260:Q262"/>
    <mergeCell ref="R260:S262"/>
    <mergeCell ref="T260:U262"/>
    <mergeCell ref="V260:W262"/>
    <mergeCell ref="X260:Y262"/>
    <mergeCell ref="AP251:AT259"/>
    <mergeCell ref="Z260:AB262"/>
    <mergeCell ref="AC260:AF262"/>
    <mergeCell ref="X208:AF208"/>
    <mergeCell ref="AG208:AK208"/>
    <mergeCell ref="AG207:AK207"/>
    <mergeCell ref="AL207:AO207"/>
    <mergeCell ref="BM240:BW240"/>
    <mergeCell ref="BM241:BW242"/>
    <mergeCell ref="BM243:BW246"/>
    <mergeCell ref="D240:AD241"/>
    <mergeCell ref="D242:AD242"/>
    <mergeCell ref="D243:AD243"/>
    <mergeCell ref="D213:E213"/>
    <mergeCell ref="D212:E212"/>
    <mergeCell ref="D211:E211"/>
    <mergeCell ref="D210:E210"/>
    <mergeCell ref="D209:E209"/>
    <mergeCell ref="D208:E208"/>
    <mergeCell ref="F209:N209"/>
    <mergeCell ref="O209:W209"/>
    <mergeCell ref="X209:AF209"/>
    <mergeCell ref="AG209:AK209"/>
    <mergeCell ref="AL209:AO209"/>
    <mergeCell ref="AP209:AT209"/>
    <mergeCell ref="F210:N210"/>
    <mergeCell ref="O210:W210"/>
    <mergeCell ref="X210:AF210"/>
    <mergeCell ref="D244:AD244"/>
    <mergeCell ref="D246:AD246"/>
    <mergeCell ref="AE244:AT244"/>
    <mergeCell ref="AE246:AT246"/>
    <mergeCell ref="D245:AD245"/>
    <mergeCell ref="AE245:AT245"/>
    <mergeCell ref="D234:Q235"/>
    <mergeCell ref="D203:E203"/>
    <mergeCell ref="D202:E202"/>
    <mergeCell ref="D201:E201"/>
    <mergeCell ref="D200:E200"/>
    <mergeCell ref="F201:N201"/>
    <mergeCell ref="O201:W201"/>
    <mergeCell ref="X201:AF201"/>
    <mergeCell ref="AG201:AK201"/>
    <mergeCell ref="D199:E199"/>
    <mergeCell ref="F206:N206"/>
    <mergeCell ref="O206:W206"/>
    <mergeCell ref="X206:AF206"/>
    <mergeCell ref="AG206:AK206"/>
    <mergeCell ref="D198:E198"/>
    <mergeCell ref="D197:E197"/>
    <mergeCell ref="F207:N207"/>
    <mergeCell ref="O207:W207"/>
    <mergeCell ref="X207:AF207"/>
    <mergeCell ref="F203:N203"/>
    <mergeCell ref="O203:W203"/>
    <mergeCell ref="X192:AF192"/>
    <mergeCell ref="AG192:AK192"/>
    <mergeCell ref="AL192:AO192"/>
    <mergeCell ref="D230:Q231"/>
    <mergeCell ref="D232:Q233"/>
    <mergeCell ref="AL205:AO205"/>
    <mergeCell ref="AW210:BC211"/>
    <mergeCell ref="AL208:AO208"/>
    <mergeCell ref="AP208:AT208"/>
    <mergeCell ref="F204:N204"/>
    <mergeCell ref="O204:W204"/>
    <mergeCell ref="X204:AF204"/>
    <mergeCell ref="AG204:AK204"/>
    <mergeCell ref="AG195:AK195"/>
    <mergeCell ref="AL195:AO195"/>
    <mergeCell ref="AP195:AT195"/>
    <mergeCell ref="F200:N200"/>
    <mergeCell ref="O200:W200"/>
    <mergeCell ref="X200:AF200"/>
    <mergeCell ref="AG200:AK200"/>
    <mergeCell ref="D207:E207"/>
    <mergeCell ref="D206:E206"/>
    <mergeCell ref="D205:E205"/>
    <mergeCell ref="AL212:AO212"/>
    <mergeCell ref="AP212:AT212"/>
    <mergeCell ref="AP197:AT197"/>
    <mergeCell ref="F198:N198"/>
    <mergeCell ref="O198:W198"/>
    <mergeCell ref="D204:E204"/>
    <mergeCell ref="F205:N205"/>
    <mergeCell ref="O205:W205"/>
    <mergeCell ref="X205:AF205"/>
    <mergeCell ref="AP205:AT205"/>
    <mergeCell ref="AL204:AO204"/>
    <mergeCell ref="AP204:AT204"/>
    <mergeCell ref="AL196:AO196"/>
    <mergeCell ref="AP196:AT196"/>
    <mergeCell ref="AL197:AO197"/>
    <mergeCell ref="AG188:AK188"/>
    <mergeCell ref="AL188:AO188"/>
    <mergeCell ref="AP188:AT188"/>
    <mergeCell ref="AP202:AT202"/>
    <mergeCell ref="AP193:AT193"/>
    <mergeCell ref="CB210:CM211"/>
    <mergeCell ref="BF223:BS223"/>
    <mergeCell ref="BF224:BS224"/>
    <mergeCell ref="BF225:BS225"/>
    <mergeCell ref="AW207:BC209"/>
    <mergeCell ref="BD207:BK209"/>
    <mergeCell ref="BL207:BS209"/>
    <mergeCell ref="BT207:CA209"/>
    <mergeCell ref="CB207:CM209"/>
    <mergeCell ref="AG205:AK205"/>
    <mergeCell ref="AP207:AT207"/>
    <mergeCell ref="AP187:AT187"/>
    <mergeCell ref="X203:AF203"/>
    <mergeCell ref="AG203:AK203"/>
    <mergeCell ref="AL203:AO203"/>
    <mergeCell ref="AP203:AT203"/>
    <mergeCell ref="AL191:AO191"/>
    <mergeCell ref="X193:AF193"/>
    <mergeCell ref="CF124:CN124"/>
    <mergeCell ref="CF174:CJ174"/>
    <mergeCell ref="CF175:CJ175"/>
    <mergeCell ref="CF176:CJ176"/>
    <mergeCell ref="AL206:AO206"/>
    <mergeCell ref="AP206:AT206"/>
    <mergeCell ref="X187:AF187"/>
    <mergeCell ref="AP191:AT191"/>
    <mergeCell ref="CK173:CN173"/>
    <mergeCell ref="AW172:BC172"/>
    <mergeCell ref="BD172:BJ172"/>
    <mergeCell ref="BK172:BQ172"/>
    <mergeCell ref="BR172:BX172"/>
    <mergeCell ref="BY172:CE172"/>
    <mergeCell ref="CF171:CJ171"/>
    <mergeCell ref="CK170:CN170"/>
    <mergeCell ref="CF169:CJ169"/>
    <mergeCell ref="CK168:CN168"/>
    <mergeCell ref="CF167:CJ167"/>
    <mergeCell ref="CK166:CN166"/>
    <mergeCell ref="CF165:CJ165"/>
    <mergeCell ref="CK164:CN164"/>
    <mergeCell ref="CF163:CJ163"/>
    <mergeCell ref="T146:AH146"/>
    <mergeCell ref="AW188:BH188"/>
    <mergeCell ref="O192:W192"/>
    <mergeCell ref="AG189:AK189"/>
    <mergeCell ref="AP186:AT186"/>
    <mergeCell ref="AW176:BC176"/>
    <mergeCell ref="BD176:BJ176"/>
    <mergeCell ref="BK176:BQ176"/>
    <mergeCell ref="BR176:BX176"/>
    <mergeCell ref="F187:N187"/>
    <mergeCell ref="AL199:AO199"/>
    <mergeCell ref="AP199:AT199"/>
    <mergeCell ref="F185:N185"/>
    <mergeCell ref="O185:W185"/>
    <mergeCell ref="AG190:AK190"/>
    <mergeCell ref="AL190:AO190"/>
    <mergeCell ref="AP190:AT190"/>
    <mergeCell ref="AP192:AT192"/>
    <mergeCell ref="AL193:AO193"/>
    <mergeCell ref="F191:N191"/>
    <mergeCell ref="O191:W191"/>
    <mergeCell ref="AG199:AK199"/>
    <mergeCell ref="AG193:AK193"/>
    <mergeCell ref="X188:AF188"/>
    <mergeCell ref="X185:AF185"/>
    <mergeCell ref="AP176:AV176"/>
    <mergeCell ref="F182:N183"/>
    <mergeCell ref="AG194:AK194"/>
    <mergeCell ref="AL194:AO194"/>
    <mergeCell ref="AP194:AT194"/>
    <mergeCell ref="AW185:BH185"/>
    <mergeCell ref="AW186:BH186"/>
    <mergeCell ref="AW187:BH187"/>
    <mergeCell ref="AL187:AO187"/>
    <mergeCell ref="E112:G112"/>
    <mergeCell ref="H112:AV112"/>
    <mergeCell ref="AH218:AT219"/>
    <mergeCell ref="D216:AT217"/>
    <mergeCell ref="O196:W196"/>
    <mergeCell ref="X196:AF196"/>
    <mergeCell ref="AG196:AK196"/>
    <mergeCell ref="BI187:BZ187"/>
    <mergeCell ref="BI188:BZ188"/>
    <mergeCell ref="AV192:CN193"/>
    <mergeCell ref="BM195:BU198"/>
    <mergeCell ref="BM199:BU200"/>
    <mergeCell ref="AL201:AO201"/>
    <mergeCell ref="AP201:AT201"/>
    <mergeCell ref="F202:N202"/>
    <mergeCell ref="O202:W202"/>
    <mergeCell ref="X202:AF202"/>
    <mergeCell ref="AG202:AK202"/>
    <mergeCell ref="AL202:AO202"/>
    <mergeCell ref="AI174:AO174"/>
    <mergeCell ref="AP174:AV174"/>
    <mergeCell ref="F184:N184"/>
    <mergeCell ref="X198:AF198"/>
    <mergeCell ref="AG198:AK198"/>
    <mergeCell ref="AL198:AO198"/>
    <mergeCell ref="AP198:AT198"/>
    <mergeCell ref="F199:N199"/>
    <mergeCell ref="O199:W199"/>
    <mergeCell ref="X199:AF199"/>
    <mergeCell ref="D191:E191"/>
    <mergeCell ref="X186:AF186"/>
    <mergeCell ref="AG186:AK186"/>
    <mergeCell ref="D187:E187"/>
    <mergeCell ref="D186:E186"/>
    <mergeCell ref="D185:E185"/>
    <mergeCell ref="Q324:AA324"/>
    <mergeCell ref="Q325:AA325"/>
    <mergeCell ref="Q326:AA326"/>
    <mergeCell ref="BI183:BZ184"/>
    <mergeCell ref="BI185:BZ185"/>
    <mergeCell ref="BI186:BZ186"/>
    <mergeCell ref="Q316:AA316"/>
    <mergeCell ref="Q317:AA317"/>
    <mergeCell ref="Q318:AA318"/>
    <mergeCell ref="Q319:AA319"/>
    <mergeCell ref="Q320:AA320"/>
    <mergeCell ref="AB315:AK315"/>
    <mergeCell ref="AB316:AK316"/>
    <mergeCell ref="AB317:AK317"/>
    <mergeCell ref="AB318:AK318"/>
    <mergeCell ref="D229:AI229"/>
    <mergeCell ref="AL200:AO200"/>
    <mergeCell ref="AP200:AT200"/>
    <mergeCell ref="F196:N196"/>
    <mergeCell ref="AG187:AK187"/>
    <mergeCell ref="D184:E184"/>
    <mergeCell ref="F208:N208"/>
    <mergeCell ref="O208:W208"/>
    <mergeCell ref="F188:N188"/>
    <mergeCell ref="O188:W188"/>
    <mergeCell ref="D295:O295"/>
    <mergeCell ref="D296:O296"/>
    <mergeCell ref="AL189:AO189"/>
    <mergeCell ref="F192:N192"/>
    <mergeCell ref="BR175:BX175"/>
    <mergeCell ref="BY175:CE175"/>
    <mergeCell ref="CA185:CM185"/>
    <mergeCell ref="CA186:CM186"/>
    <mergeCell ref="O182:W183"/>
    <mergeCell ref="X182:AF183"/>
    <mergeCell ref="AG182:AK183"/>
    <mergeCell ref="O184:W184"/>
    <mergeCell ref="X184:AF184"/>
    <mergeCell ref="AG184:AK184"/>
    <mergeCell ref="AL184:AO184"/>
    <mergeCell ref="AP184:AT184"/>
    <mergeCell ref="D180:AT181"/>
    <mergeCell ref="AV180:BL181"/>
    <mergeCell ref="AW183:BH184"/>
    <mergeCell ref="E178:AG178"/>
    <mergeCell ref="CK176:CN176"/>
    <mergeCell ref="AL185:AO185"/>
    <mergeCell ref="AP185:AT185"/>
    <mergeCell ref="F186:N186"/>
    <mergeCell ref="O186:W186"/>
    <mergeCell ref="G176:S176"/>
    <mergeCell ref="AI176:AO176"/>
    <mergeCell ref="AL186:AO186"/>
    <mergeCell ref="X191:AF191"/>
    <mergeCell ref="AG191:AK191"/>
    <mergeCell ref="E176:F176"/>
    <mergeCell ref="E177:CM177"/>
    <mergeCell ref="D182:E183"/>
    <mergeCell ref="S430:Y430"/>
    <mergeCell ref="S431:Y431"/>
    <mergeCell ref="S432:Y432"/>
    <mergeCell ref="S433:Y433"/>
    <mergeCell ref="S434:Y434"/>
    <mergeCell ref="D435:R435"/>
    <mergeCell ref="A439:CN440"/>
    <mergeCell ref="D436:AT436"/>
    <mergeCell ref="AG433:AM433"/>
    <mergeCell ref="D431:R431"/>
    <mergeCell ref="D432:R432"/>
    <mergeCell ref="D433:R433"/>
    <mergeCell ref="Z430:AF430"/>
    <mergeCell ref="Z431:AF431"/>
    <mergeCell ref="AG430:AM430"/>
    <mergeCell ref="S435:Y435"/>
    <mergeCell ref="D434:R434"/>
    <mergeCell ref="AN430:AT430"/>
    <mergeCell ref="AN431:AT431"/>
    <mergeCell ref="AG435:AM435"/>
    <mergeCell ref="Z432:AF432"/>
    <mergeCell ref="Z433:AF433"/>
    <mergeCell ref="Z434:AF434"/>
    <mergeCell ref="AG431:AM431"/>
    <mergeCell ref="D218:U219"/>
    <mergeCell ref="V218:AG219"/>
    <mergeCell ref="Q310:AA310"/>
    <mergeCell ref="EH369:EI369"/>
    <mergeCell ref="AV384:BS384"/>
    <mergeCell ref="W382:AD382"/>
    <mergeCell ref="AE382:AL382"/>
    <mergeCell ref="AM382:AT382"/>
    <mergeCell ref="W376:AD377"/>
    <mergeCell ref="AE376:AL377"/>
    <mergeCell ref="AM376:AT377"/>
    <mergeCell ref="W378:AD378"/>
    <mergeCell ref="AE378:AL378"/>
    <mergeCell ref="AM378:AT378"/>
    <mergeCell ref="W379:AD379"/>
    <mergeCell ref="AE379:AL379"/>
    <mergeCell ref="AM379:AT379"/>
    <mergeCell ref="W380:AD380"/>
    <mergeCell ref="AE380:AL380"/>
    <mergeCell ref="AM380:AT380"/>
    <mergeCell ref="W381:AD381"/>
    <mergeCell ref="AE381:AL381"/>
    <mergeCell ref="AM381:AT381"/>
    <mergeCell ref="W383:AD383"/>
    <mergeCell ref="AE383:AL383"/>
    <mergeCell ref="AM383:AT383"/>
    <mergeCell ref="Y370:AE371"/>
    <mergeCell ref="AF368:AL369"/>
    <mergeCell ref="AM368:AT369"/>
    <mergeCell ref="AF370:AL371"/>
    <mergeCell ref="AM370:AT371"/>
    <mergeCell ref="D372:AT372"/>
    <mergeCell ref="D374:AT375"/>
    <mergeCell ref="D376:V377"/>
    <mergeCell ref="D378:V378"/>
    <mergeCell ref="D313:P313"/>
    <mergeCell ref="D314:P314"/>
    <mergeCell ref="D315:P315"/>
    <mergeCell ref="D316:P316"/>
    <mergeCell ref="D317:P317"/>
    <mergeCell ref="D318:P318"/>
    <mergeCell ref="D288:O289"/>
    <mergeCell ref="D290:O290"/>
    <mergeCell ref="D291:O291"/>
    <mergeCell ref="D292:O292"/>
    <mergeCell ref="D293:O293"/>
    <mergeCell ref="D238:AT239"/>
    <mergeCell ref="D294:O294"/>
    <mergeCell ref="D297:O297"/>
    <mergeCell ref="D298:O298"/>
    <mergeCell ref="D299:O299"/>
    <mergeCell ref="Z298:AI298"/>
    <mergeCell ref="AE240:AT241"/>
    <mergeCell ref="AE242:AT242"/>
    <mergeCell ref="AE243:AT243"/>
    <mergeCell ref="AK260:AM262"/>
    <mergeCell ref="AN260:AO262"/>
    <mergeCell ref="AP260:AT262"/>
    <mergeCell ref="D286:AT287"/>
    <mergeCell ref="R282:V283"/>
    <mergeCell ref="W282:AA283"/>
    <mergeCell ref="Z299:AI299"/>
    <mergeCell ref="Z300:AI300"/>
    <mergeCell ref="Z301:AI301"/>
    <mergeCell ref="T254:U259"/>
    <mergeCell ref="AG260:AJ262"/>
    <mergeCell ref="AF282:AJ283"/>
    <mergeCell ref="Q311:AA311"/>
    <mergeCell ref="Q312:AA312"/>
    <mergeCell ref="Q313:AA313"/>
    <mergeCell ref="Q314:AA314"/>
    <mergeCell ref="Q315:AA315"/>
    <mergeCell ref="AG210:AK210"/>
    <mergeCell ref="AL210:AO210"/>
    <mergeCell ref="AP210:AT210"/>
    <mergeCell ref="F213:N213"/>
    <mergeCell ref="O213:W213"/>
    <mergeCell ref="X213:AF213"/>
    <mergeCell ref="AG213:AK213"/>
    <mergeCell ref="AL213:AO213"/>
    <mergeCell ref="AP213:AT213"/>
    <mergeCell ref="AJ229:AT231"/>
    <mergeCell ref="AJ232:AT233"/>
    <mergeCell ref="AJ234:AT235"/>
    <mergeCell ref="D227:AT228"/>
    <mergeCell ref="F211:N211"/>
    <mergeCell ref="O211:W211"/>
    <mergeCell ref="X211:AF211"/>
    <mergeCell ref="AG211:AK211"/>
    <mergeCell ref="AL211:AO211"/>
    <mergeCell ref="Q308:AA309"/>
    <mergeCell ref="AP211:AT211"/>
    <mergeCell ref="D220:U220"/>
    <mergeCell ref="V220:AG220"/>
    <mergeCell ref="AH220:AT220"/>
    <mergeCell ref="D221:U221"/>
    <mergeCell ref="D310:P310"/>
    <mergeCell ref="D311:P311"/>
    <mergeCell ref="D312:P312"/>
    <mergeCell ref="D196:E196"/>
    <mergeCell ref="F197:N197"/>
    <mergeCell ref="O197:W197"/>
    <mergeCell ref="X197:AF197"/>
    <mergeCell ref="AG197:AK197"/>
    <mergeCell ref="D195:E195"/>
    <mergeCell ref="D194:E194"/>
    <mergeCell ref="D193:E193"/>
    <mergeCell ref="D192:E192"/>
    <mergeCell ref="F193:N193"/>
    <mergeCell ref="O193:W193"/>
    <mergeCell ref="AL182:AT182"/>
    <mergeCell ref="AL183:AO183"/>
    <mergeCell ref="AP183:AT183"/>
    <mergeCell ref="D189:E189"/>
    <mergeCell ref="D188:E188"/>
    <mergeCell ref="F189:N189"/>
    <mergeCell ref="O189:W189"/>
    <mergeCell ref="X189:AF189"/>
    <mergeCell ref="AP189:AT189"/>
    <mergeCell ref="F190:N190"/>
    <mergeCell ref="O190:W190"/>
    <mergeCell ref="X190:AF190"/>
    <mergeCell ref="F194:N194"/>
    <mergeCell ref="O194:W194"/>
    <mergeCell ref="X194:AF194"/>
    <mergeCell ref="F195:N195"/>
    <mergeCell ref="O195:W195"/>
    <mergeCell ref="X195:AF195"/>
    <mergeCell ref="D190:E190"/>
    <mergeCell ref="AG185:AK185"/>
    <mergeCell ref="O187:W187"/>
    <mergeCell ref="E172:F172"/>
    <mergeCell ref="G172:S172"/>
    <mergeCell ref="AI172:AO172"/>
    <mergeCell ref="AP172:AV172"/>
    <mergeCell ref="AP175:AV175"/>
    <mergeCell ref="AW175:BC175"/>
    <mergeCell ref="BD175:BJ175"/>
    <mergeCell ref="CK175:CN175"/>
    <mergeCell ref="AW174:BC174"/>
    <mergeCell ref="BD174:BJ174"/>
    <mergeCell ref="BK174:BQ174"/>
    <mergeCell ref="BR174:BX174"/>
    <mergeCell ref="BY174:CE174"/>
    <mergeCell ref="E174:F174"/>
    <mergeCell ref="G174:S174"/>
    <mergeCell ref="AI173:AO173"/>
    <mergeCell ref="AP173:AV173"/>
    <mergeCell ref="AW173:BC173"/>
    <mergeCell ref="CK174:CN174"/>
    <mergeCell ref="E175:F175"/>
    <mergeCell ref="G175:S175"/>
    <mergeCell ref="AI175:AO175"/>
    <mergeCell ref="CF172:CJ172"/>
    <mergeCell ref="CF173:CJ173"/>
    <mergeCell ref="CK172:CN172"/>
    <mergeCell ref="E173:F173"/>
    <mergeCell ref="G173:S173"/>
    <mergeCell ref="BD173:BJ173"/>
    <mergeCell ref="BK173:BQ173"/>
    <mergeCell ref="BR173:BX173"/>
    <mergeCell ref="BY173:CE173"/>
    <mergeCell ref="BK175:BQ175"/>
    <mergeCell ref="E171:F171"/>
    <mergeCell ref="G171:S171"/>
    <mergeCell ref="AI171:AO171"/>
    <mergeCell ref="AP171:AV171"/>
    <mergeCell ref="AW171:BC171"/>
    <mergeCell ref="BD171:BJ171"/>
    <mergeCell ref="BK171:BQ171"/>
    <mergeCell ref="BR171:BX171"/>
    <mergeCell ref="BY171:CE171"/>
    <mergeCell ref="CK171:CN171"/>
    <mergeCell ref="AW170:BC170"/>
    <mergeCell ref="BD170:BJ170"/>
    <mergeCell ref="BK170:BQ170"/>
    <mergeCell ref="BR170:BX170"/>
    <mergeCell ref="BY170:CE170"/>
    <mergeCell ref="E170:F170"/>
    <mergeCell ref="G170:S170"/>
    <mergeCell ref="AI170:AO170"/>
    <mergeCell ref="AP170:AV170"/>
    <mergeCell ref="CF170:CJ170"/>
    <mergeCell ref="T170:AH170"/>
    <mergeCell ref="E169:F169"/>
    <mergeCell ref="G169:S169"/>
    <mergeCell ref="AI169:AO169"/>
    <mergeCell ref="AP169:AV169"/>
    <mergeCell ref="AW169:BC169"/>
    <mergeCell ref="BD169:BJ169"/>
    <mergeCell ref="BK169:BQ169"/>
    <mergeCell ref="BR169:BX169"/>
    <mergeCell ref="BY169:CE169"/>
    <mergeCell ref="CK169:CN169"/>
    <mergeCell ref="AW168:BC168"/>
    <mergeCell ref="BD168:BJ168"/>
    <mergeCell ref="BK168:BQ168"/>
    <mergeCell ref="BR168:BX168"/>
    <mergeCell ref="BY168:CE168"/>
    <mergeCell ref="E168:F168"/>
    <mergeCell ref="G168:S168"/>
    <mergeCell ref="AI168:AO168"/>
    <mergeCell ref="AP168:AV168"/>
    <mergeCell ref="T168:AH168"/>
    <mergeCell ref="T169:AH169"/>
    <mergeCell ref="CF168:CJ168"/>
    <mergeCell ref="E167:F167"/>
    <mergeCell ref="G167:S167"/>
    <mergeCell ref="AI167:AO167"/>
    <mergeCell ref="AP167:AV167"/>
    <mergeCell ref="AW167:BC167"/>
    <mergeCell ref="BD167:BJ167"/>
    <mergeCell ref="BK167:BQ167"/>
    <mergeCell ref="BR167:BX167"/>
    <mergeCell ref="BY167:CE167"/>
    <mergeCell ref="CK167:CN167"/>
    <mergeCell ref="AW166:BC166"/>
    <mergeCell ref="BD166:BJ166"/>
    <mergeCell ref="BK166:BQ166"/>
    <mergeCell ref="BR166:BX166"/>
    <mergeCell ref="BY166:CE166"/>
    <mergeCell ref="E166:F166"/>
    <mergeCell ref="G166:S166"/>
    <mergeCell ref="AI166:AO166"/>
    <mergeCell ref="AP166:AV166"/>
    <mergeCell ref="T166:AH166"/>
    <mergeCell ref="T167:AH167"/>
    <mergeCell ref="CF166:CJ166"/>
    <mergeCell ref="E165:F165"/>
    <mergeCell ref="G165:S165"/>
    <mergeCell ref="AI165:AO165"/>
    <mergeCell ref="AP165:AV165"/>
    <mergeCell ref="AW165:BC165"/>
    <mergeCell ref="BD165:BJ165"/>
    <mergeCell ref="BK165:BQ165"/>
    <mergeCell ref="BR165:BX165"/>
    <mergeCell ref="BY165:CE165"/>
    <mergeCell ref="CK165:CN165"/>
    <mergeCell ref="AW164:BC164"/>
    <mergeCell ref="BD164:BJ164"/>
    <mergeCell ref="BK164:BQ164"/>
    <mergeCell ref="BR164:BX164"/>
    <mergeCell ref="BY164:CE164"/>
    <mergeCell ref="E164:F164"/>
    <mergeCell ref="G164:S164"/>
    <mergeCell ref="AI164:AO164"/>
    <mergeCell ref="AP164:AV164"/>
    <mergeCell ref="T164:AH164"/>
    <mergeCell ref="T165:AH165"/>
    <mergeCell ref="CF164:CJ164"/>
    <mergeCell ref="E163:F163"/>
    <mergeCell ref="G163:S163"/>
    <mergeCell ref="AI163:AO163"/>
    <mergeCell ref="AP163:AV163"/>
    <mergeCell ref="AW163:BC163"/>
    <mergeCell ref="BD163:BJ163"/>
    <mergeCell ref="BK163:BQ163"/>
    <mergeCell ref="BR163:BX163"/>
    <mergeCell ref="BY163:CE163"/>
    <mergeCell ref="CK163:CN163"/>
    <mergeCell ref="AW162:BC162"/>
    <mergeCell ref="BD162:BJ162"/>
    <mergeCell ref="BK162:BQ162"/>
    <mergeCell ref="BR162:BX162"/>
    <mergeCell ref="BY162:CE162"/>
    <mergeCell ref="E162:F162"/>
    <mergeCell ref="G162:S162"/>
    <mergeCell ref="AI162:AO162"/>
    <mergeCell ref="AP162:AV162"/>
    <mergeCell ref="AP158:AV158"/>
    <mergeCell ref="CF161:CJ161"/>
    <mergeCell ref="CF162:CJ162"/>
    <mergeCell ref="CK160:CN160"/>
    <mergeCell ref="E161:F161"/>
    <mergeCell ref="G161:S161"/>
    <mergeCell ref="AI161:AO161"/>
    <mergeCell ref="AP161:AV161"/>
    <mergeCell ref="AW161:BC161"/>
    <mergeCell ref="BD161:BJ161"/>
    <mergeCell ref="BK161:BQ161"/>
    <mergeCell ref="BR161:BX161"/>
    <mergeCell ref="BY161:CE161"/>
    <mergeCell ref="CK161:CN161"/>
    <mergeCell ref="AW160:BC160"/>
    <mergeCell ref="BD160:BJ160"/>
    <mergeCell ref="BK160:BQ160"/>
    <mergeCell ref="BR160:BX160"/>
    <mergeCell ref="BY160:CE160"/>
    <mergeCell ref="E160:F160"/>
    <mergeCell ref="G160:S160"/>
    <mergeCell ref="AI160:AO160"/>
    <mergeCell ref="AP160:AV160"/>
    <mergeCell ref="CK162:CN162"/>
    <mergeCell ref="CK157:CN157"/>
    <mergeCell ref="AW156:BC156"/>
    <mergeCell ref="BD156:BJ156"/>
    <mergeCell ref="BK156:BQ156"/>
    <mergeCell ref="BR156:BX156"/>
    <mergeCell ref="BY156:CE156"/>
    <mergeCell ref="E156:F156"/>
    <mergeCell ref="G156:S156"/>
    <mergeCell ref="AI156:AO156"/>
    <mergeCell ref="AP156:AV156"/>
    <mergeCell ref="CF156:CJ156"/>
    <mergeCell ref="CF159:CJ159"/>
    <mergeCell ref="CF160:CJ160"/>
    <mergeCell ref="CK158:CN158"/>
    <mergeCell ref="E159:F159"/>
    <mergeCell ref="G159:S159"/>
    <mergeCell ref="AI159:AO159"/>
    <mergeCell ref="AP159:AV159"/>
    <mergeCell ref="AW159:BC159"/>
    <mergeCell ref="BD159:BJ159"/>
    <mergeCell ref="BK159:BQ159"/>
    <mergeCell ref="BR159:BX159"/>
    <mergeCell ref="BY159:CE159"/>
    <mergeCell ref="CK159:CN159"/>
    <mergeCell ref="AW158:BC158"/>
    <mergeCell ref="BD158:BJ158"/>
    <mergeCell ref="BK158:BQ158"/>
    <mergeCell ref="BR158:BX158"/>
    <mergeCell ref="BY158:CE158"/>
    <mergeCell ref="E158:F158"/>
    <mergeCell ref="G158:S158"/>
    <mergeCell ref="AI158:AO158"/>
    <mergeCell ref="E154:F154"/>
    <mergeCell ref="G154:S154"/>
    <mergeCell ref="AI154:AO154"/>
    <mergeCell ref="AP154:AV154"/>
    <mergeCell ref="CF154:CJ154"/>
    <mergeCell ref="E157:F157"/>
    <mergeCell ref="G157:S157"/>
    <mergeCell ref="AI157:AO157"/>
    <mergeCell ref="AP157:AV157"/>
    <mergeCell ref="AW157:BC157"/>
    <mergeCell ref="BD157:BJ157"/>
    <mergeCell ref="BK157:BQ157"/>
    <mergeCell ref="BR157:BX157"/>
    <mergeCell ref="BY157:CE157"/>
    <mergeCell ref="E132:F132"/>
    <mergeCell ref="G132:S132"/>
    <mergeCell ref="T132:AH132"/>
    <mergeCell ref="AI132:AO132"/>
    <mergeCell ref="AP132:AV132"/>
    <mergeCell ref="E133:F133"/>
    <mergeCell ref="G133:S133"/>
    <mergeCell ref="T133:AH133"/>
    <mergeCell ref="E155:F155"/>
    <mergeCell ref="G155:S155"/>
    <mergeCell ref="T135:AH135"/>
    <mergeCell ref="AI155:AO155"/>
    <mergeCell ref="AP155:AV155"/>
    <mergeCell ref="AW155:BC155"/>
    <mergeCell ref="BD155:BJ155"/>
    <mergeCell ref="BK155:BQ155"/>
    <mergeCell ref="BR155:BX155"/>
    <mergeCell ref="T153:AH153"/>
    <mergeCell ref="E128:F128"/>
    <mergeCell ref="G128:S128"/>
    <mergeCell ref="T128:AH128"/>
    <mergeCell ref="AI128:AO128"/>
    <mergeCell ref="AP128:AV128"/>
    <mergeCell ref="E129:F129"/>
    <mergeCell ref="G129:S129"/>
    <mergeCell ref="AI129:AO129"/>
    <mergeCell ref="BD128:BJ128"/>
    <mergeCell ref="BK128:BQ128"/>
    <mergeCell ref="BR128:BX128"/>
    <mergeCell ref="T147:AH147"/>
    <mergeCell ref="T148:AH148"/>
    <mergeCell ref="T149:AH149"/>
    <mergeCell ref="T150:AH150"/>
    <mergeCell ref="T151:AH151"/>
    <mergeCell ref="T152:AH152"/>
    <mergeCell ref="G142:S142"/>
    <mergeCell ref="E143:F143"/>
    <mergeCell ref="G143:S143"/>
    <mergeCell ref="E144:F144"/>
    <mergeCell ref="G144:S144"/>
    <mergeCell ref="E145:F145"/>
    <mergeCell ref="G145:S145"/>
    <mergeCell ref="E146:F146"/>
    <mergeCell ref="G146:S146"/>
    <mergeCell ref="E147:F147"/>
    <mergeCell ref="G147:S147"/>
    <mergeCell ref="E148:F148"/>
    <mergeCell ref="G148:S148"/>
    <mergeCell ref="E149:F149"/>
    <mergeCell ref="G149:S149"/>
    <mergeCell ref="AP131:AV131"/>
    <mergeCell ref="AW131:BC131"/>
    <mergeCell ref="BD131:BJ131"/>
    <mergeCell ref="BK131:BQ131"/>
    <mergeCell ref="BR131:BX131"/>
    <mergeCell ref="BY131:CE131"/>
    <mergeCell ref="CK131:CN131"/>
    <mergeCell ref="AW130:BC130"/>
    <mergeCell ref="BD130:BJ130"/>
    <mergeCell ref="BK130:BQ130"/>
    <mergeCell ref="BR130:BX130"/>
    <mergeCell ref="BY130:CE130"/>
    <mergeCell ref="E130:F130"/>
    <mergeCell ref="G130:S130"/>
    <mergeCell ref="AI130:AO130"/>
    <mergeCell ref="AP130:AV130"/>
    <mergeCell ref="AW154:BC154"/>
    <mergeCell ref="BD154:BJ154"/>
    <mergeCell ref="BK154:BQ154"/>
    <mergeCell ref="BR154:BX154"/>
    <mergeCell ref="T134:AH134"/>
    <mergeCell ref="T136:AH136"/>
    <mergeCell ref="T137:AH137"/>
    <mergeCell ref="T138:AH138"/>
    <mergeCell ref="T139:AH139"/>
    <mergeCell ref="T140:AH140"/>
    <mergeCell ref="T141:AH141"/>
    <mergeCell ref="T142:AH142"/>
    <mergeCell ref="T143:AH143"/>
    <mergeCell ref="T144:AH144"/>
    <mergeCell ref="T145:AH145"/>
    <mergeCell ref="BY154:CE154"/>
    <mergeCell ref="AV238:CN239"/>
    <mergeCell ref="CK128:CN128"/>
    <mergeCell ref="AV234:BE234"/>
    <mergeCell ref="AV235:BE235"/>
    <mergeCell ref="AV230:BE230"/>
    <mergeCell ref="AV231:BE231"/>
    <mergeCell ref="AV221:BE221"/>
    <mergeCell ref="AV223:BE223"/>
    <mergeCell ref="AV224:BE224"/>
    <mergeCell ref="AV225:BE225"/>
    <mergeCell ref="AV226:BE226"/>
    <mergeCell ref="AV232:BE232"/>
    <mergeCell ref="AV233:BE233"/>
    <mergeCell ref="AV227:BE227"/>
    <mergeCell ref="AV228:BE228"/>
    <mergeCell ref="AV229:BE229"/>
    <mergeCell ref="BT227:CN227"/>
    <mergeCell ref="CE195:CM198"/>
    <mergeCell ref="AV216:CN217"/>
    <mergeCell ref="CK132:CN132"/>
    <mergeCell ref="CF155:CJ155"/>
    <mergeCell ref="CK154:CN154"/>
    <mergeCell ref="CF157:CJ157"/>
    <mergeCell ref="CF158:CJ158"/>
    <mergeCell ref="CK156:CN156"/>
    <mergeCell ref="BD132:BJ132"/>
    <mergeCell ref="BK132:BQ132"/>
    <mergeCell ref="BR132:BX132"/>
    <mergeCell ref="BT223:CN223"/>
    <mergeCell ref="BT224:CN224"/>
    <mergeCell ref="BT225:CN225"/>
    <mergeCell ref="BT226:CN226"/>
    <mergeCell ref="AV240:BL240"/>
    <mergeCell ref="AV241:BF242"/>
    <mergeCell ref="D254:E259"/>
    <mergeCell ref="F254:H259"/>
    <mergeCell ref="I254:J259"/>
    <mergeCell ref="BV195:CD198"/>
    <mergeCell ref="R232:AI233"/>
    <mergeCell ref="R234:AI235"/>
    <mergeCell ref="CK127:CN127"/>
    <mergeCell ref="AW126:BC126"/>
    <mergeCell ref="R230:AI231"/>
    <mergeCell ref="BT218:CN220"/>
    <mergeCell ref="BT230:CN230"/>
    <mergeCell ref="BT231:CN231"/>
    <mergeCell ref="BT232:CN232"/>
    <mergeCell ref="BT233:CN233"/>
    <mergeCell ref="BT234:CN234"/>
    <mergeCell ref="BT235:CN235"/>
    <mergeCell ref="AV218:BS218"/>
    <mergeCell ref="BF219:BS220"/>
    <mergeCell ref="BF221:BS221"/>
    <mergeCell ref="BF226:BS226"/>
    <mergeCell ref="BF227:BS227"/>
    <mergeCell ref="BF228:BS228"/>
    <mergeCell ref="BF229:BS229"/>
    <mergeCell ref="BF230:BS230"/>
    <mergeCell ref="BF231:BS231"/>
    <mergeCell ref="BF232:BS232"/>
    <mergeCell ref="BF233:BS233"/>
    <mergeCell ref="BF234:BS234"/>
    <mergeCell ref="BF235:BS235"/>
    <mergeCell ref="BT221:CN221"/>
    <mergeCell ref="H108:AV108"/>
    <mergeCell ref="H109:AV109"/>
    <mergeCell ref="BD210:BK211"/>
    <mergeCell ref="BL210:BS211"/>
    <mergeCell ref="BT210:CA211"/>
    <mergeCell ref="AW201:CK201"/>
    <mergeCell ref="AV204:BL205"/>
    <mergeCell ref="AP129:AV129"/>
    <mergeCell ref="AW129:BC129"/>
    <mergeCell ref="BD129:BJ129"/>
    <mergeCell ref="BK129:BQ129"/>
    <mergeCell ref="BR129:BX129"/>
    <mergeCell ref="BY129:CE129"/>
    <mergeCell ref="T130:AH130"/>
    <mergeCell ref="AW199:BD200"/>
    <mergeCell ref="BE199:BL200"/>
    <mergeCell ref="BV199:CD200"/>
    <mergeCell ref="CE199:CM200"/>
    <mergeCell ref="AW197:BD198"/>
    <mergeCell ref="BE197:BL198"/>
    <mergeCell ref="CA188:CM188"/>
    <mergeCell ref="CA183:CM184"/>
    <mergeCell ref="CA187:CM187"/>
    <mergeCell ref="AW195:BL196"/>
    <mergeCell ref="T129:AH129"/>
    <mergeCell ref="AI133:AO133"/>
    <mergeCell ref="E122:AW123"/>
    <mergeCell ref="E124:F125"/>
    <mergeCell ref="G124:S125"/>
    <mergeCell ref="T124:AH125"/>
    <mergeCell ref="AI124:AO125"/>
    <mergeCell ref="AP124:AV125"/>
    <mergeCell ref="E114:G114"/>
    <mergeCell ref="E115:G115"/>
    <mergeCell ref="E110:G110"/>
    <mergeCell ref="E113:G113"/>
    <mergeCell ref="H110:AV110"/>
    <mergeCell ref="H113:AV113"/>
    <mergeCell ref="H114:AV114"/>
    <mergeCell ref="H115:AV115"/>
    <mergeCell ref="H116:AV116"/>
    <mergeCell ref="CK126:CN126"/>
    <mergeCell ref="BD126:BJ126"/>
    <mergeCell ref="BK126:BQ126"/>
    <mergeCell ref="BR126:BX126"/>
    <mergeCell ref="AV219:BE220"/>
    <mergeCell ref="BT228:CN228"/>
    <mergeCell ref="BT229:CN229"/>
    <mergeCell ref="BT222:CN222"/>
    <mergeCell ref="BY155:CE155"/>
    <mergeCell ref="CK155:CN155"/>
    <mergeCell ref="AW124:BC125"/>
    <mergeCell ref="E126:F126"/>
    <mergeCell ref="G126:S126"/>
    <mergeCell ref="T126:AH126"/>
    <mergeCell ref="AI126:AO126"/>
    <mergeCell ref="AP126:AV126"/>
    <mergeCell ref="BD124:BJ125"/>
    <mergeCell ref="BK124:BQ125"/>
    <mergeCell ref="E127:F127"/>
    <mergeCell ref="G127:S127"/>
    <mergeCell ref="BD127:BJ127"/>
    <mergeCell ref="BK127:BQ127"/>
    <mergeCell ref="AI131:AO131"/>
    <mergeCell ref="A4:CN5"/>
    <mergeCell ref="A22:CN23"/>
    <mergeCell ref="AX28:BI28"/>
    <mergeCell ref="BM28:CB31"/>
    <mergeCell ref="D25:R26"/>
    <mergeCell ref="AV25:BJ26"/>
    <mergeCell ref="E96:G96"/>
    <mergeCell ref="H105:AV105"/>
    <mergeCell ref="H106:AV106"/>
    <mergeCell ref="H107:AV107"/>
    <mergeCell ref="AW105:CN105"/>
    <mergeCell ref="AW106:CN106"/>
    <mergeCell ref="AW107:CN107"/>
    <mergeCell ref="BD54:CE54"/>
    <mergeCell ref="BD55:CE55"/>
    <mergeCell ref="G20:Q20"/>
    <mergeCell ref="S20:AB20"/>
    <mergeCell ref="G14:Q14"/>
    <mergeCell ref="S14:AB14"/>
    <mergeCell ref="G16:Q16"/>
    <mergeCell ref="S16:AB16"/>
    <mergeCell ref="G18:Q18"/>
    <mergeCell ref="E97:G97"/>
    <mergeCell ref="E94:G94"/>
    <mergeCell ref="E95:G95"/>
    <mergeCell ref="E92:G92"/>
    <mergeCell ref="E93:G93"/>
    <mergeCell ref="E102:G102"/>
    <mergeCell ref="E98:G98"/>
    <mergeCell ref="E99:G99"/>
    <mergeCell ref="E106:G106"/>
    <mergeCell ref="E107:G107"/>
    <mergeCell ref="S18:AB18"/>
    <mergeCell ref="G8:Q8"/>
    <mergeCell ref="S8:AB8"/>
    <mergeCell ref="G10:Q10"/>
    <mergeCell ref="S10:AB10"/>
    <mergeCell ref="G12:Q12"/>
    <mergeCell ref="S12:AB12"/>
    <mergeCell ref="AX35:BI35"/>
    <mergeCell ref="AX39:BI39"/>
    <mergeCell ref="BM39:CB42"/>
    <mergeCell ref="D49:CN50"/>
    <mergeCell ref="AV363:BZ363"/>
    <mergeCell ref="AV357:BZ358"/>
    <mergeCell ref="D357:AH358"/>
    <mergeCell ref="E90:G90"/>
    <mergeCell ref="E91:G91"/>
    <mergeCell ref="E88:G88"/>
    <mergeCell ref="E89:G89"/>
    <mergeCell ref="AM347:AT347"/>
    <mergeCell ref="W353:AD353"/>
    <mergeCell ref="W354:AD354"/>
    <mergeCell ref="BL359:BO360"/>
    <mergeCell ref="BZ359:CC360"/>
    <mergeCell ref="E87:G87"/>
    <mergeCell ref="BL361:BO362"/>
    <mergeCell ref="BZ361:CC362"/>
    <mergeCell ref="AV330:BK331"/>
    <mergeCell ref="AE353:AL353"/>
    <mergeCell ref="BY126:CE126"/>
    <mergeCell ref="BR124:BX125"/>
    <mergeCell ref="BY124:CE125"/>
    <mergeCell ref="CK125:CN125"/>
    <mergeCell ref="AX54:BC54"/>
    <mergeCell ref="AL326:AT326"/>
    <mergeCell ref="D305:AT306"/>
    <mergeCell ref="D308:P309"/>
    <mergeCell ref="D334:L334"/>
    <mergeCell ref="D332:L333"/>
    <mergeCell ref="D335:L335"/>
    <mergeCell ref="D336:L336"/>
    <mergeCell ref="AI337:AL337"/>
    <mergeCell ref="AI338:AL338"/>
    <mergeCell ref="AI339:AL339"/>
    <mergeCell ref="D338:L338"/>
    <mergeCell ref="AQ336:AT336"/>
    <mergeCell ref="AQ337:AT337"/>
    <mergeCell ref="AQ338:AT338"/>
    <mergeCell ref="D339:L339"/>
    <mergeCell ref="AM334:AP334"/>
    <mergeCell ref="AM335:AP335"/>
    <mergeCell ref="AM336:AP336"/>
    <mergeCell ref="U332:X333"/>
    <mergeCell ref="Y332:AA333"/>
    <mergeCell ref="E108:G108"/>
    <mergeCell ref="H98:AV98"/>
    <mergeCell ref="H99:AV99"/>
    <mergeCell ref="H88:AV88"/>
    <mergeCell ref="H89:AV89"/>
    <mergeCell ref="H90:AV90"/>
    <mergeCell ref="H91:AV91"/>
    <mergeCell ref="H92:AV92"/>
    <mergeCell ref="H93:AV93"/>
    <mergeCell ref="H94:AV94"/>
    <mergeCell ref="H95:AV95"/>
    <mergeCell ref="E85:G86"/>
    <mergeCell ref="H96:AV96"/>
    <mergeCell ref="AX55:BC55"/>
    <mergeCell ref="H85:AV86"/>
    <mergeCell ref="D82:CN83"/>
    <mergeCell ref="H87:AV87"/>
    <mergeCell ref="EH343:EK343"/>
    <mergeCell ref="EH305:EJ305"/>
    <mergeCell ref="EM343:EP343"/>
    <mergeCell ref="W344:AD345"/>
    <mergeCell ref="AE344:AL345"/>
    <mergeCell ref="AM344:AT345"/>
    <mergeCell ref="W346:AD346"/>
    <mergeCell ref="AE346:AL346"/>
    <mergeCell ref="AM346:AT346"/>
    <mergeCell ref="U338:X338"/>
    <mergeCell ref="U339:X339"/>
    <mergeCell ref="V221:AG221"/>
    <mergeCell ref="AH221:AT221"/>
    <mergeCell ref="D223:U223"/>
    <mergeCell ref="V223:AG223"/>
    <mergeCell ref="AH223:AT223"/>
    <mergeCell ref="D224:U224"/>
    <mergeCell ref="V224:AG224"/>
    <mergeCell ref="AH224:AT224"/>
    <mergeCell ref="D222:U222"/>
    <mergeCell ref="V222:AG222"/>
    <mergeCell ref="AH222:AT222"/>
    <mergeCell ref="AV222:BE222"/>
    <mergeCell ref="BF222:BS222"/>
    <mergeCell ref="AP133:AV133"/>
    <mergeCell ref="AW133:BC133"/>
    <mergeCell ref="H100:AV100"/>
    <mergeCell ref="H101:AV101"/>
    <mergeCell ref="H102:AV102"/>
    <mergeCell ref="H103:AV103"/>
    <mergeCell ref="H104:AV104"/>
    <mergeCell ref="AW102:CN102"/>
    <mergeCell ref="H97:AV97"/>
    <mergeCell ref="E103:G103"/>
    <mergeCell ref="E100:G100"/>
    <mergeCell ref="E101:G101"/>
    <mergeCell ref="AB319:AK319"/>
    <mergeCell ref="AB320:AK320"/>
    <mergeCell ref="AB321:AK321"/>
    <mergeCell ref="AB322:AK322"/>
    <mergeCell ref="AB323:AK323"/>
    <mergeCell ref="AB324:AK324"/>
    <mergeCell ref="M332:P333"/>
    <mergeCell ref="AW103:CN103"/>
    <mergeCell ref="AW104:CN104"/>
    <mergeCell ref="BD133:BJ133"/>
    <mergeCell ref="BK133:BQ133"/>
    <mergeCell ref="AW108:CN108"/>
    <mergeCell ref="T127:AH127"/>
    <mergeCell ref="BR127:BX127"/>
    <mergeCell ref="BY127:CE127"/>
    <mergeCell ref="E109:G109"/>
    <mergeCell ref="E104:G104"/>
    <mergeCell ref="E105:G105"/>
    <mergeCell ref="AI127:AO127"/>
    <mergeCell ref="AP127:AV127"/>
    <mergeCell ref="AW127:BC127"/>
    <mergeCell ref="E116:G116"/>
    <mergeCell ref="D321:P321"/>
    <mergeCell ref="D322:P322"/>
    <mergeCell ref="D323:P323"/>
    <mergeCell ref="D324:P324"/>
    <mergeCell ref="D325:P325"/>
    <mergeCell ref="D327:P327"/>
    <mergeCell ref="D359:Q360"/>
    <mergeCell ref="D379:V379"/>
    <mergeCell ref="D380:V380"/>
    <mergeCell ref="D381:V381"/>
    <mergeCell ref="D382:V382"/>
    <mergeCell ref="AV333:BK333"/>
    <mergeCell ref="AE347:AL347"/>
    <mergeCell ref="AE348:AL348"/>
    <mergeCell ref="AM348:AT348"/>
    <mergeCell ref="AE349:AL349"/>
    <mergeCell ref="AM349:AT349"/>
    <mergeCell ref="W348:AD348"/>
    <mergeCell ref="W349:AD349"/>
    <mergeCell ref="M335:P335"/>
    <mergeCell ref="M336:P336"/>
    <mergeCell ref="M334:P334"/>
    <mergeCell ref="Q337:T337"/>
    <mergeCell ref="Q338:T338"/>
    <mergeCell ref="Q339:T339"/>
    <mergeCell ref="U336:X336"/>
    <mergeCell ref="U337:X337"/>
    <mergeCell ref="AM353:AT353"/>
    <mergeCell ref="AE354:AL354"/>
    <mergeCell ref="AM354:AT354"/>
    <mergeCell ref="W347:AD347"/>
    <mergeCell ref="D367:Q367"/>
    <mergeCell ref="CC406:CH406"/>
    <mergeCell ref="AA401:AF401"/>
    <mergeCell ref="AA402:AF402"/>
    <mergeCell ref="AA403:AF403"/>
    <mergeCell ref="W350:AD350"/>
    <mergeCell ref="D344:V345"/>
    <mergeCell ref="D346:V346"/>
    <mergeCell ref="D347:V347"/>
    <mergeCell ref="M337:P337"/>
    <mergeCell ref="M338:P338"/>
    <mergeCell ref="M339:P339"/>
    <mergeCell ref="D383:V383"/>
    <mergeCell ref="D384:AT384"/>
    <mergeCell ref="D363:AT363"/>
    <mergeCell ref="D361:Q362"/>
    <mergeCell ref="R359:AE360"/>
    <mergeCell ref="R361:AE362"/>
    <mergeCell ref="AF359:AT360"/>
    <mergeCell ref="AF361:AT362"/>
    <mergeCell ref="AV359:BK360"/>
    <mergeCell ref="BQ391:BV391"/>
    <mergeCell ref="BQ392:BV392"/>
    <mergeCell ref="BQ393:BV393"/>
    <mergeCell ref="BQ394:BV394"/>
    <mergeCell ref="BQ395:BV395"/>
    <mergeCell ref="CC397:CH397"/>
    <mergeCell ref="D401:T401"/>
    <mergeCell ref="D402:T402"/>
    <mergeCell ref="D403:T403"/>
    <mergeCell ref="D404:T404"/>
    <mergeCell ref="D365:AT366"/>
    <mergeCell ref="AB339:AD339"/>
    <mergeCell ref="D405:T405"/>
    <mergeCell ref="AE350:AL350"/>
    <mergeCell ref="AM350:AT350"/>
    <mergeCell ref="CF334:CK334"/>
    <mergeCell ref="BW333:CC333"/>
    <mergeCell ref="BW335:CC335"/>
    <mergeCell ref="CF336:CK336"/>
    <mergeCell ref="BW337:CC337"/>
    <mergeCell ref="CF338:CK338"/>
    <mergeCell ref="AV335:BK335"/>
    <mergeCell ref="AV336:BK336"/>
    <mergeCell ref="BL335:BT335"/>
    <mergeCell ref="BL336:BT336"/>
    <mergeCell ref="AV337:BK337"/>
    <mergeCell ref="BL337:BT337"/>
    <mergeCell ref="AV338:BK338"/>
    <mergeCell ref="BL338:BT338"/>
    <mergeCell ref="AV339:BK339"/>
    <mergeCell ref="BL339:BT339"/>
    <mergeCell ref="Y336:AA336"/>
    <mergeCell ref="U334:X334"/>
    <mergeCell ref="U335:X335"/>
    <mergeCell ref="Y334:AA334"/>
    <mergeCell ref="CC405:CH405"/>
    <mergeCell ref="D393:T393"/>
    <mergeCell ref="AA404:AF404"/>
    <mergeCell ref="AE332:AH333"/>
    <mergeCell ref="AE334:AH334"/>
    <mergeCell ref="AE335:AH335"/>
    <mergeCell ref="BL332:BT332"/>
    <mergeCell ref="AS405:AX405"/>
    <mergeCell ref="BL333:BT333"/>
    <mergeCell ref="D406:T406"/>
    <mergeCell ref="D407:T407"/>
    <mergeCell ref="D408:T408"/>
    <mergeCell ref="D409:T409"/>
    <mergeCell ref="AG408:AL408"/>
    <mergeCell ref="AG409:AL409"/>
    <mergeCell ref="BQ408:BV408"/>
    <mergeCell ref="BS415:BU415"/>
    <mergeCell ref="BS416:BU416"/>
    <mergeCell ref="BS417:BU417"/>
    <mergeCell ref="BS418:BU418"/>
    <mergeCell ref="T414:X416"/>
    <mergeCell ref="Y414:AB416"/>
    <mergeCell ref="AC414:AF416"/>
    <mergeCell ref="AG414:AJ416"/>
    <mergeCell ref="AK414:AO416"/>
    <mergeCell ref="AP414:AT416"/>
    <mergeCell ref="AV412:CN413"/>
    <mergeCell ref="D412:AT413"/>
    <mergeCell ref="BE409:BJ409"/>
    <mergeCell ref="CC408:CH408"/>
    <mergeCell ref="CC409:CH409"/>
    <mergeCell ref="D410:CN410"/>
    <mergeCell ref="BV417:CA417"/>
    <mergeCell ref="U407:Z407"/>
    <mergeCell ref="D417:N417"/>
    <mergeCell ref="D418:N418"/>
    <mergeCell ref="CB416:CE416"/>
    <mergeCell ref="CB417:CE417"/>
    <mergeCell ref="CB418:CE418"/>
    <mergeCell ref="CF417:CK417"/>
    <mergeCell ref="CF418:CK418"/>
    <mergeCell ref="O419:S419"/>
    <mergeCell ref="BM414:BR414"/>
    <mergeCell ref="BM415:BR415"/>
    <mergeCell ref="BM416:BR416"/>
    <mergeCell ref="T418:X418"/>
    <mergeCell ref="T419:X419"/>
    <mergeCell ref="AA409:AF409"/>
    <mergeCell ref="AG406:AL406"/>
    <mergeCell ref="U405:Z405"/>
    <mergeCell ref="U406:Z406"/>
    <mergeCell ref="AG425:AT425"/>
    <mergeCell ref="AG426:AM427"/>
    <mergeCell ref="AN426:AT427"/>
    <mergeCell ref="CI408:CN408"/>
    <mergeCell ref="CF415:CK415"/>
    <mergeCell ref="CL419:CN419"/>
    <mergeCell ref="CB419:CE419"/>
    <mergeCell ref="BK408:BP408"/>
    <mergeCell ref="AG405:AL405"/>
    <mergeCell ref="T417:X417"/>
    <mergeCell ref="BK409:BP409"/>
    <mergeCell ref="BQ409:BV409"/>
    <mergeCell ref="AS406:AX406"/>
    <mergeCell ref="BM419:BR419"/>
    <mergeCell ref="AG417:AJ417"/>
    <mergeCell ref="Y418:AB418"/>
    <mergeCell ref="AC418:AF418"/>
    <mergeCell ref="AG418:AJ418"/>
    <mergeCell ref="Y419:AB419"/>
    <mergeCell ref="BV418:CA418"/>
    <mergeCell ref="U408:Z408"/>
    <mergeCell ref="U409:Z409"/>
    <mergeCell ref="BW455:CE455"/>
    <mergeCell ref="CF455:CN455"/>
    <mergeCell ref="AV472:BU477"/>
    <mergeCell ref="CF449:CN449"/>
    <mergeCell ref="CF444:CN445"/>
    <mergeCell ref="BW446:CE446"/>
    <mergeCell ref="CF446:CN446"/>
    <mergeCell ref="BW447:CE447"/>
    <mergeCell ref="CF447:CN447"/>
    <mergeCell ref="BW448:CE448"/>
    <mergeCell ref="CF448:CN448"/>
    <mergeCell ref="BW450:CE450"/>
    <mergeCell ref="CF450:CN450"/>
    <mergeCell ref="AV501:BS502"/>
    <mergeCell ref="AV504:BS504"/>
    <mergeCell ref="AV505:BS505"/>
    <mergeCell ref="AV506:BS506"/>
    <mergeCell ref="BA496:BE496"/>
    <mergeCell ref="CG505:CN505"/>
    <mergeCell ref="AV464:CN464"/>
    <mergeCell ref="AV482:BU482"/>
    <mergeCell ref="BZ494:CD494"/>
    <mergeCell ref="CE494:CI494"/>
    <mergeCell ref="CJ494:CN494"/>
    <mergeCell ref="BF495:BJ495"/>
    <mergeCell ref="BK495:BO495"/>
    <mergeCell ref="BP495:BT495"/>
    <mergeCell ref="BU495:BY495"/>
    <mergeCell ref="BZ495:CD495"/>
    <mergeCell ref="CE495:CI495"/>
    <mergeCell ref="CJ495:CN495"/>
    <mergeCell ref="BF496:BJ496"/>
    <mergeCell ref="CD514:CN514"/>
    <mergeCell ref="CD515:CN515"/>
    <mergeCell ref="CD516:CN516"/>
    <mergeCell ref="CD517:CN517"/>
    <mergeCell ref="CG506:CN506"/>
    <mergeCell ref="CG507:CN507"/>
    <mergeCell ref="AV508:CN508"/>
    <mergeCell ref="BT531:CN531"/>
    <mergeCell ref="AV519:CC519"/>
    <mergeCell ref="AV520:CC520"/>
    <mergeCell ref="AV521:CC521"/>
    <mergeCell ref="CD521:CN521"/>
    <mergeCell ref="AV518:CC518"/>
    <mergeCell ref="CG504:CN504"/>
    <mergeCell ref="AV499:CN500"/>
    <mergeCell ref="EH583:EJ583"/>
    <mergeCell ref="BF538:BL538"/>
    <mergeCell ref="BM538:BS538"/>
    <mergeCell ref="BT538:CN538"/>
    <mergeCell ref="BF539:BL539"/>
    <mergeCell ref="BM539:BS539"/>
    <mergeCell ref="BT539:CN539"/>
    <mergeCell ref="BF540:BL540"/>
    <mergeCell ref="BM540:BS540"/>
    <mergeCell ref="BT540:CN540"/>
    <mergeCell ref="BD571:BK571"/>
    <mergeCell ref="BL571:BS571"/>
    <mergeCell ref="AV538:BE538"/>
    <mergeCell ref="EI542:EL542"/>
    <mergeCell ref="BT504:CF504"/>
    <mergeCell ref="BT505:CF505"/>
    <mergeCell ref="BT506:CF506"/>
    <mergeCell ref="BT507:CF507"/>
    <mergeCell ref="AV514:CC514"/>
    <mergeCell ref="AV515:CC515"/>
    <mergeCell ref="BN566:BR566"/>
    <mergeCell ref="BS566:BW566"/>
    <mergeCell ref="BF534:BL534"/>
    <mergeCell ref="CD518:CN518"/>
    <mergeCell ref="CD519:CN519"/>
    <mergeCell ref="CD520:CN520"/>
    <mergeCell ref="CL566:CN566"/>
    <mergeCell ref="BX567:CB567"/>
    <mergeCell ref="CC567:CF567"/>
    <mergeCell ref="CG567:CK567"/>
    <mergeCell ref="CL567:CN567"/>
    <mergeCell ref="CG566:CK566"/>
    <mergeCell ref="BM541:BS541"/>
    <mergeCell ref="BT541:CN541"/>
    <mergeCell ref="D559:CN560"/>
    <mergeCell ref="BS567:BW567"/>
    <mergeCell ref="BX564:CF565"/>
    <mergeCell ref="AM547:AP547"/>
    <mergeCell ref="D548:N548"/>
    <mergeCell ref="D546:N547"/>
    <mergeCell ref="W546:AD546"/>
    <mergeCell ref="Y554:AC554"/>
    <mergeCell ref="AD554:AH554"/>
    <mergeCell ref="AI554:AN554"/>
    <mergeCell ref="AO554:AT554"/>
    <mergeCell ref="O553:X553"/>
    <mergeCell ref="D508:AT508"/>
    <mergeCell ref="D536:U536"/>
    <mergeCell ref="BF532:BL532"/>
    <mergeCell ref="D572:V573"/>
    <mergeCell ref="W572:AO573"/>
    <mergeCell ref="D564:V565"/>
    <mergeCell ref="W564:AH565"/>
    <mergeCell ref="AV566:AY566"/>
    <mergeCell ref="AZ566:BC566"/>
    <mergeCell ref="AV567:AY567"/>
    <mergeCell ref="AZ567:BC567"/>
    <mergeCell ref="BD564:BM565"/>
    <mergeCell ref="BD566:BH566"/>
    <mergeCell ref="BI566:BM566"/>
    <mergeCell ref="BD567:BH567"/>
    <mergeCell ref="BI567:BM567"/>
    <mergeCell ref="BN564:BW565"/>
    <mergeCell ref="AO566:AT566"/>
    <mergeCell ref="BL608:BO608"/>
    <mergeCell ref="BP608:BS608"/>
    <mergeCell ref="BT608:BW608"/>
    <mergeCell ref="D575:N575"/>
    <mergeCell ref="O575:V575"/>
    <mergeCell ref="W575:AG575"/>
    <mergeCell ref="V607:Y607"/>
    <mergeCell ref="Z607:AC607"/>
    <mergeCell ref="R608:U608"/>
    <mergeCell ref="V608:Y608"/>
    <mergeCell ref="Z608:AC608"/>
    <mergeCell ref="D607:Q607"/>
    <mergeCell ref="D608:Q608"/>
    <mergeCell ref="AA596:AJ596"/>
    <mergeCell ref="AA597:AJ597"/>
    <mergeCell ref="AD606:AF606"/>
    <mergeCell ref="AG606:AI606"/>
    <mergeCell ref="BX608:BZ608"/>
    <mergeCell ref="CA608:CC608"/>
    <mergeCell ref="CD608:CF608"/>
    <mergeCell ref="CG608:CJ608"/>
    <mergeCell ref="CK608:CN608"/>
    <mergeCell ref="BL609:BO609"/>
    <mergeCell ref="BP609:BS609"/>
    <mergeCell ref="BT609:BW609"/>
    <mergeCell ref="BX609:BZ609"/>
    <mergeCell ref="CA609:CC609"/>
    <mergeCell ref="CD609:CF609"/>
    <mergeCell ref="CG609:CJ609"/>
    <mergeCell ref="BF536:BL536"/>
    <mergeCell ref="BL607:BO607"/>
    <mergeCell ref="BP607:BS607"/>
    <mergeCell ref="BT607:BW607"/>
    <mergeCell ref="BX607:BZ607"/>
    <mergeCell ref="CA607:CC607"/>
    <mergeCell ref="CD607:CF607"/>
    <mergeCell ref="CG607:CJ607"/>
    <mergeCell ref="CK607:CN607"/>
    <mergeCell ref="BM537:BS537"/>
    <mergeCell ref="CK609:CN609"/>
    <mergeCell ref="BM536:BS536"/>
    <mergeCell ref="AP572:BH573"/>
    <mergeCell ref="BI572:BX573"/>
    <mergeCell ref="BY572:CN573"/>
    <mergeCell ref="AI564:AT565"/>
    <mergeCell ref="AV564:BC565"/>
    <mergeCell ref="AH575:AO575"/>
    <mergeCell ref="AP575:AZ575"/>
    <mergeCell ref="BA575:BH575"/>
    <mergeCell ref="CA613:CC613"/>
    <mergeCell ref="CD613:CF613"/>
    <mergeCell ref="CG613:CJ613"/>
    <mergeCell ref="CK613:CN613"/>
    <mergeCell ref="BL610:BO610"/>
    <mergeCell ref="BP610:BS610"/>
    <mergeCell ref="BT610:BW610"/>
    <mergeCell ref="BX610:BZ610"/>
    <mergeCell ref="CA610:CC610"/>
    <mergeCell ref="CD610:CF610"/>
    <mergeCell ref="CG610:CJ610"/>
    <mergeCell ref="CK610:CN610"/>
    <mergeCell ref="BL611:BO611"/>
    <mergeCell ref="BP611:BS611"/>
    <mergeCell ref="BT611:BW611"/>
    <mergeCell ref="BX611:BZ611"/>
    <mergeCell ref="CA611:CC611"/>
    <mergeCell ref="CD611:CF611"/>
    <mergeCell ref="CG611:CJ611"/>
    <mergeCell ref="CK611:CN611"/>
    <mergeCell ref="AV612:BK612"/>
    <mergeCell ref="AV613:BK613"/>
    <mergeCell ref="BL614:BO614"/>
    <mergeCell ref="BP614:BS614"/>
    <mergeCell ref="BT614:BW614"/>
    <mergeCell ref="BX614:BZ614"/>
    <mergeCell ref="CA614:CC614"/>
    <mergeCell ref="CD614:CF614"/>
    <mergeCell ref="CG614:CJ614"/>
    <mergeCell ref="CK614:CN614"/>
    <mergeCell ref="BL615:BO615"/>
    <mergeCell ref="BP615:BS615"/>
    <mergeCell ref="BT615:BW615"/>
    <mergeCell ref="BX615:BZ615"/>
    <mergeCell ref="CA615:CC615"/>
    <mergeCell ref="CD615:CF615"/>
    <mergeCell ref="CG615:CJ615"/>
    <mergeCell ref="CK615:CN615"/>
    <mergeCell ref="AV614:BK614"/>
    <mergeCell ref="AV615:BK615"/>
    <mergeCell ref="BL612:BO612"/>
    <mergeCell ref="BP612:BS612"/>
    <mergeCell ref="BT612:BW612"/>
    <mergeCell ref="BX612:BZ612"/>
    <mergeCell ref="CA612:CC612"/>
    <mergeCell ref="CD612:CF612"/>
    <mergeCell ref="CG612:CJ612"/>
    <mergeCell ref="CK612:CN612"/>
    <mergeCell ref="BL613:BO613"/>
    <mergeCell ref="BP613:BS613"/>
    <mergeCell ref="BT613:BW613"/>
    <mergeCell ref="BX613:BZ613"/>
    <mergeCell ref="CA619:CC619"/>
    <mergeCell ref="CD619:CF619"/>
    <mergeCell ref="CG619:CJ619"/>
    <mergeCell ref="CK619:CN619"/>
    <mergeCell ref="AV618:BK618"/>
    <mergeCell ref="AV619:BK619"/>
    <mergeCell ref="BL616:BO616"/>
    <mergeCell ref="BP616:BS616"/>
    <mergeCell ref="BT616:BW616"/>
    <mergeCell ref="BX616:BZ616"/>
    <mergeCell ref="CA616:CC616"/>
    <mergeCell ref="CD616:CF616"/>
    <mergeCell ref="CG616:CJ616"/>
    <mergeCell ref="CK616:CN616"/>
    <mergeCell ref="BL617:BO617"/>
    <mergeCell ref="BP617:BS617"/>
    <mergeCell ref="BT617:BW617"/>
    <mergeCell ref="BX617:BZ617"/>
    <mergeCell ref="CA617:CC617"/>
    <mergeCell ref="CD617:CF617"/>
    <mergeCell ref="CG617:CJ617"/>
    <mergeCell ref="CK617:CN617"/>
    <mergeCell ref="AV616:BK616"/>
    <mergeCell ref="AV617:BK617"/>
    <mergeCell ref="AV507:BS507"/>
    <mergeCell ref="BX645:CA645"/>
    <mergeCell ref="BP643:BW643"/>
    <mergeCell ref="BP645:BS645"/>
    <mergeCell ref="AV622:CL622"/>
    <mergeCell ref="AV639:CN639"/>
    <mergeCell ref="D340:AT340"/>
    <mergeCell ref="BL605:BS605"/>
    <mergeCell ref="BT605:CF605"/>
    <mergeCell ref="CG605:CN605"/>
    <mergeCell ref="BL606:BO606"/>
    <mergeCell ref="BP606:BS606"/>
    <mergeCell ref="BT606:BW606"/>
    <mergeCell ref="BX606:BZ606"/>
    <mergeCell ref="CA606:CC606"/>
    <mergeCell ref="AV607:BK607"/>
    <mergeCell ref="AV608:BK608"/>
    <mergeCell ref="AV609:BK609"/>
    <mergeCell ref="AV610:BK610"/>
    <mergeCell ref="AV611:BK611"/>
    <mergeCell ref="AV643:BO644"/>
    <mergeCell ref="AV645:BO645"/>
    <mergeCell ref="AG428:AM428"/>
    <mergeCell ref="D442:AT443"/>
    <mergeCell ref="AN476:AS476"/>
    <mergeCell ref="AN477:AS477"/>
    <mergeCell ref="BL620:BO620"/>
    <mergeCell ref="BP620:BS620"/>
    <mergeCell ref="BT620:BW620"/>
    <mergeCell ref="BX620:BZ620"/>
    <mergeCell ref="CD618:CF618"/>
    <mergeCell ref="CG618:CJ618"/>
    <mergeCell ref="AK520:AN521"/>
    <mergeCell ref="AO520:AQ521"/>
    <mergeCell ref="BX643:CN643"/>
    <mergeCell ref="BP644:BS644"/>
    <mergeCell ref="BT644:BW644"/>
    <mergeCell ref="BX644:CA644"/>
    <mergeCell ref="CB644:CE644"/>
    <mergeCell ref="CF644:CI644"/>
    <mergeCell ref="CJ644:CN644"/>
    <mergeCell ref="CK620:CN620"/>
    <mergeCell ref="AV620:BK620"/>
    <mergeCell ref="AV621:BK621"/>
    <mergeCell ref="BL621:BO621"/>
    <mergeCell ref="BP621:BS621"/>
    <mergeCell ref="BT621:BW621"/>
    <mergeCell ref="BX621:BZ621"/>
    <mergeCell ref="CA621:CC621"/>
    <mergeCell ref="CD621:CF621"/>
    <mergeCell ref="CG621:CJ621"/>
    <mergeCell ref="CK621:CN621"/>
    <mergeCell ref="CA620:CC620"/>
    <mergeCell ref="CD620:CF620"/>
    <mergeCell ref="CG620:CJ620"/>
    <mergeCell ref="BL618:BO618"/>
    <mergeCell ref="BP618:BS618"/>
    <mergeCell ref="BT618:BW618"/>
    <mergeCell ref="BX618:BZ618"/>
    <mergeCell ref="CA618:CC618"/>
    <mergeCell ref="BM534:BS534"/>
    <mergeCell ref="AV534:BE534"/>
    <mergeCell ref="AC529:AT530"/>
    <mergeCell ref="BL619:BO619"/>
    <mergeCell ref="D535:U535"/>
    <mergeCell ref="CK618:CN618"/>
    <mergeCell ref="BT645:BW645"/>
    <mergeCell ref="BP646:BS646"/>
    <mergeCell ref="BT646:BW646"/>
    <mergeCell ref="BP648:BS648"/>
    <mergeCell ref="BT648:BW648"/>
    <mergeCell ref="BP649:BS649"/>
    <mergeCell ref="BT649:BW649"/>
    <mergeCell ref="BP650:BS650"/>
    <mergeCell ref="BT650:BW650"/>
    <mergeCell ref="BP651:BS651"/>
    <mergeCell ref="BT651:BW651"/>
    <mergeCell ref="BP652:BS652"/>
    <mergeCell ref="BT652:BW652"/>
    <mergeCell ref="BP653:BS653"/>
    <mergeCell ref="BT653:BW653"/>
    <mergeCell ref="CB653:CE653"/>
    <mergeCell ref="CF653:CI653"/>
    <mergeCell ref="CJ653:CN653"/>
    <mergeCell ref="BX648:CA648"/>
    <mergeCell ref="BX649:CA649"/>
    <mergeCell ref="BX650:CA650"/>
    <mergeCell ref="BX651:CA651"/>
    <mergeCell ref="BX646:CA646"/>
    <mergeCell ref="AV535:BE535"/>
    <mergeCell ref="V537:AB537"/>
    <mergeCell ref="BM535:BS535"/>
    <mergeCell ref="CG575:CN575"/>
    <mergeCell ref="BP619:BS619"/>
    <mergeCell ref="BT619:BW619"/>
    <mergeCell ref="BX619:BZ619"/>
    <mergeCell ref="BP654:BS654"/>
    <mergeCell ref="BT654:BW654"/>
    <mergeCell ref="CB645:CE645"/>
    <mergeCell ref="CF645:CI645"/>
    <mergeCell ref="CJ645:CN645"/>
    <mergeCell ref="BP657:BS657"/>
    <mergeCell ref="BT657:BW657"/>
    <mergeCell ref="BP658:BS658"/>
    <mergeCell ref="BT658:BW658"/>
    <mergeCell ref="BP656:BS656"/>
    <mergeCell ref="BT656:BW656"/>
    <mergeCell ref="AV646:BO646"/>
    <mergeCell ref="AV648:BO648"/>
    <mergeCell ref="AV649:BO649"/>
    <mergeCell ref="AV650:BO650"/>
    <mergeCell ref="AV651:BO651"/>
    <mergeCell ref="AV652:BO652"/>
    <mergeCell ref="AV653:BO653"/>
    <mergeCell ref="AV654:BO654"/>
    <mergeCell ref="AV655:BO655"/>
    <mergeCell ref="AV656:BO656"/>
    <mergeCell ref="AV657:BO657"/>
    <mergeCell ref="AV658:BO658"/>
    <mergeCell ref="BX653:CA653"/>
    <mergeCell ref="BX654:CA654"/>
    <mergeCell ref="BX655:CA655"/>
    <mergeCell ref="BX656:CA656"/>
    <mergeCell ref="BX657:CA657"/>
    <mergeCell ref="BX652:CA652"/>
    <mergeCell ref="BP655:BS655"/>
    <mergeCell ref="BT655:BW655"/>
    <mergeCell ref="CJ652:CN652"/>
    <mergeCell ref="CB654:CE654"/>
    <mergeCell ref="CF654:CI654"/>
    <mergeCell ref="CJ654:CN654"/>
    <mergeCell ref="CB655:CE655"/>
    <mergeCell ref="CF655:CI655"/>
    <mergeCell ref="CJ655:CN655"/>
    <mergeCell ref="CB656:CE656"/>
    <mergeCell ref="CF656:CI656"/>
    <mergeCell ref="CJ656:CN656"/>
    <mergeCell ref="CB657:CE657"/>
    <mergeCell ref="CB652:CE652"/>
    <mergeCell ref="CF652:CI652"/>
    <mergeCell ref="CF657:CI657"/>
    <mergeCell ref="CB646:CE646"/>
    <mergeCell ref="CF646:CI646"/>
    <mergeCell ref="CJ646:CN646"/>
    <mergeCell ref="CJ657:CN657"/>
    <mergeCell ref="CB648:CE648"/>
    <mergeCell ref="CF648:CI648"/>
    <mergeCell ref="CJ648:CN648"/>
    <mergeCell ref="CB649:CE649"/>
    <mergeCell ref="CF649:CI649"/>
    <mergeCell ref="CJ649:CN649"/>
    <mergeCell ref="CB650:CE650"/>
    <mergeCell ref="CF650:CI650"/>
    <mergeCell ref="CJ650:CN650"/>
    <mergeCell ref="CB651:CE651"/>
    <mergeCell ref="CF651:CI651"/>
    <mergeCell ref="CJ651:CN651"/>
    <mergeCell ref="AV742:BD744"/>
    <mergeCell ref="CF658:CI658"/>
    <mergeCell ref="CJ658:CN658"/>
    <mergeCell ref="EH664:EI664"/>
    <mergeCell ref="BX659:CA659"/>
    <mergeCell ref="CB659:CE659"/>
    <mergeCell ref="CF659:CI659"/>
    <mergeCell ref="CJ659:CN659"/>
    <mergeCell ref="AV660:CN660"/>
    <mergeCell ref="BP659:BS659"/>
    <mergeCell ref="BT659:BW659"/>
    <mergeCell ref="AV659:BO659"/>
    <mergeCell ref="AV662:CN663"/>
    <mergeCell ref="BW714:CG714"/>
    <mergeCell ref="BW706:CG707"/>
    <mergeCell ref="AY690:BJ690"/>
    <mergeCell ref="BM690:BW690"/>
    <mergeCell ref="CB690:CL690"/>
    <mergeCell ref="AY692:BJ692"/>
    <mergeCell ref="BM692:BW692"/>
    <mergeCell ref="CB692:CL692"/>
    <mergeCell ref="AY694:BJ694"/>
    <mergeCell ref="BM694:BW694"/>
    <mergeCell ref="CB694:CL694"/>
    <mergeCell ref="AY696:BJ696"/>
    <mergeCell ref="BM696:BW696"/>
    <mergeCell ref="CB696:CL696"/>
    <mergeCell ref="AV682:CN682"/>
    <mergeCell ref="BW710:CG710"/>
    <mergeCell ref="AZ714:BQ714"/>
    <mergeCell ref="BM687:BW688"/>
    <mergeCell ref="CB687:CL688"/>
    <mergeCell ref="CC766:CN766"/>
    <mergeCell ref="FC789:FE789"/>
    <mergeCell ref="EK792:ET792"/>
    <mergeCell ref="FI790:FK790"/>
    <mergeCell ref="AV735:CN735"/>
    <mergeCell ref="AV747:CN747"/>
    <mergeCell ref="AV752:CL753"/>
    <mergeCell ref="AV762:CL762"/>
    <mergeCell ref="AV764:CL765"/>
    <mergeCell ref="AV766:BN767"/>
    <mergeCell ref="BO766:CB766"/>
    <mergeCell ref="BO767:BU767"/>
    <mergeCell ref="BV767:CB767"/>
    <mergeCell ref="AV784:BN784"/>
    <mergeCell ref="BO784:BV784"/>
    <mergeCell ref="BW784:CD784"/>
    <mergeCell ref="CE784:CN784"/>
    <mergeCell ref="AV754:CN755"/>
    <mergeCell ref="AV771:BN771"/>
    <mergeCell ref="BO785:BV785"/>
    <mergeCell ref="BW785:CD785"/>
    <mergeCell ref="AV756:BE757"/>
    <mergeCell ref="AV740:CN741"/>
    <mergeCell ref="FI789:FK789"/>
    <mergeCell ref="AV774:CL774"/>
    <mergeCell ref="CC770:CH770"/>
    <mergeCell ref="CI770:CN770"/>
    <mergeCell ref="CC771:CH771"/>
    <mergeCell ref="CI771:CN771"/>
    <mergeCell ref="EK784:ET784"/>
    <mergeCell ref="AV786:BN786"/>
    <mergeCell ref="BO786:BV786"/>
    <mergeCell ref="FC790:FE790"/>
    <mergeCell ref="AV866:BR866"/>
    <mergeCell ref="FF790:FH790"/>
    <mergeCell ref="EK790:EM790"/>
    <mergeCell ref="EN790:EP790"/>
    <mergeCell ref="EQ790:ES790"/>
    <mergeCell ref="ET790:EV790"/>
    <mergeCell ref="EW790:EY790"/>
    <mergeCell ref="EZ790:FB790"/>
    <mergeCell ref="EN789:EP789"/>
    <mergeCell ref="EQ789:ES789"/>
    <mergeCell ref="ET789:EV789"/>
    <mergeCell ref="EW789:EY789"/>
    <mergeCell ref="AV789:CL790"/>
    <mergeCell ref="CF756:CN757"/>
    <mergeCell ref="AV770:BN770"/>
    <mergeCell ref="CF760:CN761"/>
    <mergeCell ref="AY841:BG841"/>
    <mergeCell ref="BH841:BL841"/>
    <mergeCell ref="BM841:BT841"/>
    <mergeCell ref="BU841:BY841"/>
    <mergeCell ref="BZ841:CI841"/>
    <mergeCell ref="CJ841:CN841"/>
    <mergeCell ref="BO782:BV782"/>
    <mergeCell ref="BW782:CD782"/>
    <mergeCell ref="CE782:CN782"/>
    <mergeCell ref="AV783:BN783"/>
    <mergeCell ref="BO783:BV783"/>
    <mergeCell ref="BW783:CD783"/>
    <mergeCell ref="CE783:CN783"/>
    <mergeCell ref="AV785:BN785"/>
    <mergeCell ref="EZ789:FB789"/>
    <mergeCell ref="AO877:BK877"/>
    <mergeCell ref="AO878:BK878"/>
    <mergeCell ref="AO879:BK879"/>
    <mergeCell ref="AO880:BK880"/>
    <mergeCell ref="AO881:BK881"/>
    <mergeCell ref="AO882:BK882"/>
    <mergeCell ref="AO883:BK883"/>
    <mergeCell ref="AO884:BK884"/>
    <mergeCell ref="FF789:FH789"/>
    <mergeCell ref="AV787:CN787"/>
    <mergeCell ref="BS866:BY866"/>
    <mergeCell ref="BZ866:CG866"/>
    <mergeCell ref="CH866:CN866"/>
    <mergeCell ref="BS859:BY859"/>
    <mergeCell ref="BZ859:CG859"/>
    <mergeCell ref="CH859:CN859"/>
    <mergeCell ref="BS860:BY860"/>
    <mergeCell ref="BZ860:CG860"/>
    <mergeCell ref="CH860:CN860"/>
    <mergeCell ref="BS862:BY862"/>
    <mergeCell ref="BS848:BY848"/>
    <mergeCell ref="BZ848:CG848"/>
    <mergeCell ref="CH848:CN848"/>
    <mergeCell ref="BS849:BY849"/>
    <mergeCell ref="BZ849:CG849"/>
    <mergeCell ref="CH849:CN849"/>
    <mergeCell ref="BS850:BY850"/>
    <mergeCell ref="BZ850:CG850"/>
    <mergeCell ref="BZ840:CI840"/>
    <mergeCell ref="CJ840:CN840"/>
    <mergeCell ref="AW811:CM811"/>
    <mergeCell ref="EK798:ET798"/>
    <mergeCell ref="BS867:BY867"/>
    <mergeCell ref="BZ867:CG867"/>
    <mergeCell ref="CH867:CN867"/>
    <mergeCell ref="AW832:CM832"/>
    <mergeCell ref="EK789:EM789"/>
    <mergeCell ref="BS864:BY864"/>
    <mergeCell ref="BZ864:CG864"/>
    <mergeCell ref="CH864:CN864"/>
    <mergeCell ref="BS865:BY865"/>
    <mergeCell ref="BZ865:CG865"/>
    <mergeCell ref="CH865:CN865"/>
    <mergeCell ref="AV861:BR861"/>
    <mergeCell ref="AV862:BR862"/>
    <mergeCell ref="AV863:BR863"/>
    <mergeCell ref="AV864:BR864"/>
    <mergeCell ref="AV865:BR865"/>
    <mergeCell ref="BS856:BY856"/>
    <mergeCell ref="BZ856:CG856"/>
    <mergeCell ref="CH856:CN856"/>
    <mergeCell ref="BS857:BY857"/>
    <mergeCell ref="BS847:CN847"/>
    <mergeCell ref="AW813:CM814"/>
    <mergeCell ref="AY840:BG840"/>
    <mergeCell ref="BH840:BL840"/>
    <mergeCell ref="BM840:BT840"/>
    <mergeCell ref="BU840:BY840"/>
    <mergeCell ref="BL877:BZ877"/>
    <mergeCell ref="BX963:CE963"/>
    <mergeCell ref="CA877:CN877"/>
    <mergeCell ref="BL878:BZ878"/>
    <mergeCell ref="CA878:CN878"/>
    <mergeCell ref="BL879:BZ879"/>
    <mergeCell ref="CA879:CN879"/>
    <mergeCell ref="BL880:BZ880"/>
    <mergeCell ref="CA880:CN880"/>
    <mergeCell ref="BL883:BZ883"/>
    <mergeCell ref="CA883:CN883"/>
    <mergeCell ref="CA889:CN889"/>
    <mergeCell ref="BL881:BZ881"/>
    <mergeCell ref="CA881:CN881"/>
    <mergeCell ref="BL882:BZ882"/>
    <mergeCell ref="CA882:CN882"/>
    <mergeCell ref="BZ910:CF910"/>
    <mergeCell ref="BS912:BY912"/>
    <mergeCell ref="CA884:CN884"/>
    <mergeCell ref="AV915:CM915"/>
    <mergeCell ref="CG910:CN910"/>
    <mergeCell ref="CG911:CN911"/>
    <mergeCell ref="CG912:CN912"/>
    <mergeCell ref="CG913:CN913"/>
    <mergeCell ref="CG914:CN914"/>
    <mergeCell ref="BS904:BY904"/>
    <mergeCell ref="BZ904:CF904"/>
    <mergeCell ref="BS905:BY905"/>
    <mergeCell ref="BZ905:CF905"/>
    <mergeCell ref="BS906:BY906"/>
    <mergeCell ref="BZ906:CF906"/>
    <mergeCell ref="BS907:BY907"/>
    <mergeCell ref="BR972:BW972"/>
    <mergeCell ref="BX972:CE972"/>
    <mergeCell ref="CF972:CN972"/>
    <mergeCell ref="AV973:BQ973"/>
    <mergeCell ref="BR973:BW973"/>
    <mergeCell ref="BX973:CE973"/>
    <mergeCell ref="AV995:BQ995"/>
    <mergeCell ref="AV999:BQ1000"/>
    <mergeCell ref="BR999:BW1000"/>
    <mergeCell ref="BS913:BY913"/>
    <mergeCell ref="BZ913:CF913"/>
    <mergeCell ref="BS914:BY914"/>
    <mergeCell ref="BZ914:CF914"/>
    <mergeCell ref="BL902:BR903"/>
    <mergeCell ref="BS902:BY903"/>
    <mergeCell ref="BZ902:CF903"/>
    <mergeCell ref="AW900:CM901"/>
    <mergeCell ref="BZ907:CF907"/>
    <mergeCell ref="BS908:BY908"/>
    <mergeCell ref="BZ908:CF908"/>
    <mergeCell ref="BS909:BY909"/>
    <mergeCell ref="BZ909:CF909"/>
    <mergeCell ref="BS910:BY910"/>
    <mergeCell ref="CF959:CN960"/>
    <mergeCell ref="AV902:BK903"/>
    <mergeCell ref="AV907:BK907"/>
    <mergeCell ref="AV908:BK908"/>
    <mergeCell ref="AV909:BK909"/>
    <mergeCell ref="AV910:BK910"/>
    <mergeCell ref="AV911:BK911"/>
    <mergeCell ref="AV912:BK912"/>
    <mergeCell ref="AV913:BK913"/>
    <mergeCell ref="CK1018:CN1018"/>
    <mergeCell ref="CK1019:CN1019"/>
    <mergeCell ref="BR1018:BX1018"/>
    <mergeCell ref="BR1019:BX1019"/>
    <mergeCell ref="BY1017:CA1017"/>
    <mergeCell ref="BY1018:CA1018"/>
    <mergeCell ref="CM1010:CN1010"/>
    <mergeCell ref="AV1013:CN1014"/>
    <mergeCell ref="BR1017:BX1017"/>
    <mergeCell ref="BY1019:CA1019"/>
    <mergeCell ref="AV1019:BJ1019"/>
    <mergeCell ref="BK1017:BQ1017"/>
    <mergeCell ref="BK1018:BQ1018"/>
    <mergeCell ref="BK1019:BQ1019"/>
    <mergeCell ref="AV994:BQ994"/>
    <mergeCell ref="BR994:BW994"/>
    <mergeCell ref="BX994:CE994"/>
    <mergeCell ref="CF994:CN994"/>
    <mergeCell ref="AV1006:CL1006"/>
    <mergeCell ref="AV1005:BQ1005"/>
    <mergeCell ref="BR1005:BW1005"/>
    <mergeCell ref="BX1005:CC1005"/>
    <mergeCell ref="CD1005:CI1005"/>
    <mergeCell ref="CJ1005:CN1005"/>
    <mergeCell ref="AV1208:BK1208"/>
    <mergeCell ref="BL1208:BT1208"/>
    <mergeCell ref="BU1208:CB1208"/>
    <mergeCell ref="CC1208:CH1208"/>
    <mergeCell ref="CI1208:CN1208"/>
    <mergeCell ref="AV1209:BK1209"/>
    <mergeCell ref="AV1099:BC1099"/>
    <mergeCell ref="BD1099:BK1099"/>
    <mergeCell ref="BL1099:BS1099"/>
    <mergeCell ref="BT1099:CA1099"/>
    <mergeCell ref="CB1099:CN1099"/>
    <mergeCell ref="BJ1188:CD1188"/>
    <mergeCell ref="CE1188:CN1188"/>
    <mergeCell ref="BJ1190:CD1190"/>
    <mergeCell ref="CB1100:CN1100"/>
    <mergeCell ref="AV1101:CN1101"/>
    <mergeCell ref="BJ1142:CD1142"/>
    <mergeCell ref="CE1142:CN1142"/>
    <mergeCell ref="AO1143:BI1143"/>
    <mergeCell ref="BJ1143:CD1143"/>
    <mergeCell ref="CE1143:CN1143"/>
    <mergeCell ref="AO1144:BI1144"/>
    <mergeCell ref="BJ1144:CD1144"/>
    <mergeCell ref="CE1144:CN1144"/>
    <mergeCell ref="AO1145:BI1145"/>
    <mergeCell ref="BJ1145:CD1145"/>
    <mergeCell ref="CE1145:CN1145"/>
    <mergeCell ref="AO1146:BI1146"/>
    <mergeCell ref="BJ1146:CD1146"/>
    <mergeCell ref="CI1205:CN1205"/>
    <mergeCell ref="AO1105:CN1105"/>
    <mergeCell ref="AO1106:BI1106"/>
    <mergeCell ref="CI1215:CN1215"/>
    <mergeCell ref="BU1210:CB1210"/>
    <mergeCell ref="CC1210:CH1210"/>
    <mergeCell ref="BL1204:BT1204"/>
    <mergeCell ref="BU1204:CB1204"/>
    <mergeCell ref="CC1204:CH1204"/>
    <mergeCell ref="CI1204:CN1204"/>
    <mergeCell ref="CE1192:CN1192"/>
    <mergeCell ref="BT1098:CA1098"/>
    <mergeCell ref="CB1089:CN1089"/>
    <mergeCell ref="CI1213:CN1213"/>
    <mergeCell ref="CC1205:CH1205"/>
    <mergeCell ref="BT1095:CA1095"/>
    <mergeCell ref="CB1095:CN1095"/>
    <mergeCell ref="BD1098:BK1098"/>
    <mergeCell ref="BL1098:BS1098"/>
    <mergeCell ref="CB1091:CN1091"/>
    <mergeCell ref="AV1214:BK1214"/>
    <mergeCell ref="AV1215:BK1215"/>
    <mergeCell ref="BU1214:CB1214"/>
    <mergeCell ref="CI1211:CN1211"/>
    <mergeCell ref="BU1212:CB1212"/>
    <mergeCell ref="CC1212:CH1212"/>
    <mergeCell ref="CI1212:CN1212"/>
    <mergeCell ref="BU1209:CB1209"/>
    <mergeCell ref="CC1209:CH1209"/>
    <mergeCell ref="CI1209:CN1209"/>
    <mergeCell ref="AV1205:BK1205"/>
    <mergeCell ref="BL1205:BT1205"/>
    <mergeCell ref="BU1205:CB1205"/>
    <mergeCell ref="BJ1106:CD1106"/>
    <mergeCell ref="BL1209:BT1209"/>
    <mergeCell ref="CC1207:CH1207"/>
    <mergeCell ref="D465:Q466"/>
    <mergeCell ref="R465:AE466"/>
    <mergeCell ref="AF465:AT466"/>
    <mergeCell ref="AV465:BH466"/>
    <mergeCell ref="AV467:BH467"/>
    <mergeCell ref="L473:Q473"/>
    <mergeCell ref="L474:Q474"/>
    <mergeCell ref="L472:AS472"/>
    <mergeCell ref="Z473:AF473"/>
    <mergeCell ref="D467:Q467"/>
    <mergeCell ref="V483:Y483"/>
    <mergeCell ref="AN479:AS479"/>
    <mergeCell ref="C484:AS484"/>
    <mergeCell ref="AG474:AM474"/>
    <mergeCell ref="AN482:AS482"/>
    <mergeCell ref="V473:Y473"/>
    <mergeCell ref="L477:Q477"/>
    <mergeCell ref="L478:Q478"/>
    <mergeCell ref="AG478:AM478"/>
    <mergeCell ref="BR1001:BW1001"/>
    <mergeCell ref="BJ1076:BW1076"/>
    <mergeCell ref="BL1089:BS1089"/>
    <mergeCell ref="BT1089:CA1089"/>
    <mergeCell ref="AV1086:BK1087"/>
    <mergeCell ref="BL1086:CA1087"/>
    <mergeCell ref="CB1090:CN1090"/>
    <mergeCell ref="AV1089:BC1089"/>
    <mergeCell ref="BD1089:BK1089"/>
    <mergeCell ref="CH467:CN467"/>
    <mergeCell ref="AV468:CN468"/>
    <mergeCell ref="C470:AS471"/>
    <mergeCell ref="CI1207:CN1207"/>
    <mergeCell ref="CB1096:CN1096"/>
    <mergeCell ref="AV1095:BC1095"/>
    <mergeCell ref="BD1095:BK1095"/>
    <mergeCell ref="BL1095:BS1095"/>
    <mergeCell ref="AV1098:BC1098"/>
    <mergeCell ref="CB1086:CN1088"/>
    <mergeCell ref="AV1088:BC1088"/>
    <mergeCell ref="BD1088:BK1088"/>
    <mergeCell ref="AV1092:BC1092"/>
    <mergeCell ref="BD1092:BK1092"/>
    <mergeCell ref="BL1092:BS1092"/>
    <mergeCell ref="AV1065:CN1065"/>
    <mergeCell ref="AV1071:BI1072"/>
    <mergeCell ref="BJ1071:BW1072"/>
    <mergeCell ref="BX1071:CN1072"/>
    <mergeCell ref="AV1078:CN1078"/>
    <mergeCell ref="AV1073:BI1073"/>
    <mergeCell ref="BJ1073:BW1073"/>
    <mergeCell ref="BX1073:CN1073"/>
    <mergeCell ref="BL1088:BS1088"/>
    <mergeCell ref="BT1088:CA1088"/>
    <mergeCell ref="AV1074:BI1074"/>
    <mergeCell ref="BJ1074:BW1074"/>
    <mergeCell ref="BX1074:CN1074"/>
    <mergeCell ref="BL1090:BS1090"/>
    <mergeCell ref="BT1090:CA1090"/>
    <mergeCell ref="AV1091:BC1091"/>
    <mergeCell ref="BD1091:BK1091"/>
    <mergeCell ref="AV1090:BC1090"/>
    <mergeCell ref="BD1090:BK1090"/>
    <mergeCell ref="AV1076:BI1076"/>
    <mergeCell ref="CM956:CN956"/>
    <mergeCell ref="AV959:BQ960"/>
    <mergeCell ref="BR959:CE959"/>
    <mergeCell ref="BR960:BW960"/>
    <mergeCell ref="BX960:CE960"/>
    <mergeCell ref="CD1000:CI1000"/>
    <mergeCell ref="CJ1000:CN1000"/>
    <mergeCell ref="CD1001:CI1001"/>
    <mergeCell ref="BX999:CC1000"/>
    <mergeCell ref="CD999:CN999"/>
    <mergeCell ref="AV961:BQ961"/>
    <mergeCell ref="BR963:BW963"/>
    <mergeCell ref="CF963:CN963"/>
    <mergeCell ref="BR964:BW964"/>
    <mergeCell ref="AV1075:BI1075"/>
    <mergeCell ref="BJ1075:BW1075"/>
    <mergeCell ref="BX1075:CN1075"/>
    <mergeCell ref="BX964:CE964"/>
    <mergeCell ref="CF964:CN964"/>
    <mergeCell ref="BR965:BW965"/>
    <mergeCell ref="AV1055:BU1055"/>
    <mergeCell ref="AV1060:BU1060"/>
    <mergeCell ref="AV1061:BU1061"/>
    <mergeCell ref="AV1056:BU1056"/>
    <mergeCell ref="AV1057:BU1057"/>
    <mergeCell ref="AV1058:BU1058"/>
    <mergeCell ref="AV1059:BU1059"/>
    <mergeCell ref="BX965:CE965"/>
    <mergeCell ref="CB1017:CJ1017"/>
    <mergeCell ref="CB1018:CJ1018"/>
    <mergeCell ref="CB1019:CJ1019"/>
    <mergeCell ref="CK1017:CN1017"/>
    <mergeCell ref="AV1264:BI1265"/>
    <mergeCell ref="BJ1264:BW1265"/>
    <mergeCell ref="AV1266:BI1266"/>
    <mergeCell ref="BJ1266:BW1266"/>
    <mergeCell ref="AV1267:BI1267"/>
    <mergeCell ref="BJ1267:BW1267"/>
    <mergeCell ref="AV1268:BI1268"/>
    <mergeCell ref="BJ1268:BW1268"/>
    <mergeCell ref="AV1261:CN1263"/>
    <mergeCell ref="BX1264:CN1265"/>
    <mergeCell ref="BX1266:CN1266"/>
    <mergeCell ref="BX1267:CN1267"/>
    <mergeCell ref="BX1268:CN1268"/>
    <mergeCell ref="BP1253:CA1254"/>
    <mergeCell ref="CB1253:CN1254"/>
    <mergeCell ref="AZ1255:BO1255"/>
    <mergeCell ref="BP1255:CA1255"/>
    <mergeCell ref="CB1255:CN1255"/>
    <mergeCell ref="V475:Y475"/>
    <mergeCell ref="V476:Y476"/>
    <mergeCell ref="BV480:CN480"/>
    <mergeCell ref="BV481:CN481"/>
    <mergeCell ref="BV482:CN482"/>
    <mergeCell ref="BV483:CN483"/>
    <mergeCell ref="AV481:BU481"/>
    <mergeCell ref="C474:K474"/>
    <mergeCell ref="C472:K473"/>
    <mergeCell ref="C483:K483"/>
    <mergeCell ref="C481:K481"/>
    <mergeCell ref="C480:K480"/>
    <mergeCell ref="C482:K482"/>
    <mergeCell ref="L482:Q482"/>
    <mergeCell ref="R467:AE467"/>
    <mergeCell ref="AF467:AT467"/>
    <mergeCell ref="V480:Y480"/>
    <mergeCell ref="AN483:AS483"/>
    <mergeCell ref="AV470:CN471"/>
    <mergeCell ref="BV472:CN477"/>
    <mergeCell ref="BV478:CN478"/>
    <mergeCell ref="BV479:CN479"/>
    <mergeCell ref="Z477:AF477"/>
    <mergeCell ref="Z478:AF478"/>
    <mergeCell ref="Z479:AF479"/>
    <mergeCell ref="Z480:AF480"/>
    <mergeCell ref="Z475:AF475"/>
    <mergeCell ref="AN480:AS480"/>
    <mergeCell ref="R474:U474"/>
    <mergeCell ref="R475:U475"/>
    <mergeCell ref="R476:U476"/>
    <mergeCell ref="AG477:AM477"/>
    <mergeCell ref="AV1206:BK1206"/>
    <mergeCell ref="BL1206:BT1206"/>
    <mergeCell ref="BD1097:BK1097"/>
    <mergeCell ref="BL1097:BS1097"/>
    <mergeCell ref="BT1097:CA1097"/>
    <mergeCell ref="BX566:CB566"/>
    <mergeCell ref="CC566:CF566"/>
    <mergeCell ref="CG564:CN565"/>
    <mergeCell ref="BQ1039:BX1039"/>
    <mergeCell ref="BQ1041:BX1041"/>
    <mergeCell ref="BQ1042:BX1042"/>
    <mergeCell ref="BQ1043:BX1043"/>
    <mergeCell ref="BQ1046:BX1046"/>
    <mergeCell ref="BY1044:CN1044"/>
    <mergeCell ref="BA495:BE495"/>
    <mergeCell ref="BD1094:BK1094"/>
    <mergeCell ref="BF531:BL531"/>
    <mergeCell ref="BM531:BS531"/>
    <mergeCell ref="BI575:BP575"/>
    <mergeCell ref="BQ575:BX575"/>
    <mergeCell ref="BL1091:BS1091"/>
    <mergeCell ref="BT1091:CA1091"/>
    <mergeCell ref="AV516:CC516"/>
    <mergeCell ref="AV517:CC517"/>
    <mergeCell ref="AV503:BS503"/>
    <mergeCell ref="AV510:CN511"/>
    <mergeCell ref="CD512:CN513"/>
    <mergeCell ref="AV512:CC513"/>
    <mergeCell ref="BT529:CN530"/>
    <mergeCell ref="BT534:CN534"/>
    <mergeCell ref="BT535:CN535"/>
    <mergeCell ref="BT536:CN536"/>
    <mergeCell ref="AZ1248:BO1248"/>
    <mergeCell ref="BL1239:CN1240"/>
    <mergeCell ref="BL1241:CN1241"/>
    <mergeCell ref="AZ1246:BO1247"/>
    <mergeCell ref="BP1246:CA1247"/>
    <mergeCell ref="CB1246:CN1247"/>
    <mergeCell ref="CI1210:CN1210"/>
    <mergeCell ref="BU1206:CB1206"/>
    <mergeCell ref="CC1206:CH1206"/>
    <mergeCell ref="CI1206:CN1206"/>
    <mergeCell ref="AV1207:BK1207"/>
    <mergeCell ref="BL1207:BT1207"/>
    <mergeCell ref="BU1207:CB1207"/>
    <mergeCell ref="R479:U479"/>
    <mergeCell ref="R480:U480"/>
    <mergeCell ref="R481:U481"/>
    <mergeCell ref="D832:AD832"/>
    <mergeCell ref="D840:L840"/>
    <mergeCell ref="M840:U840"/>
    <mergeCell ref="BT501:CF502"/>
    <mergeCell ref="BT503:CF503"/>
    <mergeCell ref="BM532:BS532"/>
    <mergeCell ref="BT532:CN532"/>
    <mergeCell ref="BF533:BL533"/>
    <mergeCell ref="BM533:BS533"/>
    <mergeCell ref="BT533:CN533"/>
    <mergeCell ref="AV532:BE532"/>
    <mergeCell ref="AV533:BE533"/>
    <mergeCell ref="AC533:AT533"/>
    <mergeCell ref="BF529:BL530"/>
    <mergeCell ref="BM529:BS530"/>
    <mergeCell ref="EM542:EP542"/>
    <mergeCell ref="AV436:CL436"/>
    <mergeCell ref="AV1288:CN1288"/>
    <mergeCell ref="AV703:CN704"/>
    <mergeCell ref="BD552:BK552"/>
    <mergeCell ref="BL552:BS552"/>
    <mergeCell ref="BD553:BG553"/>
    <mergeCell ref="BH553:BK553"/>
    <mergeCell ref="BL553:BO553"/>
    <mergeCell ref="BP553:BS553"/>
    <mergeCell ref="BD554:BG554"/>
    <mergeCell ref="BH554:BK554"/>
    <mergeCell ref="BL554:BO554"/>
    <mergeCell ref="BP554:BS554"/>
    <mergeCell ref="AV542:CN542"/>
    <mergeCell ref="AV527:CN528"/>
    <mergeCell ref="AV529:BE530"/>
    <mergeCell ref="AV531:BE531"/>
    <mergeCell ref="BN567:BR567"/>
    <mergeCell ref="BT537:CN537"/>
    <mergeCell ref="BY574:CF574"/>
    <mergeCell ref="CG574:CN574"/>
    <mergeCell ref="AV844:CN846"/>
    <mergeCell ref="BS868:BY868"/>
    <mergeCell ref="BZ868:CG868"/>
    <mergeCell ref="CH868:CN868"/>
    <mergeCell ref="BV1055:CN1055"/>
    <mergeCell ref="BV1056:CN1056"/>
    <mergeCell ref="BV1057:CN1057"/>
    <mergeCell ref="BV1058:CN1058"/>
    <mergeCell ref="BV1059:CN1059"/>
    <mergeCell ref="BV1060:CN1060"/>
    <mergeCell ref="V531:AB531"/>
    <mergeCell ref="V532:AB532"/>
    <mergeCell ref="D841:L841"/>
    <mergeCell ref="M841:U841"/>
    <mergeCell ref="V841:AB841"/>
    <mergeCell ref="AC841:AK841"/>
    <mergeCell ref="AL841:AS841"/>
    <mergeCell ref="AT841:AX841"/>
    <mergeCell ref="D574:N574"/>
    <mergeCell ref="O574:V574"/>
    <mergeCell ref="W574:AG574"/>
    <mergeCell ref="AH574:AO574"/>
    <mergeCell ref="AP574:AZ574"/>
    <mergeCell ref="BA574:BH574"/>
    <mergeCell ref="BI574:BP574"/>
    <mergeCell ref="BQ574:BX574"/>
    <mergeCell ref="BO770:CB770"/>
    <mergeCell ref="BO771:CB771"/>
    <mergeCell ref="BO772:CB772"/>
    <mergeCell ref="BO773:CB773"/>
    <mergeCell ref="AL840:AS840"/>
    <mergeCell ref="AT840:AX840"/>
    <mergeCell ref="BE742:BM744"/>
    <mergeCell ref="BN742:BV744"/>
    <mergeCell ref="BW742:CE744"/>
    <mergeCell ref="AV745:BD746"/>
    <mergeCell ref="BE745:BM746"/>
    <mergeCell ref="BN745:BV746"/>
    <mergeCell ref="BW745:CE746"/>
    <mergeCell ref="AV731:BE732"/>
    <mergeCell ref="BY575:CF575"/>
    <mergeCell ref="CC773:CH773"/>
    <mergeCell ref="CE785:CN785"/>
    <mergeCell ref="V840:AB840"/>
    <mergeCell ref="AC840:AK840"/>
    <mergeCell ref="CJ647:CN647"/>
    <mergeCell ref="CF742:CN744"/>
    <mergeCell ref="CF745:CN746"/>
    <mergeCell ref="BF731:BR732"/>
    <mergeCell ref="AV733:BE734"/>
    <mergeCell ref="BF733:BR734"/>
    <mergeCell ref="AV726:CN727"/>
    <mergeCell ref="BS731:CC732"/>
    <mergeCell ref="BS733:CC734"/>
    <mergeCell ref="CD731:CN732"/>
    <mergeCell ref="CD733:CN734"/>
    <mergeCell ref="AV729:CN730"/>
    <mergeCell ref="AV737:CN738"/>
    <mergeCell ref="AV749:CN750"/>
    <mergeCell ref="CC767:CH767"/>
    <mergeCell ref="CI767:CN767"/>
    <mergeCell ref="CF647:CI647"/>
    <mergeCell ref="CC768:CH768"/>
    <mergeCell ref="CI768:CN768"/>
    <mergeCell ref="BF756:BM757"/>
    <mergeCell ref="BN756:BV757"/>
    <mergeCell ref="BW756:CE757"/>
    <mergeCell ref="AV647:BO647"/>
    <mergeCell ref="BP647:BS647"/>
    <mergeCell ref="BT647:BW647"/>
    <mergeCell ref="BX647:CA647"/>
    <mergeCell ref="CB647:CE647"/>
    <mergeCell ref="CC769:CH769"/>
    <mergeCell ref="CI769:CN769"/>
    <mergeCell ref="D854:R854"/>
    <mergeCell ref="D855:R855"/>
    <mergeCell ref="D856:R856"/>
    <mergeCell ref="D857:R857"/>
    <mergeCell ref="D858:R858"/>
    <mergeCell ref="D859:R859"/>
    <mergeCell ref="BS851:BY851"/>
    <mergeCell ref="BZ851:CG851"/>
    <mergeCell ref="CH851:CN851"/>
    <mergeCell ref="BS852:BY852"/>
    <mergeCell ref="BZ852:CG852"/>
    <mergeCell ref="CH852:CN852"/>
    <mergeCell ref="BS853:BY853"/>
    <mergeCell ref="BZ853:CG853"/>
    <mergeCell ref="CH853:CN853"/>
    <mergeCell ref="AV852:BR852"/>
    <mergeCell ref="AV851:BR851"/>
    <mergeCell ref="BZ858:CG858"/>
    <mergeCell ref="CH858:CN858"/>
    <mergeCell ref="AI854:AN854"/>
    <mergeCell ref="AI855:AN855"/>
    <mergeCell ref="AI856:AN856"/>
    <mergeCell ref="AI857:AN857"/>
    <mergeCell ref="AI858:AN858"/>
    <mergeCell ref="AI859:AN859"/>
    <mergeCell ref="S857:W857"/>
    <mergeCell ref="S858:W858"/>
    <mergeCell ref="CH854:CN854"/>
    <mergeCell ref="BS855:BY855"/>
    <mergeCell ref="BZ855:CG855"/>
    <mergeCell ref="CH855:CN855"/>
    <mergeCell ref="BZ857:CG857"/>
    <mergeCell ref="D860:R860"/>
    <mergeCell ref="D861:R861"/>
    <mergeCell ref="D862:R862"/>
    <mergeCell ref="D863:R863"/>
    <mergeCell ref="D864:R864"/>
    <mergeCell ref="D865:R865"/>
    <mergeCell ref="D866:R866"/>
    <mergeCell ref="D867:R867"/>
    <mergeCell ref="D869:R869"/>
    <mergeCell ref="S849:W849"/>
    <mergeCell ref="S854:W854"/>
    <mergeCell ref="S855:W855"/>
    <mergeCell ref="S856:W856"/>
    <mergeCell ref="S867:W867"/>
    <mergeCell ref="S860:W860"/>
    <mergeCell ref="S861:W861"/>
    <mergeCell ref="X867:AB867"/>
    <mergeCell ref="X869:AB869"/>
    <mergeCell ref="S850:W850"/>
    <mergeCell ref="S851:W851"/>
    <mergeCell ref="S852:W852"/>
    <mergeCell ref="S853:W853"/>
    <mergeCell ref="S864:W864"/>
    <mergeCell ref="S865:W865"/>
    <mergeCell ref="S866:W866"/>
    <mergeCell ref="S862:W862"/>
    <mergeCell ref="S863:W863"/>
    <mergeCell ref="D849:R849"/>
    <mergeCell ref="D850:R850"/>
    <mergeCell ref="D851:R851"/>
    <mergeCell ref="D852:R852"/>
    <mergeCell ref="D853:R853"/>
    <mergeCell ref="AC850:AH850"/>
    <mergeCell ref="AC851:AH851"/>
    <mergeCell ref="AC852:AH852"/>
    <mergeCell ref="AC853:AH853"/>
    <mergeCell ref="AC854:AH854"/>
    <mergeCell ref="AC855:AH855"/>
    <mergeCell ref="AC856:AH856"/>
    <mergeCell ref="AC857:AH857"/>
    <mergeCell ref="AC858:AH858"/>
    <mergeCell ref="AC859:AH859"/>
    <mergeCell ref="AO868:AT868"/>
    <mergeCell ref="AV868:BR868"/>
    <mergeCell ref="AV847:BR848"/>
    <mergeCell ref="AV849:BR849"/>
    <mergeCell ref="AV850:BR850"/>
    <mergeCell ref="AI867:AN867"/>
    <mergeCell ref="AC847:AT847"/>
    <mergeCell ref="AC848:AH848"/>
    <mergeCell ref="AV858:BR858"/>
    <mergeCell ref="AV859:BR859"/>
    <mergeCell ref="AV860:BR860"/>
    <mergeCell ref="CH857:CN857"/>
    <mergeCell ref="BS858:BY858"/>
    <mergeCell ref="CH863:CN863"/>
    <mergeCell ref="BZ863:CG863"/>
    <mergeCell ref="AO848:AT848"/>
    <mergeCell ref="CH850:CN850"/>
    <mergeCell ref="AV853:BR853"/>
    <mergeCell ref="AV854:BR854"/>
    <mergeCell ref="AV855:BR855"/>
    <mergeCell ref="AV856:BR856"/>
    <mergeCell ref="AV857:BR857"/>
    <mergeCell ref="BS861:BY861"/>
    <mergeCell ref="BZ861:CG861"/>
    <mergeCell ref="CH861:CN861"/>
    <mergeCell ref="BS854:BY854"/>
    <mergeCell ref="BZ854:CG854"/>
    <mergeCell ref="BZ862:CG862"/>
    <mergeCell ref="CH862:CN862"/>
    <mergeCell ref="BS863:BY863"/>
    <mergeCell ref="X854:AB854"/>
    <mergeCell ref="X855:AB855"/>
    <mergeCell ref="AI860:AN860"/>
    <mergeCell ref="AI861:AN861"/>
    <mergeCell ref="AI862:AN862"/>
    <mergeCell ref="AI863:AN863"/>
    <mergeCell ref="AI864:AN864"/>
    <mergeCell ref="AI865:AN865"/>
    <mergeCell ref="AC862:AH862"/>
    <mergeCell ref="AC863:AH863"/>
    <mergeCell ref="AC864:AH864"/>
    <mergeCell ref="AC865:AH865"/>
    <mergeCell ref="X865:AB865"/>
    <mergeCell ref="AI848:AN848"/>
    <mergeCell ref="AV867:BR867"/>
    <mergeCell ref="D874:AN875"/>
    <mergeCell ref="AO874:BK875"/>
    <mergeCell ref="S859:W859"/>
    <mergeCell ref="AI850:AN850"/>
    <mergeCell ref="AI851:AN851"/>
    <mergeCell ref="AI852:AN852"/>
    <mergeCell ref="AI853:AN853"/>
    <mergeCell ref="AI849:AN849"/>
    <mergeCell ref="AC860:AH860"/>
    <mergeCell ref="AC861:AH861"/>
    <mergeCell ref="X849:AB849"/>
    <mergeCell ref="X850:AB850"/>
    <mergeCell ref="X851:AB851"/>
    <mergeCell ref="X852:AB852"/>
    <mergeCell ref="X853:AB853"/>
    <mergeCell ref="AI869:AN869"/>
    <mergeCell ref="AC849:AH849"/>
    <mergeCell ref="AO860:AT860"/>
    <mergeCell ref="AO861:AT861"/>
    <mergeCell ref="AO862:AT862"/>
    <mergeCell ref="AO863:AT863"/>
    <mergeCell ref="AO864:AT864"/>
    <mergeCell ref="AO865:AT865"/>
    <mergeCell ref="AC866:AH866"/>
    <mergeCell ref="AC867:AH867"/>
    <mergeCell ref="AC869:AH869"/>
    <mergeCell ref="X856:AB856"/>
    <mergeCell ref="X857:AB857"/>
    <mergeCell ref="X858:AB858"/>
    <mergeCell ref="X859:AB859"/>
    <mergeCell ref="X860:AB860"/>
    <mergeCell ref="X861:AB861"/>
    <mergeCell ref="X862:AB862"/>
    <mergeCell ref="AO876:BK876"/>
    <mergeCell ref="AO866:AT866"/>
    <mergeCell ref="AO867:AT867"/>
    <mergeCell ref="AO869:AT869"/>
    <mergeCell ref="AV869:BR869"/>
    <mergeCell ref="D844:AT846"/>
    <mergeCell ref="BL876:BZ876"/>
    <mergeCell ref="CA876:CN876"/>
    <mergeCell ref="BL874:CN874"/>
    <mergeCell ref="BL875:BZ875"/>
    <mergeCell ref="CA875:CN875"/>
    <mergeCell ref="AV870:CL870"/>
    <mergeCell ref="BS869:BY869"/>
    <mergeCell ref="BZ869:CG869"/>
    <mergeCell ref="CH869:CN869"/>
    <mergeCell ref="BL884:BZ884"/>
    <mergeCell ref="BX658:CA658"/>
    <mergeCell ref="CB658:CE658"/>
    <mergeCell ref="AN907:AT907"/>
    <mergeCell ref="AN908:AT908"/>
    <mergeCell ref="AN909:AT909"/>
    <mergeCell ref="AN910:AT910"/>
    <mergeCell ref="AF908:AM908"/>
    <mergeCell ref="AF909:AM909"/>
    <mergeCell ref="AF910:AM910"/>
    <mergeCell ref="D876:AN876"/>
    <mergeCell ref="AO849:AT849"/>
    <mergeCell ref="AO850:AT850"/>
    <mergeCell ref="AO851:AT851"/>
    <mergeCell ref="AO852:AT852"/>
    <mergeCell ref="AO853:AT853"/>
    <mergeCell ref="AO854:AT854"/>
    <mergeCell ref="AO855:AT855"/>
    <mergeCell ref="AO856:AT856"/>
    <mergeCell ref="AO857:AT857"/>
    <mergeCell ref="AO858:AT858"/>
    <mergeCell ref="AO859:AT859"/>
    <mergeCell ref="Z906:AE906"/>
    <mergeCell ref="Z907:AE907"/>
    <mergeCell ref="Z908:AE908"/>
    <mergeCell ref="Z909:AE909"/>
    <mergeCell ref="Z910:AE910"/>
    <mergeCell ref="X863:AB863"/>
    <mergeCell ref="X864:AB864"/>
    <mergeCell ref="D877:AN877"/>
    <mergeCell ref="D878:AN878"/>
    <mergeCell ref="D879:AN879"/>
    <mergeCell ref="D880:AN880"/>
    <mergeCell ref="D881:AN881"/>
    <mergeCell ref="D882:AN882"/>
    <mergeCell ref="D883:AN883"/>
    <mergeCell ref="D884:AN884"/>
    <mergeCell ref="D889:AN889"/>
    <mergeCell ref="D894:AN894"/>
    <mergeCell ref="D868:R868"/>
    <mergeCell ref="S869:W869"/>
    <mergeCell ref="X866:AB866"/>
    <mergeCell ref="AI866:AN866"/>
    <mergeCell ref="X868:AB868"/>
    <mergeCell ref="AC868:AH868"/>
    <mergeCell ref="AI868:AN868"/>
    <mergeCell ref="AF904:AM904"/>
    <mergeCell ref="AF905:AM905"/>
    <mergeCell ref="AF906:AM906"/>
    <mergeCell ref="AF907:AM907"/>
    <mergeCell ref="D895:AN895"/>
    <mergeCell ref="AA936:AT936"/>
    <mergeCell ref="AA937:AT937"/>
    <mergeCell ref="S868:W868"/>
    <mergeCell ref="D902:Y903"/>
    <mergeCell ref="Z902:AT902"/>
    <mergeCell ref="D900:AT901"/>
    <mergeCell ref="Z903:AE903"/>
    <mergeCell ref="AF903:AM903"/>
    <mergeCell ref="AN903:AT903"/>
    <mergeCell ref="D904:Y904"/>
    <mergeCell ref="D905:Y905"/>
    <mergeCell ref="D906:Y906"/>
    <mergeCell ref="D907:Y907"/>
    <mergeCell ref="D908:Y908"/>
    <mergeCell ref="D909:Y909"/>
    <mergeCell ref="D910:Y910"/>
    <mergeCell ref="D911:Y911"/>
    <mergeCell ref="D912:Y912"/>
    <mergeCell ref="AN904:AT904"/>
    <mergeCell ref="AN905:AT905"/>
    <mergeCell ref="AN906:AT906"/>
    <mergeCell ref="AN913:AT913"/>
    <mergeCell ref="AN914:AT914"/>
    <mergeCell ref="D917:AT919"/>
    <mergeCell ref="D920:Z921"/>
    <mergeCell ref="AA920:AT921"/>
    <mergeCell ref="D922:Z922"/>
    <mergeCell ref="D923:Z923"/>
    <mergeCell ref="AN911:AT911"/>
    <mergeCell ref="AN912:AT912"/>
    <mergeCell ref="Z904:AE904"/>
    <mergeCell ref="Z905:AE905"/>
    <mergeCell ref="D924:Z924"/>
    <mergeCell ref="D925:Z925"/>
    <mergeCell ref="AA922:AT922"/>
    <mergeCell ref="AA923:AT923"/>
    <mergeCell ref="AA924:AT924"/>
    <mergeCell ref="AA925:AT925"/>
    <mergeCell ref="D913:Y913"/>
    <mergeCell ref="D914:Y914"/>
    <mergeCell ref="Z911:AE911"/>
    <mergeCell ref="Z912:AE912"/>
    <mergeCell ref="Z913:AE913"/>
    <mergeCell ref="Z914:AE914"/>
    <mergeCell ref="D928:AT929"/>
    <mergeCell ref="D930:Z931"/>
    <mergeCell ref="AA930:AT931"/>
    <mergeCell ref="D932:Z932"/>
    <mergeCell ref="D933:Z933"/>
    <mergeCell ref="AF911:AM911"/>
    <mergeCell ref="AF912:AM912"/>
    <mergeCell ref="AF913:AM913"/>
    <mergeCell ref="AF914:AM914"/>
    <mergeCell ref="D934:Z934"/>
    <mergeCell ref="D935:Z935"/>
    <mergeCell ref="D936:Z936"/>
    <mergeCell ref="D937:Z937"/>
    <mergeCell ref="D938:Z938"/>
    <mergeCell ref="D939:Z939"/>
    <mergeCell ref="D940:Z940"/>
    <mergeCell ref="D941:Z941"/>
    <mergeCell ref="AA932:AT932"/>
    <mergeCell ref="AA933:AT933"/>
    <mergeCell ref="AA934:AT934"/>
    <mergeCell ref="AA935:AT935"/>
    <mergeCell ref="AA939:AT939"/>
    <mergeCell ref="AA938:AT938"/>
    <mergeCell ref="AA940:AT940"/>
    <mergeCell ref="AA941:AT941"/>
    <mergeCell ref="Z1005:AE1005"/>
    <mergeCell ref="AF1001:AM1001"/>
    <mergeCell ref="AF1002:AM1002"/>
    <mergeCell ref="AF1003:AM1003"/>
    <mergeCell ref="AF1004:AM1004"/>
    <mergeCell ref="AF1005:AM1005"/>
    <mergeCell ref="D944:AT946"/>
    <mergeCell ref="D947:Z948"/>
    <mergeCell ref="AA947:AT948"/>
    <mergeCell ref="D949:Z949"/>
    <mergeCell ref="D950:Z950"/>
    <mergeCell ref="D951:Z951"/>
    <mergeCell ref="AA949:AT949"/>
    <mergeCell ref="AA950:AT950"/>
    <mergeCell ref="AA951:AT951"/>
    <mergeCell ref="D959:Y960"/>
    <mergeCell ref="Z959:AM959"/>
    <mergeCell ref="Z960:AE960"/>
    <mergeCell ref="AF960:AM960"/>
    <mergeCell ref="AN959:AT960"/>
    <mergeCell ref="D966:Y966"/>
    <mergeCell ref="Z966:AE966"/>
    <mergeCell ref="AF966:AM966"/>
    <mergeCell ref="AN966:AT966"/>
    <mergeCell ref="D967:Y967"/>
    <mergeCell ref="Z967:AE967"/>
    <mergeCell ref="AF967:AM967"/>
    <mergeCell ref="AN967:AT967"/>
    <mergeCell ref="D968:Y968"/>
    <mergeCell ref="Z968:AE968"/>
    <mergeCell ref="AF968:AM968"/>
    <mergeCell ref="AN968:AT968"/>
    <mergeCell ref="D1019:N1019"/>
    <mergeCell ref="D969:Y969"/>
    <mergeCell ref="Z969:AE969"/>
    <mergeCell ref="AF969:AM969"/>
    <mergeCell ref="AN969:AT969"/>
    <mergeCell ref="D970:Y970"/>
    <mergeCell ref="Z970:AE970"/>
    <mergeCell ref="AF970:AM970"/>
    <mergeCell ref="AN970:AT970"/>
    <mergeCell ref="D982:Y982"/>
    <mergeCell ref="Z982:AE982"/>
    <mergeCell ref="AF982:AM982"/>
    <mergeCell ref="AN982:AT982"/>
    <mergeCell ref="D983:Y983"/>
    <mergeCell ref="D971:Y971"/>
    <mergeCell ref="Z971:AE971"/>
    <mergeCell ref="AN961:AT961"/>
    <mergeCell ref="D999:Y1000"/>
    <mergeCell ref="Z999:AE1000"/>
    <mergeCell ref="AF999:AT999"/>
    <mergeCell ref="AF1000:AM1000"/>
    <mergeCell ref="AN1000:AT1000"/>
    <mergeCell ref="D1001:Y1001"/>
    <mergeCell ref="D1002:Y1002"/>
    <mergeCell ref="D1003:Y1003"/>
    <mergeCell ref="D1004:Y1004"/>
    <mergeCell ref="D961:Y961"/>
    <mergeCell ref="Z961:AE961"/>
    <mergeCell ref="AF961:AM961"/>
    <mergeCell ref="W1021:AD1021"/>
    <mergeCell ref="AE1017:AL1017"/>
    <mergeCell ref="AE1018:AL1018"/>
    <mergeCell ref="AE1019:AL1019"/>
    <mergeCell ref="AE1020:AL1020"/>
    <mergeCell ref="AE1021:AL1021"/>
    <mergeCell ref="AM1017:AT1017"/>
    <mergeCell ref="AM1018:AT1018"/>
    <mergeCell ref="D1005:Y1005"/>
    <mergeCell ref="Z1001:AE1001"/>
    <mergeCell ref="Z1002:AE1002"/>
    <mergeCell ref="Z1003:AE1003"/>
    <mergeCell ref="Z1004:AE1004"/>
    <mergeCell ref="AF971:AM971"/>
    <mergeCell ref="AN971:AT971"/>
    <mergeCell ref="D972:Y972"/>
    <mergeCell ref="Z972:AE972"/>
    <mergeCell ref="AF972:AM972"/>
    <mergeCell ref="AN972:AT972"/>
    <mergeCell ref="AJ1040:AT1040"/>
    <mergeCell ref="AN1001:AT1001"/>
    <mergeCell ref="AN1002:AT1002"/>
    <mergeCell ref="AN1003:AT1003"/>
    <mergeCell ref="AN1004:AT1004"/>
    <mergeCell ref="AN1005:AT1005"/>
    <mergeCell ref="AM1019:AT1019"/>
    <mergeCell ref="AM1020:AT1020"/>
    <mergeCell ref="AM1021:AT1021"/>
    <mergeCell ref="D1024:AT1024"/>
    <mergeCell ref="D1026:N1027"/>
    <mergeCell ref="O1026:V1027"/>
    <mergeCell ref="W1026:AD1027"/>
    <mergeCell ref="AE1026:AT1026"/>
    <mergeCell ref="AE1027:AL1027"/>
    <mergeCell ref="AM1027:AT1027"/>
    <mergeCell ref="D1028:N1028"/>
    <mergeCell ref="D1029:N1029"/>
    <mergeCell ref="D1013:AT1013"/>
    <mergeCell ref="D1015:N1016"/>
    <mergeCell ref="O1015:V1016"/>
    <mergeCell ref="W1015:AD1016"/>
    <mergeCell ref="AE1015:AT1015"/>
    <mergeCell ref="AE1016:AL1016"/>
    <mergeCell ref="AM1016:AT1016"/>
    <mergeCell ref="D1017:N1017"/>
    <mergeCell ref="D1018:N1018"/>
    <mergeCell ref="D1020:N1020"/>
    <mergeCell ref="D1021:N1021"/>
    <mergeCell ref="O1017:V1017"/>
    <mergeCell ref="O1018:V1018"/>
    <mergeCell ref="O1019:V1019"/>
    <mergeCell ref="O1020:V1020"/>
    <mergeCell ref="O1021:V1021"/>
    <mergeCell ref="W1017:AD1017"/>
    <mergeCell ref="W1018:AD1018"/>
    <mergeCell ref="W1019:AD1019"/>
    <mergeCell ref="W1020:AD1020"/>
    <mergeCell ref="W1028:AD1028"/>
    <mergeCell ref="W1029:AD1029"/>
    <mergeCell ref="W1030:AD1030"/>
    <mergeCell ref="W1031:AD1031"/>
    <mergeCell ref="W1032:AD1032"/>
    <mergeCell ref="AE1028:AL1028"/>
    <mergeCell ref="AE1029:AL1029"/>
    <mergeCell ref="AE1030:AL1030"/>
    <mergeCell ref="AE1031:AL1031"/>
    <mergeCell ref="AE1032:AL1032"/>
    <mergeCell ref="AM1028:AT1028"/>
    <mergeCell ref="AM1029:AT1029"/>
    <mergeCell ref="AM1030:AT1030"/>
    <mergeCell ref="AM1031:AT1031"/>
    <mergeCell ref="AM1032:AT1032"/>
    <mergeCell ref="D1065:P1065"/>
    <mergeCell ref="D1066:P1066"/>
    <mergeCell ref="D1069:P1069"/>
    <mergeCell ref="D1070:P1070"/>
    <mergeCell ref="D1035:AT1035"/>
    <mergeCell ref="D1030:N1030"/>
    <mergeCell ref="D1031:N1031"/>
    <mergeCell ref="O1028:V1028"/>
    <mergeCell ref="O1029:V1029"/>
    <mergeCell ref="O1030:V1030"/>
    <mergeCell ref="O1031:V1031"/>
    <mergeCell ref="D1037:X1038"/>
    <mergeCell ref="D1039:X1039"/>
    <mergeCell ref="D1041:X1041"/>
    <mergeCell ref="D1042:X1042"/>
    <mergeCell ref="Y1037:AT1037"/>
    <mergeCell ref="Y1038:AI1038"/>
    <mergeCell ref="AJ1038:AT1038"/>
    <mergeCell ref="Y1039:AI1039"/>
    <mergeCell ref="Y1041:AI1041"/>
    <mergeCell ref="Y1042:AI1042"/>
    <mergeCell ref="AJ1039:AT1039"/>
    <mergeCell ref="AJ1041:AT1041"/>
    <mergeCell ref="AJ1042:AT1042"/>
    <mergeCell ref="D1032:N1032"/>
    <mergeCell ref="D1060:P1060"/>
    <mergeCell ref="D1061:P1061"/>
    <mergeCell ref="D1062:P1062"/>
    <mergeCell ref="D1063:P1063"/>
    <mergeCell ref="D1058:P1058"/>
    <mergeCell ref="D1059:P1059"/>
    <mergeCell ref="O1032:V1032"/>
    <mergeCell ref="D1073:P1073"/>
    <mergeCell ref="D1067:P1067"/>
    <mergeCell ref="D1068:P1068"/>
    <mergeCell ref="AV1046:BP1046"/>
    <mergeCell ref="AJ1046:AT1046"/>
    <mergeCell ref="Y1046:AI1046"/>
    <mergeCell ref="D1046:X1046"/>
    <mergeCell ref="D1043:X1043"/>
    <mergeCell ref="Y1043:AI1043"/>
    <mergeCell ref="AJ1043:AT1043"/>
    <mergeCell ref="AV1043:BP1043"/>
    <mergeCell ref="AJ1044:AT1044"/>
    <mergeCell ref="D1045:X1045"/>
    <mergeCell ref="Y1045:AI1045"/>
    <mergeCell ref="AJ1045:AT1045"/>
    <mergeCell ref="D1051:AT1051"/>
    <mergeCell ref="D1053:P1054"/>
    <mergeCell ref="Q1054:W1054"/>
    <mergeCell ref="X1054:AD1054"/>
    <mergeCell ref="Q1053:AD1053"/>
    <mergeCell ref="AE1053:AT1054"/>
    <mergeCell ref="AV1062:BU1062"/>
    <mergeCell ref="AV1063:BU1063"/>
    <mergeCell ref="AV1064:BU1064"/>
    <mergeCell ref="D1064:P1064"/>
    <mergeCell ref="BQ1044:BX1044"/>
    <mergeCell ref="BV1061:CN1061"/>
    <mergeCell ref="BV1062:CN1062"/>
    <mergeCell ref="BV1063:CN1063"/>
    <mergeCell ref="BV1064:CN1064"/>
    <mergeCell ref="AV1053:BU1054"/>
    <mergeCell ref="BV1053:CN1054"/>
    <mergeCell ref="D1075:P1075"/>
    <mergeCell ref="D1076:P1076"/>
    <mergeCell ref="D1077:P1077"/>
    <mergeCell ref="X1075:AD1075"/>
    <mergeCell ref="X1076:AD1076"/>
    <mergeCell ref="X1077:AD1077"/>
    <mergeCell ref="Q1074:W1074"/>
    <mergeCell ref="Q1075:W1075"/>
    <mergeCell ref="Q1076:W1076"/>
    <mergeCell ref="Q1077:W1077"/>
    <mergeCell ref="AE1074:AT1074"/>
    <mergeCell ref="AE1075:AT1075"/>
    <mergeCell ref="AE1076:AT1076"/>
    <mergeCell ref="AE1077:AT1077"/>
    <mergeCell ref="AE1055:AT1055"/>
    <mergeCell ref="AE1056:AT1056"/>
    <mergeCell ref="AE1057:AT1057"/>
    <mergeCell ref="AE1058:AT1058"/>
    <mergeCell ref="AE1059:AT1059"/>
    <mergeCell ref="AE1060:AT1060"/>
    <mergeCell ref="AE1061:AT1061"/>
    <mergeCell ref="AE1062:AT1062"/>
    <mergeCell ref="AE1063:AT1063"/>
    <mergeCell ref="AE1064:AT1064"/>
    <mergeCell ref="AE1065:AT1065"/>
    <mergeCell ref="AE1066:AT1066"/>
    <mergeCell ref="AE1067:AT1067"/>
    <mergeCell ref="AE1070:AT1070"/>
    <mergeCell ref="AE1071:AT1071"/>
    <mergeCell ref="AE1072:AT1072"/>
    <mergeCell ref="AE1073:AT1073"/>
    <mergeCell ref="D1071:P1071"/>
    <mergeCell ref="X1074:AD1074"/>
    <mergeCell ref="X1057:AD1057"/>
    <mergeCell ref="X1058:AD1058"/>
    <mergeCell ref="X1059:AD1059"/>
    <mergeCell ref="X1060:AD1060"/>
    <mergeCell ref="X1061:AD1061"/>
    <mergeCell ref="X1062:AD1062"/>
    <mergeCell ref="X1063:AD1063"/>
    <mergeCell ref="X1064:AD1064"/>
    <mergeCell ref="X1065:AD1065"/>
    <mergeCell ref="X1066:AD1066"/>
    <mergeCell ref="X1069:AD1069"/>
    <mergeCell ref="X1070:AD1070"/>
    <mergeCell ref="Q1057:W1057"/>
    <mergeCell ref="Q1058:W1058"/>
    <mergeCell ref="Q1059:W1059"/>
    <mergeCell ref="Q1060:W1060"/>
    <mergeCell ref="Q1061:W1061"/>
    <mergeCell ref="Q1062:W1062"/>
    <mergeCell ref="Q1063:W1063"/>
    <mergeCell ref="Q1064:W1064"/>
    <mergeCell ref="Q1065:W1065"/>
    <mergeCell ref="Q1066:W1066"/>
    <mergeCell ref="Q1069:W1069"/>
    <mergeCell ref="Q1070:W1070"/>
    <mergeCell ref="Q1071:W1071"/>
    <mergeCell ref="D1074:P1074"/>
    <mergeCell ref="D1072:P1072"/>
    <mergeCell ref="AV494:AZ494"/>
    <mergeCell ref="AV495:AZ495"/>
    <mergeCell ref="AV496:AZ496"/>
    <mergeCell ref="BA494:BE494"/>
    <mergeCell ref="D896:AN896"/>
    <mergeCell ref="AO896:BK896"/>
    <mergeCell ref="BL896:BZ896"/>
    <mergeCell ref="CA896:CN896"/>
    <mergeCell ref="BL897:BZ897"/>
    <mergeCell ref="CA897:CN897"/>
    <mergeCell ref="D897:AN897"/>
    <mergeCell ref="AO897:BK897"/>
    <mergeCell ref="X1071:AD1071"/>
    <mergeCell ref="X1072:AD1072"/>
    <mergeCell ref="X1073:AD1073"/>
    <mergeCell ref="X1055:AD1055"/>
    <mergeCell ref="X1056:AD1056"/>
    <mergeCell ref="Q1067:W1067"/>
    <mergeCell ref="Q1068:W1068"/>
    <mergeCell ref="X1067:AD1067"/>
    <mergeCell ref="X1068:AD1068"/>
    <mergeCell ref="AE1068:AT1068"/>
    <mergeCell ref="AE1069:AT1069"/>
    <mergeCell ref="Q1055:W1055"/>
    <mergeCell ref="Q1056:W1056"/>
    <mergeCell ref="Q1072:W1072"/>
    <mergeCell ref="Q1073:W1073"/>
    <mergeCell ref="D1055:P1055"/>
    <mergeCell ref="D1056:P1056"/>
    <mergeCell ref="D1057:P1057"/>
    <mergeCell ref="D486:CN487"/>
    <mergeCell ref="C477:K477"/>
    <mergeCell ref="C476:K476"/>
    <mergeCell ref="C475:K475"/>
    <mergeCell ref="L475:Q475"/>
    <mergeCell ref="AG475:AM475"/>
    <mergeCell ref="AG476:AM476"/>
    <mergeCell ref="AN473:AS473"/>
    <mergeCell ref="AN474:AS474"/>
    <mergeCell ref="AN475:AS475"/>
    <mergeCell ref="V479:Y479"/>
    <mergeCell ref="AV491:AZ493"/>
    <mergeCell ref="BA491:BE493"/>
    <mergeCell ref="BF491:BJ493"/>
    <mergeCell ref="BK491:BO493"/>
    <mergeCell ref="BP491:BT493"/>
    <mergeCell ref="BU491:BY493"/>
    <mergeCell ref="BZ491:CD493"/>
    <mergeCell ref="CE491:CI493"/>
    <mergeCell ref="CJ491:CN493"/>
    <mergeCell ref="R477:U477"/>
    <mergeCell ref="R478:U478"/>
    <mergeCell ref="AN481:AS481"/>
    <mergeCell ref="R473:U473"/>
    <mergeCell ref="Z474:AF474"/>
    <mergeCell ref="V478:Y478"/>
    <mergeCell ref="V477:Y477"/>
    <mergeCell ref="V481:Y481"/>
    <mergeCell ref="AN478:AS478"/>
    <mergeCell ref="V482:Y482"/>
    <mergeCell ref="L480:Q480"/>
    <mergeCell ref="Z476:AF476"/>
    <mergeCell ref="D519:AF519"/>
    <mergeCell ref="D518:AF518"/>
    <mergeCell ref="AG517:AJ517"/>
    <mergeCell ref="AK517:AN517"/>
    <mergeCell ref="AO517:AQ517"/>
    <mergeCell ref="AR517:AT517"/>
    <mergeCell ref="AG518:AJ518"/>
    <mergeCell ref="AK518:AN518"/>
    <mergeCell ref="AO518:AQ518"/>
    <mergeCell ref="AR518:AT518"/>
    <mergeCell ref="AG519:AJ519"/>
    <mergeCell ref="AK519:AN519"/>
    <mergeCell ref="D491:J493"/>
    <mergeCell ref="D494:J494"/>
    <mergeCell ref="D495:J495"/>
    <mergeCell ref="D496:J496"/>
    <mergeCell ref="K491:S493"/>
    <mergeCell ref="K494:S494"/>
    <mergeCell ref="K495:S495"/>
    <mergeCell ref="K496:S496"/>
    <mergeCell ref="D499:AT500"/>
    <mergeCell ref="AL495:AT495"/>
    <mergeCell ref="AL496:AT496"/>
    <mergeCell ref="D515:AF515"/>
    <mergeCell ref="D516:AF516"/>
    <mergeCell ref="D517:AF517"/>
    <mergeCell ref="CJ496:CN496"/>
    <mergeCell ref="BF494:BJ494"/>
    <mergeCell ref="BK494:BO494"/>
    <mergeCell ref="BP494:BT494"/>
    <mergeCell ref="BU494:BY494"/>
    <mergeCell ref="AR520:AT521"/>
    <mergeCell ref="D506:K506"/>
    <mergeCell ref="L506:U506"/>
    <mergeCell ref="V506:AD506"/>
    <mergeCell ref="AE506:AL506"/>
    <mergeCell ref="AM506:AT506"/>
    <mergeCell ref="D507:K507"/>
    <mergeCell ref="L507:U507"/>
    <mergeCell ref="V507:AD507"/>
    <mergeCell ref="AE507:AL507"/>
    <mergeCell ref="AM507:AT507"/>
    <mergeCell ref="D501:AT501"/>
    <mergeCell ref="D502:K503"/>
    <mergeCell ref="D504:K504"/>
    <mergeCell ref="L504:U504"/>
    <mergeCell ref="V504:AD504"/>
    <mergeCell ref="AE504:AL504"/>
    <mergeCell ref="AM504:AT504"/>
    <mergeCell ref="L502:U503"/>
    <mergeCell ref="V502:AD503"/>
    <mergeCell ref="AE502:AL503"/>
    <mergeCell ref="AM502:AT503"/>
    <mergeCell ref="AO519:AQ519"/>
    <mergeCell ref="AR519:AT519"/>
    <mergeCell ref="D510:AT511"/>
    <mergeCell ref="AG512:AT512"/>
    <mergeCell ref="AG513:AJ513"/>
    <mergeCell ref="D1103:AK1103"/>
    <mergeCell ref="D527:AM528"/>
    <mergeCell ref="D603:AS603"/>
    <mergeCell ref="D729:AR730"/>
    <mergeCell ref="D737:AP738"/>
    <mergeCell ref="D752:AQ753"/>
    <mergeCell ref="D764:AP765"/>
    <mergeCell ref="D775:AK775"/>
    <mergeCell ref="D776:AK776"/>
    <mergeCell ref="D789:Z789"/>
    <mergeCell ref="D957:AB958"/>
    <mergeCell ref="D997:V998"/>
    <mergeCell ref="BK496:BO496"/>
    <mergeCell ref="BP496:BT496"/>
    <mergeCell ref="BU496:BY496"/>
    <mergeCell ref="BZ496:CD496"/>
    <mergeCell ref="CE496:CI496"/>
    <mergeCell ref="AG514:AJ514"/>
    <mergeCell ref="AK513:AN513"/>
    <mergeCell ref="AO513:AQ513"/>
    <mergeCell ref="AR513:AT513"/>
    <mergeCell ref="AK514:AN514"/>
    <mergeCell ref="AO514:AQ514"/>
    <mergeCell ref="AR514:AT514"/>
    <mergeCell ref="AG515:AJ515"/>
    <mergeCell ref="AK515:AN515"/>
    <mergeCell ref="AO515:AQ515"/>
    <mergeCell ref="AR515:AT515"/>
    <mergeCell ref="AG516:AJ516"/>
    <mergeCell ref="AK516:AN516"/>
    <mergeCell ref="AO516:AQ516"/>
    <mergeCell ref="AR516:AT516"/>
  </mergeCells>
  <pageMargins left="0.7" right="0.7" top="0.75" bottom="0.75" header="0.3" footer="0.3"/>
  <pageSetup scale="17" orientation="portrait" verticalDpi="300" r:id="rId1"/>
  <rowBreaks count="8" manualBreakCount="8">
    <brk id="118" max="92" man="1"/>
    <brk id="272" max="92" man="1"/>
    <brk id="421" max="92" man="1"/>
    <brk id="599" max="92" man="1"/>
    <brk id="722" max="92" man="1"/>
    <brk id="953" max="92" man="1"/>
    <brk id="1197" max="92" man="1"/>
    <brk id="1233" max="92" man="1"/>
  </rowBreaks>
  <ignoredErrors>
    <ignoredError sqref="D313" twoDigitTextYear="1"/>
    <ignoredError sqref="EI307:EI323 EN346:EN353 CF334 CF336 CF338 BM698:CL698 EN345 P290:Y301 CD361:CN362 AA589:AT589 BL621:BS621 N283:AE283 N282:Q282 S282:V282 X282:AE282 AP282:AT282 BL339 W346:AT354 BV483 U496:AB496 T496 AC496:AT496 BY621:BZ621 BT621:BX621 CA621:CF621 CG621:CN621 CB659:CN659 BP659:CA659 CE786:CN786 BO786:CD786 K496 AG520 AK520 AO520 AR520 U409:CN409 AW210 CB210 AP283:AT283 AN430:AT435 AM504:AT507 CG503:CN506 BT507:CN507 AG514:AJ519 AI741:AT746 U761 AB761 AV1028 Z1100:AT1100 CB1089:CN1090 U391:AL408 AM391:BD407 BE391:CB407 CE782:CN785" unlockedFormula="1"/>
    <ignoredError sqref="BZ361:CC362 BL361" evalError="1" unlockedFormula="1"/>
    <ignoredError sqref="BL362:BO362 BM361:BO361" evalError="1"/>
    <ignoredError sqref="AF27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FBM</vt:lpstr>
      <vt:lpstr>FBM!Área_de_impresión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AUXPLANEACION08</dc:creator>
  <cp:lastModifiedBy>AUXPLANEACION08</cp:lastModifiedBy>
  <cp:lastPrinted>2017-11-14T13:23:38Z</cp:lastPrinted>
  <dcterms:created xsi:type="dcterms:W3CDTF">2017-02-09T15:57:52Z</dcterms:created>
  <dcterms:modified xsi:type="dcterms:W3CDTF">2018-11-30T12:57:06Z</dcterms:modified>
</cp:coreProperties>
</file>